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firstSheet="9" activeTab="11"/>
  </bookViews>
  <sheets>
    <sheet name="01. Planilha Resumo" sheetId="10" r:id="rId1"/>
    <sheet name="Tipo 2  caixa dágua" sheetId="9" state="hidden" r:id="rId2"/>
    <sheet name="02. Lista de Beneficiados" sheetId="8" r:id="rId3"/>
    <sheet name="03. Quantitativos" sheetId="1" r:id="rId4"/>
    <sheet name="04. MSD - Projeto Tipo 2" sheetId="7" state="hidden" r:id="rId5"/>
    <sheet name="Orçamento unid - Tipo 4" sheetId="4" state="hidden" r:id="rId6"/>
    <sheet name="03. Orçamento Geral" sheetId="5" state="hidden" r:id="rId7"/>
    <sheet name="04. Planilha Orçamentaria " sheetId="11" r:id="rId8"/>
    <sheet name="05. Planilha de Medição" sheetId="6" r:id="rId9"/>
    <sheet name="06. CALCULO DO BDI" sheetId="12" r:id="rId10"/>
    <sheet name="07. CRONOGRAMA FÍSICO-FINANCEIR" sheetId="13" r:id="rId11"/>
    <sheet name="08. COMPOSIÇÕES DE CUSTOS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 localSheetId="10">#REF!</definedName>
    <definedName name="\i">#N/A</definedName>
    <definedName name="\j">#N/A</definedName>
    <definedName name="\m">#N/A</definedName>
    <definedName name="\n" localSheetId="8">'[1]MOB-2.11'!#REF!</definedName>
    <definedName name="\n">'[1]MOB-2.11'!#REF!</definedName>
    <definedName name="\p">#N/A</definedName>
    <definedName name="\q">#N/A</definedName>
    <definedName name="\r">#N/A</definedName>
    <definedName name="\S" localSheetId="10">[2]COMPOS1!#REF!</definedName>
    <definedName name="\s">#N/A</definedName>
    <definedName name="\t">#N/A</definedName>
    <definedName name="\u">#N/A</definedName>
    <definedName name="\v">#N/A</definedName>
    <definedName name="\w">#N/A</definedName>
    <definedName name="\x">#N/A</definedName>
    <definedName name="\z">#N/A</definedName>
    <definedName name="_______adg1">#REF!</definedName>
    <definedName name="_______adg2">#REF!</definedName>
    <definedName name="_______adp32">#REF!</definedName>
    <definedName name="_______adp50">#REF!</definedName>
    <definedName name="_______aga10">#REF!</definedName>
    <definedName name="_______aga14">#REF!</definedName>
    <definedName name="_______arv150">#REF!</definedName>
    <definedName name="_______bca1">#REF!</definedName>
    <definedName name="_______bre10050">#REF!</definedName>
    <definedName name="_______bre10075">#REF!</definedName>
    <definedName name="_______bre5040">[3]Insumos!$E$53</definedName>
    <definedName name="_______bre7540">#REF!</definedName>
    <definedName name="_______bre7550">#REF!</definedName>
    <definedName name="_______brf2">#REF!</definedName>
    <definedName name="_______brp1">#REF!</definedName>
    <definedName name="_______bsa1">#REF!</definedName>
    <definedName name="_______bur3220">#REF!</definedName>
    <definedName name="_______bur5025">#REF!</definedName>
    <definedName name="_______bur7550">#REF!</definedName>
    <definedName name="_______C930I">#REF!</definedName>
    <definedName name="_______C930p">#REF!</definedName>
    <definedName name="_______C966I">#REF!</definedName>
    <definedName name="_______C966P">#REF!</definedName>
    <definedName name="_______cap20">[4]Insumos!$E$89</definedName>
    <definedName name="_______cap50">[3]Insumos!$E$86</definedName>
    <definedName name="_______cer1">#REF!</definedName>
    <definedName name="_______cfg40">#REF!</definedName>
    <definedName name="_______cls100100">#REF!</definedName>
    <definedName name="_______crz50">#REF!</definedName>
    <definedName name="_______cva50">[4]Insumos!$E$72</definedName>
    <definedName name="_______cva60">[4]Insumos!$E$71</definedName>
    <definedName name="_______cve45100">#REF!</definedName>
    <definedName name="_______cve90100">[4]Insumos!$E$95</definedName>
    <definedName name="_______cve9040">[4]Insumos!$E$96</definedName>
    <definedName name="_______cve9050">[3]Insumos!$E$46</definedName>
    <definedName name="_______cvl2250">#REF!</definedName>
    <definedName name="_______cvl4550">#REF!</definedName>
    <definedName name="_______cvl50">#REF!</definedName>
    <definedName name="_______cvl60">#REF!</definedName>
    <definedName name="_______cvl75">#REF!</definedName>
    <definedName name="_______cxg30">#REF!</definedName>
    <definedName name="_______cxp40">#REF!</definedName>
    <definedName name="_______cxp80">#REF!</definedName>
    <definedName name="_______cxr40">#REF!</definedName>
    <definedName name="_______cxr50">#REF!</definedName>
    <definedName name="_______cxs100100">#REF!</definedName>
    <definedName name="_______djm10">[4]Insumos!$E$114</definedName>
    <definedName name="_______djm15">[4]Insumos!$E$113</definedName>
    <definedName name="_______djm25">#REF!</definedName>
    <definedName name="_______djm30">#REF!</definedName>
    <definedName name="_______djt15">#REF!</definedName>
    <definedName name="_______djt25">#REF!</definedName>
    <definedName name="_______djt30">#REF!</definedName>
    <definedName name="_______djt40">#REF!</definedName>
    <definedName name="_______elr1">#REF!</definedName>
    <definedName name="_______epl2">#REF!</definedName>
    <definedName name="_______epl5">[5]Insumos!$E$34</definedName>
    <definedName name="_______ext1">#REF!</definedName>
    <definedName name="_______ext3">#REF!</definedName>
    <definedName name="_______fil1">#REF!</definedName>
    <definedName name="_______fil2">[4]Insumos!$E$79</definedName>
    <definedName name="_______fio10">#REF!</definedName>
    <definedName name="_______fio12">[4]Insumos!$E$116</definedName>
    <definedName name="_______fio15">#REF!</definedName>
    <definedName name="_______fis5">[4]Insumos!$E$125</definedName>
    <definedName name="_______flf50">#REF!</definedName>
    <definedName name="_______flf60">#REF!</definedName>
    <definedName name="_______flg50">#REF!</definedName>
    <definedName name="_______flg60">#REF!</definedName>
    <definedName name="_______flg75">#REF!</definedName>
    <definedName name="_______flp20">#REF!</definedName>
    <definedName name="_______flp25">#REF!</definedName>
    <definedName name="_______flp40">#REF!</definedName>
    <definedName name="_______fpd12">[4]Insumos!$E$115</definedName>
    <definedName name="_______fvr10">[4]Insumos!$E$87</definedName>
    <definedName name="_______imp1">#REF!</definedName>
    <definedName name="_______itu1">[4]Insumos!$E$107</definedName>
    <definedName name="_______jla20">[4]Insumos!$E$84</definedName>
    <definedName name="_______jla25">#REF!</definedName>
    <definedName name="_______jla32">[4]Insumos!$E$121</definedName>
    <definedName name="_______jla40">#REF!</definedName>
    <definedName name="_______jla50">#REF!</definedName>
    <definedName name="_______lpi100">[4]Insumos!$E$104</definedName>
    <definedName name="_______luv50">#REF!</definedName>
    <definedName name="_______luv60">#REF!</definedName>
    <definedName name="_______luv75">#REF!</definedName>
    <definedName name="_______lvg10060">#REF!</definedName>
    <definedName name="_______lvp32">[4]Insumos!$E$122</definedName>
    <definedName name="_______lvr2520">#REF!</definedName>
    <definedName name="_______lvr3225">#REF!</definedName>
    <definedName name="_______lvr4025">#REF!</definedName>
    <definedName name="_______lvr4032">#REF!</definedName>
    <definedName name="_______lvr5032">#REF!</definedName>
    <definedName name="_______lvr5040">#REF!</definedName>
    <definedName name="_______lxa1">[6]Insumos!$E$229</definedName>
    <definedName name="_______lxa120">#REF!</definedName>
    <definedName name="_______mad200">#REF!</definedName>
    <definedName name="_______mad35">#REF!</definedName>
    <definedName name="_______mad415">#REF!</definedName>
    <definedName name="_______mad465">#REF!</definedName>
    <definedName name="_______mad55">#REF!</definedName>
    <definedName name="_______man100">#REF!</definedName>
    <definedName name="_______man50">#REF!</definedName>
    <definedName name="_______mfi1">#REF!</definedName>
    <definedName name="_______mfi2">#REF!</definedName>
    <definedName name="_______mob1">#REF!</definedName>
    <definedName name="_______nip1">#REF!</definedName>
    <definedName name="_______ope1">[4]Insumos!$E$14</definedName>
    <definedName name="_______ope2">#REF!</definedName>
    <definedName name="_______ope3">[4]Insumos!$E$17</definedName>
    <definedName name="_______pmm35">#REF!</definedName>
    <definedName name="_______pne1">#REF!</definedName>
    <definedName name="_______pne2">[4]Insumos!$E$80</definedName>
    <definedName name="_______ptc7">[7]Insumos!$E$270</definedName>
    <definedName name="_______ptm6">[4]Insumos!$E$98</definedName>
    <definedName name="_______ptt6">#REF!</definedName>
    <definedName name="_______qdm10">#REF!</definedName>
    <definedName name="_______qdm3">[4]Insumos!$E$100</definedName>
    <definedName name="_______qdm6">#REF!</definedName>
    <definedName name="_______rcm10">#REF!</definedName>
    <definedName name="_______rcm15">#REF!</definedName>
    <definedName name="_______rcm20">#REF!</definedName>
    <definedName name="_______rcm5">#REF!</definedName>
    <definedName name="_______res10">#REF!</definedName>
    <definedName name="_______res15">#REF!</definedName>
    <definedName name="_______res5">#REF!</definedName>
    <definedName name="_______rfc1000">#REF!</definedName>
    <definedName name="_______rgf60">#REF!</definedName>
    <definedName name="_______rgp1">[4]Insumos!$E$123</definedName>
    <definedName name="_______rgp2">#REF!</definedName>
    <definedName name="_______son1">#REF!</definedName>
    <definedName name="_______son2">#REF!</definedName>
    <definedName name="_______tap100">#REF!</definedName>
    <definedName name="_______tap50">#REF!</definedName>
    <definedName name="_______tba20">[4]Insumos!$E$81</definedName>
    <definedName name="_______tba25">#REF!</definedName>
    <definedName name="_______tba32">#REF!</definedName>
    <definedName name="_______tba40">#REF!</definedName>
    <definedName name="_______tba50">#REF!</definedName>
    <definedName name="_______tba60">#REF!</definedName>
    <definedName name="_______tbe100">[4]Insumos!$E$93</definedName>
    <definedName name="_______tbe200">#REF!</definedName>
    <definedName name="_______tbe40">[4]Insumos!$E$94</definedName>
    <definedName name="_______tbe50">[4]Insumos!$E$103</definedName>
    <definedName name="_______tbe75">#REF!</definedName>
    <definedName name="_______te50">#REF!</definedName>
    <definedName name="_______te60">#REF!</definedName>
    <definedName name="_______te75">#REF!</definedName>
    <definedName name="_______tea20">[3]Insumos!$E$64</definedName>
    <definedName name="_______tea25">#REF!</definedName>
    <definedName name="_______tea32">[4]Insumos!$E$120</definedName>
    <definedName name="_______tea40">#REF!</definedName>
    <definedName name="_______tea4560">#REF!</definedName>
    <definedName name="_______tea50">#REF!</definedName>
    <definedName name="_______tee100">[4]Insumos!$E$106</definedName>
    <definedName name="_______tee50">#REF!</definedName>
    <definedName name="_______tee75">#REF!</definedName>
    <definedName name="_______ter10050">[4]Insumos!$E$119</definedName>
    <definedName name="_______tfg100">#REF!</definedName>
    <definedName name="_______tfg32">#REF!</definedName>
    <definedName name="_______tfg40">#REF!</definedName>
    <definedName name="_______tfg50">#REF!</definedName>
    <definedName name="_______tlf6">[4]Insumos!$E$33</definedName>
    <definedName name="_______tma110">#REF!</definedName>
    <definedName name="_______tra15">#REF!</definedName>
    <definedName name="_______tub10012">[4]Insumos!$E$64</definedName>
    <definedName name="_______tub10015">[4]Insumos!$E$65</definedName>
    <definedName name="_______tub10020">[4]Insumos!$E$66</definedName>
    <definedName name="_______tub150">#REF!</definedName>
    <definedName name="_______tub200">#REF!</definedName>
    <definedName name="_______tub250">#REF!</definedName>
    <definedName name="_______tub300">#REF!</definedName>
    <definedName name="_______tub400">#REF!</definedName>
    <definedName name="_______tub4012">[4]Insumos!$E$57</definedName>
    <definedName name="_______tub4015">#REF!</definedName>
    <definedName name="_______tub4020">#REF!</definedName>
    <definedName name="_______tub500">#REF!</definedName>
    <definedName name="_______tub5012">[4]Insumos!$E$58</definedName>
    <definedName name="_______tub5015">[4]Insumos!$E$59</definedName>
    <definedName name="_______tub5020">[4]Insumos!$E$60</definedName>
    <definedName name="_______tub6012">#REF!</definedName>
    <definedName name="_______tub7512">[4]Insumos!$E$61</definedName>
    <definedName name="_______tub7515">[4]Insumos!$E$62</definedName>
    <definedName name="_______tub7520">[4]Insumos!$E$63</definedName>
    <definedName name="_______vpc1">#REF!</definedName>
    <definedName name="_______vts50">#REF!</definedName>
    <definedName name="______adg1">#REF!</definedName>
    <definedName name="______adg2">#REF!</definedName>
    <definedName name="______adp32">#REF!</definedName>
    <definedName name="______adp50">#REF!</definedName>
    <definedName name="______aga10">#REF!</definedName>
    <definedName name="______aga14">#REF!</definedName>
    <definedName name="______arv150">#REF!</definedName>
    <definedName name="______bca1">#REF!</definedName>
    <definedName name="______bre10050">#REF!</definedName>
    <definedName name="______bre10075">#REF!</definedName>
    <definedName name="______bre5040">#REF!</definedName>
    <definedName name="______bre7540">#REF!</definedName>
    <definedName name="______bre7550">#REF!</definedName>
    <definedName name="______brf2">#REF!</definedName>
    <definedName name="______brp1">#REF!</definedName>
    <definedName name="______bsa1">#REF!</definedName>
    <definedName name="______bur3220">#REF!</definedName>
    <definedName name="______bur5025">#REF!</definedName>
    <definedName name="______bur7550">#REF!</definedName>
    <definedName name="______C930I">#REF!</definedName>
    <definedName name="______C930p">#REF!</definedName>
    <definedName name="______C966I">#REF!</definedName>
    <definedName name="______C966P">#REF!</definedName>
    <definedName name="______cap20">#REF!</definedName>
    <definedName name="______cap50">#REF!</definedName>
    <definedName name="______cer1">#REF!</definedName>
    <definedName name="______cfg40">#REF!</definedName>
    <definedName name="______cls100100">#REF!</definedName>
    <definedName name="______crz50">#REF!</definedName>
    <definedName name="______cva50">#REF!</definedName>
    <definedName name="______cva60">#REF!</definedName>
    <definedName name="______cve45100">#REF!</definedName>
    <definedName name="______cve90100">#REF!</definedName>
    <definedName name="______cve9040">#REF!</definedName>
    <definedName name="______cve9050">#REF!</definedName>
    <definedName name="______cvl2250">#REF!</definedName>
    <definedName name="______cvl4550">#REF!</definedName>
    <definedName name="______cvl50">#REF!</definedName>
    <definedName name="______cvl60">#REF!</definedName>
    <definedName name="______cvl75">#REF!</definedName>
    <definedName name="______cxg30">#REF!</definedName>
    <definedName name="______cxp40">#REF!</definedName>
    <definedName name="______cxp80">#REF!</definedName>
    <definedName name="______cxr40">#REF!</definedName>
    <definedName name="______cxr50">#REF!</definedName>
    <definedName name="______cxs100100">#REF!</definedName>
    <definedName name="______djm10">#REF!</definedName>
    <definedName name="______djm15">#REF!</definedName>
    <definedName name="______djm25">#REF!</definedName>
    <definedName name="______djm30">#REF!</definedName>
    <definedName name="______djt15">#REF!</definedName>
    <definedName name="______djt25">#REF!</definedName>
    <definedName name="______djt30">#REF!</definedName>
    <definedName name="______djt40">#REF!</definedName>
    <definedName name="______ELE1">#REF!</definedName>
    <definedName name="______ELE2">#REF!</definedName>
    <definedName name="______ELE3">#REF!</definedName>
    <definedName name="______elr1">#REF!</definedName>
    <definedName name="______epl2">#REF!</definedName>
    <definedName name="______epl5">#REF!</definedName>
    <definedName name="______ext1">#REF!</definedName>
    <definedName name="______ext3">#REF!</definedName>
    <definedName name="______fil1">#REF!</definedName>
    <definedName name="______fil2">#REF!</definedName>
    <definedName name="______fio10">#REF!</definedName>
    <definedName name="______fio12">#REF!</definedName>
    <definedName name="______fio15">#REF!</definedName>
    <definedName name="______fis5">#REF!</definedName>
    <definedName name="______flf50">#REF!</definedName>
    <definedName name="______flf60">#REF!</definedName>
    <definedName name="______flg50">#REF!</definedName>
    <definedName name="______flg60">#REF!</definedName>
    <definedName name="______flg75">#REF!</definedName>
    <definedName name="______flp20">#REF!</definedName>
    <definedName name="______flp25">#REF!</definedName>
    <definedName name="______flp40">#REF!</definedName>
    <definedName name="______fpd12">#REF!</definedName>
    <definedName name="______fvr10">#REF!</definedName>
    <definedName name="______imp1">#REF!</definedName>
    <definedName name="______itu1">#REF!</definedName>
    <definedName name="______jla20">#REF!</definedName>
    <definedName name="______jla25">#REF!</definedName>
    <definedName name="______jla32">#REF!</definedName>
    <definedName name="______jla40">#REF!</definedName>
    <definedName name="______jla50">#REF!</definedName>
    <definedName name="______lpi100">#REF!</definedName>
    <definedName name="______luv50">#REF!</definedName>
    <definedName name="______luv60">#REF!</definedName>
    <definedName name="______luv75">#REF!</definedName>
    <definedName name="______lvg10060">#REF!</definedName>
    <definedName name="______lvp32">#REF!</definedName>
    <definedName name="______lvr2520">#REF!</definedName>
    <definedName name="______lvr3225">#REF!</definedName>
    <definedName name="______lvr4025">#REF!</definedName>
    <definedName name="______lvr4032">#REF!</definedName>
    <definedName name="______lvr5032">#REF!</definedName>
    <definedName name="______lvr5040">#REF!</definedName>
    <definedName name="______lxa1">#REF!</definedName>
    <definedName name="______lxa120">#REF!</definedName>
    <definedName name="______mad200">#REF!</definedName>
    <definedName name="______mad35">#REF!</definedName>
    <definedName name="______mad415">#REF!</definedName>
    <definedName name="______mad465">#REF!</definedName>
    <definedName name="______mad55">#REF!</definedName>
    <definedName name="______man100">#REF!</definedName>
    <definedName name="______man50">#REF!</definedName>
    <definedName name="______mfi1">#REF!</definedName>
    <definedName name="______mfi2">#REF!</definedName>
    <definedName name="______mob1">#REF!</definedName>
    <definedName name="______nip1">#REF!</definedName>
    <definedName name="______ope1">#REF!</definedName>
    <definedName name="______ope2">#REF!</definedName>
    <definedName name="______ope3">#REF!</definedName>
    <definedName name="______pmm35">#REF!</definedName>
    <definedName name="______pne1">#REF!</definedName>
    <definedName name="______pne2">#REF!</definedName>
    <definedName name="______ptc7">#REF!</definedName>
    <definedName name="______ptm6">#REF!</definedName>
    <definedName name="______ptt6">#REF!</definedName>
    <definedName name="______PVA1">#REF!</definedName>
    <definedName name="______PVA2">#REF!</definedName>
    <definedName name="______qdm10">#REF!</definedName>
    <definedName name="______qdm3">#REF!</definedName>
    <definedName name="______qdm6">#REF!</definedName>
    <definedName name="______rcm10">#REF!</definedName>
    <definedName name="______rcm15">#REF!</definedName>
    <definedName name="______rcm20">#REF!</definedName>
    <definedName name="______rcm5">#REF!</definedName>
    <definedName name="______res10">#REF!</definedName>
    <definedName name="______res15">#REF!</definedName>
    <definedName name="______res5">#REF!</definedName>
    <definedName name="______rfc1000">#REF!</definedName>
    <definedName name="______rgf60">#REF!</definedName>
    <definedName name="______rgp1">#REF!</definedName>
    <definedName name="______rgp2">#REF!</definedName>
    <definedName name="______son1">#REF!</definedName>
    <definedName name="______son2">#REF!</definedName>
    <definedName name="______sub1">#REF!</definedName>
    <definedName name="______sub2">#REF!</definedName>
    <definedName name="______sub3">#REF!</definedName>
    <definedName name="______sub4">#REF!</definedName>
    <definedName name="______tap100">#REF!</definedName>
    <definedName name="______tap50">#REF!</definedName>
    <definedName name="______tba20">#REF!</definedName>
    <definedName name="______tba25">#REF!</definedName>
    <definedName name="______tba32">#REF!</definedName>
    <definedName name="______tba40">#REF!</definedName>
    <definedName name="______tba50">#REF!</definedName>
    <definedName name="______tba60">#REF!</definedName>
    <definedName name="______tbe100">#REF!</definedName>
    <definedName name="______tbe200">#REF!</definedName>
    <definedName name="______tbe40">#REF!</definedName>
    <definedName name="______tbe50">#REF!</definedName>
    <definedName name="______tbe75">#REF!</definedName>
    <definedName name="______te50">#REF!</definedName>
    <definedName name="______te60">#REF!</definedName>
    <definedName name="______te75">#REF!</definedName>
    <definedName name="______tea20">#REF!</definedName>
    <definedName name="______tea25">#REF!</definedName>
    <definedName name="______tea32">#REF!</definedName>
    <definedName name="______tea40">#REF!</definedName>
    <definedName name="______tea4560">#REF!</definedName>
    <definedName name="______tea50">#REF!</definedName>
    <definedName name="______tee100">#REF!</definedName>
    <definedName name="______tee50">#REF!</definedName>
    <definedName name="______tee75">#REF!</definedName>
    <definedName name="______ter10050">#REF!</definedName>
    <definedName name="______tfg100">#REF!</definedName>
    <definedName name="______tfg32">#REF!</definedName>
    <definedName name="______tfg40">#REF!</definedName>
    <definedName name="______tfg50">#REF!</definedName>
    <definedName name="______tlf6">#REF!</definedName>
    <definedName name="______tma110">#REF!</definedName>
    <definedName name="______tot1">#REF!</definedName>
    <definedName name="______tot2">#REF!</definedName>
    <definedName name="______tot3">#REF!</definedName>
    <definedName name="______tot4">#REF!</definedName>
    <definedName name="______tot5">#REF!</definedName>
    <definedName name="______tot6">#REF!</definedName>
    <definedName name="______tot7">#REF!</definedName>
    <definedName name="______tot8">#REF!</definedName>
    <definedName name="______tra15">#REF!</definedName>
    <definedName name="______tub10012">#REF!</definedName>
    <definedName name="______tub10015">#REF!</definedName>
    <definedName name="______tub10020">#REF!</definedName>
    <definedName name="______tub150">#REF!</definedName>
    <definedName name="______tub200">#REF!</definedName>
    <definedName name="______tub250">#REF!</definedName>
    <definedName name="______tub300">#REF!</definedName>
    <definedName name="______tub400">#REF!</definedName>
    <definedName name="______tub4012">#REF!</definedName>
    <definedName name="______tub4015">#REF!</definedName>
    <definedName name="______tub4020">#REF!</definedName>
    <definedName name="______tub500">#REF!</definedName>
    <definedName name="______tub5012">#REF!</definedName>
    <definedName name="______tub5015">#REF!</definedName>
    <definedName name="______tub5020">#REF!</definedName>
    <definedName name="______tub6012">#REF!</definedName>
    <definedName name="______tub7512">#REF!</definedName>
    <definedName name="______tub7515">#REF!</definedName>
    <definedName name="______tub7520">#REF!</definedName>
    <definedName name="______Val1">#REF!</definedName>
    <definedName name="______Val2">#REF!</definedName>
    <definedName name="______Val3">#REF!</definedName>
    <definedName name="______Val4">#REF!</definedName>
    <definedName name="______Val5">#REF!</definedName>
    <definedName name="______Val6">#REF!</definedName>
    <definedName name="______Val7">#REF!</definedName>
    <definedName name="______Val8">#REF!</definedName>
    <definedName name="______vpc1">#REF!</definedName>
    <definedName name="______vts50">#REF!</definedName>
    <definedName name="_____adg1">#REF!</definedName>
    <definedName name="_____adg2">#REF!</definedName>
    <definedName name="_____adp32">#REF!</definedName>
    <definedName name="_____adp50">#REF!</definedName>
    <definedName name="_____aga10">#REF!</definedName>
    <definedName name="_____aga14">#REF!</definedName>
    <definedName name="_____arv150">#REF!</definedName>
    <definedName name="_____bca1">#REF!</definedName>
    <definedName name="_____bre10050">#REF!</definedName>
    <definedName name="_____bre10075">#REF!</definedName>
    <definedName name="_____bre5040">#REF!</definedName>
    <definedName name="_____bre7540">#REF!</definedName>
    <definedName name="_____bre7550">#REF!</definedName>
    <definedName name="_____brf2">#REF!</definedName>
    <definedName name="_____brp1">#REF!</definedName>
    <definedName name="_____bsa1">#REF!</definedName>
    <definedName name="_____bur3220">#REF!</definedName>
    <definedName name="_____bur5025">#REF!</definedName>
    <definedName name="_____bur7550">#REF!</definedName>
    <definedName name="_____C930I">#REF!</definedName>
    <definedName name="_____C930p">#REF!</definedName>
    <definedName name="_____C966I">#REF!</definedName>
    <definedName name="_____C966P">#REF!</definedName>
    <definedName name="_____cap20">#REF!</definedName>
    <definedName name="_____cap50">#REF!</definedName>
    <definedName name="_____cer1">#REF!</definedName>
    <definedName name="_____cfg40">#REF!</definedName>
    <definedName name="_____cls100100">#REF!</definedName>
    <definedName name="_____cpz32">#REF!</definedName>
    <definedName name="_____crz50">#REF!</definedName>
    <definedName name="_____cva50">#REF!</definedName>
    <definedName name="_____cva60">#REF!</definedName>
    <definedName name="_____cve45100">#REF!</definedName>
    <definedName name="_____cve90100">#REF!</definedName>
    <definedName name="_____cve9040">#REF!</definedName>
    <definedName name="_____cve9050">#REF!</definedName>
    <definedName name="_____cvl2250">#REF!</definedName>
    <definedName name="_____cvl4550">#REF!</definedName>
    <definedName name="_____cvl50">#REF!</definedName>
    <definedName name="_____cvl60">#REF!</definedName>
    <definedName name="_____cvl75">#REF!</definedName>
    <definedName name="_____cxg30">#REF!</definedName>
    <definedName name="_____cxp40">#REF!</definedName>
    <definedName name="_____cxp80">#REF!</definedName>
    <definedName name="_____cxr40">#REF!</definedName>
    <definedName name="_____cxr50">#REF!</definedName>
    <definedName name="_____cxs100100">#REF!</definedName>
    <definedName name="_____djm10">#REF!</definedName>
    <definedName name="_____djm15">#REF!</definedName>
    <definedName name="_____djm25">#REF!</definedName>
    <definedName name="_____djm30">#REF!</definedName>
    <definedName name="_____djt15">#REF!</definedName>
    <definedName name="_____djt25">#REF!</definedName>
    <definedName name="_____djt30">#REF!</definedName>
    <definedName name="_____djt40">#REF!</definedName>
    <definedName name="_____ELE1">#REF!</definedName>
    <definedName name="_____ELE2">#REF!</definedName>
    <definedName name="_____ELE3">#REF!</definedName>
    <definedName name="_____elr1">#REF!</definedName>
    <definedName name="_____epl2">#REF!</definedName>
    <definedName name="_____epl5">#REF!</definedName>
    <definedName name="_____ext1">#REF!</definedName>
    <definedName name="_____ext3">#REF!</definedName>
    <definedName name="_____fil1">#REF!</definedName>
    <definedName name="_____fil2">#REF!</definedName>
    <definedName name="_____fio10">#REF!</definedName>
    <definedName name="_____fio12">#REF!</definedName>
    <definedName name="_____fio15">#REF!</definedName>
    <definedName name="_____fis5">#REF!</definedName>
    <definedName name="_____flf50">#REF!</definedName>
    <definedName name="_____flf60">#REF!</definedName>
    <definedName name="_____flg50">#REF!</definedName>
    <definedName name="_____flg60">#REF!</definedName>
    <definedName name="_____flg75">#REF!</definedName>
    <definedName name="_____flp20">#REF!</definedName>
    <definedName name="_____flp25">#REF!</definedName>
    <definedName name="_____flp40">#REF!</definedName>
    <definedName name="_____fpd12">#REF!</definedName>
    <definedName name="_____fvr10">#REF!</definedName>
    <definedName name="_____imp1">#REF!</definedName>
    <definedName name="_____itu1">#REF!</definedName>
    <definedName name="_____jla20">#REF!</definedName>
    <definedName name="_____jla25">#REF!</definedName>
    <definedName name="_____jla32">#REF!</definedName>
    <definedName name="_____jla40">#REF!</definedName>
    <definedName name="_____jla50">#REF!</definedName>
    <definedName name="_____lpi100">#REF!</definedName>
    <definedName name="_____luv50">#REF!</definedName>
    <definedName name="_____luv60">#REF!</definedName>
    <definedName name="_____luv75">#REF!</definedName>
    <definedName name="_____lvg10060">#REF!</definedName>
    <definedName name="_____lvp32">#REF!</definedName>
    <definedName name="_____lvr2520">#REF!</definedName>
    <definedName name="_____lvr3225">#REF!</definedName>
    <definedName name="_____lvr4025">#REF!</definedName>
    <definedName name="_____lvr4032">#REF!</definedName>
    <definedName name="_____lvr5032">#REF!</definedName>
    <definedName name="_____lvr5040">#REF!</definedName>
    <definedName name="_____lxa1">#REF!</definedName>
    <definedName name="_____lxa120">#REF!</definedName>
    <definedName name="_____mad200">#REF!</definedName>
    <definedName name="_____mad35">#REF!</definedName>
    <definedName name="_____mad415">#REF!</definedName>
    <definedName name="_____mad465">#REF!</definedName>
    <definedName name="_____mad55">#REF!</definedName>
    <definedName name="_____man100">#REF!</definedName>
    <definedName name="_____man50">#REF!</definedName>
    <definedName name="_____mfi1">#REF!</definedName>
    <definedName name="_____mfi2">#REF!</definedName>
    <definedName name="_____mob1">#REF!</definedName>
    <definedName name="_____nip1">#REF!</definedName>
    <definedName name="_____ope1">#REF!</definedName>
    <definedName name="_____ope2">#REF!</definedName>
    <definedName name="_____ope3">#REF!</definedName>
    <definedName name="_____pbv40">#REF!</definedName>
    <definedName name="_____pmm35">#REF!</definedName>
    <definedName name="_____pne1">#REF!</definedName>
    <definedName name="_____pne2">#REF!</definedName>
    <definedName name="_____ptc7">#REF!</definedName>
    <definedName name="_____ptm6">#REF!</definedName>
    <definedName name="_____ptt6">#REF!</definedName>
    <definedName name="_____PVA1">#REF!</definedName>
    <definedName name="_____PVA2">#REF!</definedName>
    <definedName name="_____qdm10">#REF!</definedName>
    <definedName name="_____qdm3">#REF!</definedName>
    <definedName name="_____qdm6">#REF!</definedName>
    <definedName name="_____rcm10">#REF!</definedName>
    <definedName name="_____rcm15">#REF!</definedName>
    <definedName name="_____rcm20">#REF!</definedName>
    <definedName name="_____rcm5">#REF!</definedName>
    <definedName name="_____res10">#REF!</definedName>
    <definedName name="_____res15">#REF!</definedName>
    <definedName name="_____res5">#REF!</definedName>
    <definedName name="_____rfc1000">#REF!</definedName>
    <definedName name="_____rgf60">#REF!</definedName>
    <definedName name="_____rgp1">#REF!</definedName>
    <definedName name="_____rgp2">#REF!</definedName>
    <definedName name="_____son1">#REF!</definedName>
    <definedName name="_____son2">#REF!</definedName>
    <definedName name="_____sub1">#REF!</definedName>
    <definedName name="_____sub2">#REF!</definedName>
    <definedName name="_____sub3">#REF!</definedName>
    <definedName name="_____sub4">#REF!</definedName>
    <definedName name="_____tap100">#REF!</definedName>
    <definedName name="_____tap50">#REF!</definedName>
    <definedName name="_____tba20">#REF!</definedName>
    <definedName name="_____tba25">#REF!</definedName>
    <definedName name="_____tba32">#REF!</definedName>
    <definedName name="_____tba40">#REF!</definedName>
    <definedName name="_____tba50">#REF!</definedName>
    <definedName name="_____tba60">#REF!</definedName>
    <definedName name="_____tbe100">#REF!</definedName>
    <definedName name="_____tbe200">#REF!</definedName>
    <definedName name="_____tbe40">#REF!</definedName>
    <definedName name="_____tbe50">#REF!</definedName>
    <definedName name="_____tbe75">#REF!</definedName>
    <definedName name="_____te50">#REF!</definedName>
    <definedName name="_____te60">#REF!</definedName>
    <definedName name="_____te75">#REF!</definedName>
    <definedName name="_____tea20">#REF!</definedName>
    <definedName name="_____tea25">#REF!</definedName>
    <definedName name="_____tea32">#REF!</definedName>
    <definedName name="_____tea40">#REF!</definedName>
    <definedName name="_____tea4560">#REF!</definedName>
    <definedName name="_____tea50">#REF!</definedName>
    <definedName name="_____tee100">#REF!</definedName>
    <definedName name="_____tee50">#REF!</definedName>
    <definedName name="_____tee75">#REF!</definedName>
    <definedName name="_____ter10050">#REF!</definedName>
    <definedName name="_____tfg100">#REF!</definedName>
    <definedName name="_____tfg32">#REF!</definedName>
    <definedName name="_____tfg40">#REF!</definedName>
    <definedName name="_____tfg50">#REF!</definedName>
    <definedName name="_____tjc14">#REF!</definedName>
    <definedName name="_____tlf6">#REF!</definedName>
    <definedName name="_____tma110">#REF!</definedName>
    <definedName name="_____tot1">#REF!</definedName>
    <definedName name="_____tot2">#REF!</definedName>
    <definedName name="_____tot3">#REF!</definedName>
    <definedName name="_____tot4">#REF!</definedName>
    <definedName name="_____tot5">#REF!</definedName>
    <definedName name="_____tot6">#REF!</definedName>
    <definedName name="_____tot7">#REF!</definedName>
    <definedName name="_____tot8">#REF!</definedName>
    <definedName name="_____tra15">#REF!</definedName>
    <definedName name="_____tub10012">#REF!</definedName>
    <definedName name="_____tub10015">#REF!</definedName>
    <definedName name="_____tub10020">#REF!</definedName>
    <definedName name="_____tub150">#REF!</definedName>
    <definedName name="_____tub200">#REF!</definedName>
    <definedName name="_____tub250">#REF!</definedName>
    <definedName name="_____tub300">#REF!</definedName>
    <definedName name="_____tub400">#REF!</definedName>
    <definedName name="_____tub4012">#REF!</definedName>
    <definedName name="_____tub4015">#REF!</definedName>
    <definedName name="_____tub4020">#REF!</definedName>
    <definedName name="_____tub500">#REF!</definedName>
    <definedName name="_____tub5012">#REF!</definedName>
    <definedName name="_____tub5015">#REF!</definedName>
    <definedName name="_____tub5020">#REF!</definedName>
    <definedName name="_____tub6012">#REF!</definedName>
    <definedName name="_____tub7512">#REF!</definedName>
    <definedName name="_____tub7515">#REF!</definedName>
    <definedName name="_____tub7520">#REF!</definedName>
    <definedName name="_____Val1">#REF!</definedName>
    <definedName name="_____Val2">#REF!</definedName>
    <definedName name="_____Val3">#REF!</definedName>
    <definedName name="_____Val4">#REF!</definedName>
    <definedName name="_____Val5">#REF!</definedName>
    <definedName name="_____Val6">#REF!</definedName>
    <definedName name="_____Val7">#REF!</definedName>
    <definedName name="_____Val8">#REF!</definedName>
    <definedName name="_____vpc1">#REF!</definedName>
    <definedName name="_____vts50">#REF!</definedName>
    <definedName name="____adg1">#REF!</definedName>
    <definedName name="____adg2">#REF!</definedName>
    <definedName name="____adp32">#REF!</definedName>
    <definedName name="____adp50">#REF!</definedName>
    <definedName name="____aga10">#REF!</definedName>
    <definedName name="____aga14">#REF!</definedName>
    <definedName name="____arv150">#REF!</definedName>
    <definedName name="____bca1">#REF!</definedName>
    <definedName name="____bre10050">#REF!</definedName>
    <definedName name="____bre10075">#REF!</definedName>
    <definedName name="____bre5040">#REF!</definedName>
    <definedName name="____bre7540">#REF!</definedName>
    <definedName name="____bre7550">#REF!</definedName>
    <definedName name="____brf2">#REF!</definedName>
    <definedName name="____brp1">#REF!</definedName>
    <definedName name="____bsa1">#REF!</definedName>
    <definedName name="____bur3220">#REF!</definedName>
    <definedName name="____bur5025">#REF!</definedName>
    <definedName name="____bur7550">#REF!</definedName>
    <definedName name="____C930I">#REF!</definedName>
    <definedName name="____C930p">#REF!</definedName>
    <definedName name="____C966I">#REF!</definedName>
    <definedName name="____C966P">#REF!</definedName>
    <definedName name="____cap20">#REF!</definedName>
    <definedName name="____cap50">#REF!</definedName>
    <definedName name="____cer1">#REF!</definedName>
    <definedName name="____cfg40">#REF!</definedName>
    <definedName name="____cls100100">#REF!</definedName>
    <definedName name="____cpz32">#REF!</definedName>
    <definedName name="____crz50">#REF!</definedName>
    <definedName name="____cva50">#REF!</definedName>
    <definedName name="____cva60">#REF!</definedName>
    <definedName name="____cve45100">#REF!</definedName>
    <definedName name="____cve90100">#REF!</definedName>
    <definedName name="____cve9040">#REF!</definedName>
    <definedName name="____cve9050">#REF!</definedName>
    <definedName name="____cvl2250">#REF!</definedName>
    <definedName name="____cvl4550">#REF!</definedName>
    <definedName name="____cvl50">#REF!</definedName>
    <definedName name="____cvl60">#REF!</definedName>
    <definedName name="____cvl75">#REF!</definedName>
    <definedName name="____cxg30">#REF!</definedName>
    <definedName name="____cxp40">#REF!</definedName>
    <definedName name="____cxp80">#REF!</definedName>
    <definedName name="____cxr40">#REF!</definedName>
    <definedName name="____cxr50">#REF!</definedName>
    <definedName name="____cxs100100">#REF!</definedName>
    <definedName name="____djm10">#REF!</definedName>
    <definedName name="____djm15">#REF!</definedName>
    <definedName name="____djm25">#REF!</definedName>
    <definedName name="____djm30">#REF!</definedName>
    <definedName name="____djt15">#REF!</definedName>
    <definedName name="____djt25">#REF!</definedName>
    <definedName name="____djt30">#REF!</definedName>
    <definedName name="____djt40">#REF!</definedName>
    <definedName name="____ELE1">#REF!</definedName>
    <definedName name="____ELE2">#REF!</definedName>
    <definedName name="____ELE3">#REF!</definedName>
    <definedName name="____elr1">#REF!</definedName>
    <definedName name="____epl2">#REF!</definedName>
    <definedName name="____epl5">#REF!</definedName>
    <definedName name="____ext1">#REF!</definedName>
    <definedName name="____ext3">#REF!</definedName>
    <definedName name="____fil1">#REF!</definedName>
    <definedName name="____fil2">#REF!</definedName>
    <definedName name="____fio10">#REF!</definedName>
    <definedName name="____fio12">#REF!</definedName>
    <definedName name="____fio15">#REF!</definedName>
    <definedName name="____fis5">#REF!</definedName>
    <definedName name="____flf50">#REF!</definedName>
    <definedName name="____flf60">#REF!</definedName>
    <definedName name="____flg50">#REF!</definedName>
    <definedName name="____flg60">#REF!</definedName>
    <definedName name="____flg75">#REF!</definedName>
    <definedName name="____flp20">#REF!</definedName>
    <definedName name="____flp25">#REF!</definedName>
    <definedName name="____flp40">#REF!</definedName>
    <definedName name="____fpd12">#REF!</definedName>
    <definedName name="____fvr10">#REF!</definedName>
    <definedName name="____imp1">#REF!</definedName>
    <definedName name="____itu1">#REF!</definedName>
    <definedName name="____jla20">#REF!</definedName>
    <definedName name="____jla25">#REF!</definedName>
    <definedName name="____jla32">#REF!</definedName>
    <definedName name="____jla40">#REF!</definedName>
    <definedName name="____jla50">#REF!</definedName>
    <definedName name="____lpi100">#REF!</definedName>
    <definedName name="____luv50">#REF!</definedName>
    <definedName name="____luv60">#REF!</definedName>
    <definedName name="____luv75">#REF!</definedName>
    <definedName name="____lvg10060">#REF!</definedName>
    <definedName name="____lvp32">#REF!</definedName>
    <definedName name="____lvr2520">#REF!</definedName>
    <definedName name="____lvr3225">#REF!</definedName>
    <definedName name="____lvr4025">#REF!</definedName>
    <definedName name="____lvr4032">#REF!</definedName>
    <definedName name="____lvr5032">#REF!</definedName>
    <definedName name="____lvr5040">#REF!</definedName>
    <definedName name="____lxa1">#REF!</definedName>
    <definedName name="____lxa120">#REF!</definedName>
    <definedName name="____mad200">#REF!</definedName>
    <definedName name="____mad35">#REF!</definedName>
    <definedName name="____mad415">#REF!</definedName>
    <definedName name="____mad465">#REF!</definedName>
    <definedName name="____mad55">#REF!</definedName>
    <definedName name="____man100">#REF!</definedName>
    <definedName name="____man50">#REF!</definedName>
    <definedName name="____mfi1">#REF!</definedName>
    <definedName name="____mfi2">#REF!</definedName>
    <definedName name="____mob1">#REF!</definedName>
    <definedName name="____nip1">#REF!</definedName>
    <definedName name="____ope1">#REF!</definedName>
    <definedName name="____ope2">#REF!</definedName>
    <definedName name="____ope3">#REF!</definedName>
    <definedName name="____pbv40">#REF!</definedName>
    <definedName name="____pmm35">#REF!</definedName>
    <definedName name="____pne1">#REF!</definedName>
    <definedName name="____pne2">#REF!</definedName>
    <definedName name="____ptc7">#REF!</definedName>
    <definedName name="____ptm6">#REF!</definedName>
    <definedName name="____ptt6">#REF!</definedName>
    <definedName name="____PVA1">#REF!</definedName>
    <definedName name="____PVA2">#REF!</definedName>
    <definedName name="____qdm10">#REF!</definedName>
    <definedName name="____qdm3">#REF!</definedName>
    <definedName name="____qdm6">#REF!</definedName>
    <definedName name="____rcm10">#REF!</definedName>
    <definedName name="____rcm15">#REF!</definedName>
    <definedName name="____rcm20">#REF!</definedName>
    <definedName name="____rcm5">#REF!</definedName>
    <definedName name="____res10">#REF!</definedName>
    <definedName name="____res15">#REF!</definedName>
    <definedName name="____res5">#REF!</definedName>
    <definedName name="____rfc1000">#REF!</definedName>
    <definedName name="____rgf60">#REF!</definedName>
    <definedName name="____rgp1">#REF!</definedName>
    <definedName name="____rgp2">#REF!</definedName>
    <definedName name="____son1">#REF!</definedName>
    <definedName name="____son2">#REF!</definedName>
    <definedName name="____sub1">#REF!</definedName>
    <definedName name="____sub2">#REF!</definedName>
    <definedName name="____sub3">#REF!</definedName>
    <definedName name="____sub4">#REF!</definedName>
    <definedName name="____tap100">#REF!</definedName>
    <definedName name="____tap50">#REF!</definedName>
    <definedName name="____tba20">#REF!</definedName>
    <definedName name="____tba25">#REF!</definedName>
    <definedName name="____tba32">#REF!</definedName>
    <definedName name="____tba40">#REF!</definedName>
    <definedName name="____tba50">#REF!</definedName>
    <definedName name="____tba60">#REF!</definedName>
    <definedName name="____tbe100">#REF!</definedName>
    <definedName name="____tbe200">#REF!</definedName>
    <definedName name="____tbe40">#REF!</definedName>
    <definedName name="____tbe50">#REF!</definedName>
    <definedName name="____tbe75">#REF!</definedName>
    <definedName name="____te50">#REF!</definedName>
    <definedName name="____te60">#REF!</definedName>
    <definedName name="____te75">#REF!</definedName>
    <definedName name="____tea20">#REF!</definedName>
    <definedName name="____tea25">#REF!</definedName>
    <definedName name="____tea32">#REF!</definedName>
    <definedName name="____tea40">#REF!</definedName>
    <definedName name="____tea4560">#REF!</definedName>
    <definedName name="____tea50">#REF!</definedName>
    <definedName name="____tee100">#REF!</definedName>
    <definedName name="____tee50">#REF!</definedName>
    <definedName name="____tee75">#REF!</definedName>
    <definedName name="____ter10050">#REF!</definedName>
    <definedName name="____tfg100">#REF!</definedName>
    <definedName name="____tfg32">#REF!</definedName>
    <definedName name="____tfg40">#REF!</definedName>
    <definedName name="____tfg50">#REF!</definedName>
    <definedName name="____tjc14">#REF!</definedName>
    <definedName name="____tlf6">#REF!</definedName>
    <definedName name="____tma110">#REF!</definedName>
    <definedName name="____tot1">#REF!</definedName>
    <definedName name="____tot2">#REF!</definedName>
    <definedName name="____tot3">#REF!</definedName>
    <definedName name="____tot4">#REF!</definedName>
    <definedName name="____tot5">#REF!</definedName>
    <definedName name="____tot6">#REF!</definedName>
    <definedName name="____tot7">#REF!</definedName>
    <definedName name="____tot8">#REF!</definedName>
    <definedName name="____tra15">#REF!</definedName>
    <definedName name="____tub10012">#REF!</definedName>
    <definedName name="____tub10015">#REF!</definedName>
    <definedName name="____tub10020">#REF!</definedName>
    <definedName name="____tub150">#REF!</definedName>
    <definedName name="____tub200">#REF!</definedName>
    <definedName name="____tub250">#REF!</definedName>
    <definedName name="____tub300">#REF!</definedName>
    <definedName name="____tub400">#REF!</definedName>
    <definedName name="____tub4012">#REF!</definedName>
    <definedName name="____tub4015">#REF!</definedName>
    <definedName name="____tub4020">#REF!</definedName>
    <definedName name="____tub500">#REF!</definedName>
    <definedName name="____tub5012">#REF!</definedName>
    <definedName name="____tub5015">#REF!</definedName>
    <definedName name="____tub5020">#REF!</definedName>
    <definedName name="____tub6012">#REF!</definedName>
    <definedName name="____tub7512">#REF!</definedName>
    <definedName name="____tub7515">#REF!</definedName>
    <definedName name="____tub7520">#REF!</definedName>
    <definedName name="____Val1">#REF!</definedName>
    <definedName name="____Val2">#REF!</definedName>
    <definedName name="____Val3">#REF!</definedName>
    <definedName name="____Val4">#REF!</definedName>
    <definedName name="____Val5">#REF!</definedName>
    <definedName name="____Val6">#REF!</definedName>
    <definedName name="____Val7">#REF!</definedName>
    <definedName name="____Val8">#REF!</definedName>
    <definedName name="____vpc1">#REF!</definedName>
    <definedName name="____vts50">#REF!</definedName>
    <definedName name="___adg1">#REF!</definedName>
    <definedName name="___adg2">#REF!</definedName>
    <definedName name="___adp32">#REF!</definedName>
    <definedName name="___adp50">#REF!</definedName>
    <definedName name="___aga10">#REF!</definedName>
    <definedName name="___aga14">#REF!</definedName>
    <definedName name="___arv150">#REF!</definedName>
    <definedName name="___bca1">#REF!</definedName>
    <definedName name="___bre10050">#REF!</definedName>
    <definedName name="___bre10075">#REF!</definedName>
    <definedName name="___bre5040">#REF!</definedName>
    <definedName name="___bre7540">#REF!</definedName>
    <definedName name="___bre7550">#REF!</definedName>
    <definedName name="___brf2">#REF!</definedName>
    <definedName name="___brp1">#REF!</definedName>
    <definedName name="___bsa1">#REF!</definedName>
    <definedName name="___bur3220">#REF!</definedName>
    <definedName name="___bur5025">#REF!</definedName>
    <definedName name="___bur7550">#REF!</definedName>
    <definedName name="___C930I">#REF!</definedName>
    <definedName name="___C930p">#REF!</definedName>
    <definedName name="___C966I">#REF!</definedName>
    <definedName name="___C966P">#REF!</definedName>
    <definedName name="___cap20">#REF!</definedName>
    <definedName name="___cap50">#REF!</definedName>
    <definedName name="___cer1">#REF!</definedName>
    <definedName name="___cfg40">#REF!</definedName>
    <definedName name="___cls100100">#REF!</definedName>
    <definedName name="___crz50">#REF!</definedName>
    <definedName name="___cva50">#REF!</definedName>
    <definedName name="___cva60">#REF!</definedName>
    <definedName name="___cve45100">#REF!</definedName>
    <definedName name="___cve90100">#REF!</definedName>
    <definedName name="___cve9040">#REF!</definedName>
    <definedName name="___cve9050">#REF!</definedName>
    <definedName name="___cvl2250">#REF!</definedName>
    <definedName name="___cvl4550">#REF!</definedName>
    <definedName name="___cvl50">#REF!</definedName>
    <definedName name="___cvl60">#REF!</definedName>
    <definedName name="___cvl75">#REF!</definedName>
    <definedName name="___cxg30">#REF!</definedName>
    <definedName name="___cxp40">#REF!</definedName>
    <definedName name="___cxp80">#REF!</definedName>
    <definedName name="___cxr40">#REF!</definedName>
    <definedName name="___cxr50">#REF!</definedName>
    <definedName name="___cxs100100">#REF!</definedName>
    <definedName name="___djm10">#REF!</definedName>
    <definedName name="___djm15">#REF!</definedName>
    <definedName name="___djm25">#REF!</definedName>
    <definedName name="___djm30">#REF!</definedName>
    <definedName name="___djt15">#REF!</definedName>
    <definedName name="___djt25">#REF!</definedName>
    <definedName name="___djt30">#REF!</definedName>
    <definedName name="___djt40">#REF!</definedName>
    <definedName name="___ELE1">#REF!</definedName>
    <definedName name="___ELE2">#REF!</definedName>
    <definedName name="___ELE3">#REF!</definedName>
    <definedName name="___elr1">#REF!</definedName>
    <definedName name="___epl2">#REF!</definedName>
    <definedName name="___epl5">#REF!</definedName>
    <definedName name="___ext1">#REF!</definedName>
    <definedName name="___ext3">#REF!</definedName>
    <definedName name="___fil1">#REF!</definedName>
    <definedName name="___fil2">#REF!</definedName>
    <definedName name="___fio10">#REF!</definedName>
    <definedName name="___fio12">#REF!</definedName>
    <definedName name="___fio15">#REF!</definedName>
    <definedName name="___fis5">#REF!</definedName>
    <definedName name="___flf50">#REF!</definedName>
    <definedName name="___flf60">#REF!</definedName>
    <definedName name="___flg50">#REF!</definedName>
    <definedName name="___flg60">#REF!</definedName>
    <definedName name="___flg75">#REF!</definedName>
    <definedName name="___flp20">#REF!</definedName>
    <definedName name="___flp25">#REF!</definedName>
    <definedName name="___flp40">#REF!</definedName>
    <definedName name="___fpd12">#REF!</definedName>
    <definedName name="___fvr10">#REF!</definedName>
    <definedName name="___imp1">#REF!</definedName>
    <definedName name="___itu1">#REF!</definedName>
    <definedName name="___jla20">#REF!</definedName>
    <definedName name="___jla25">#REF!</definedName>
    <definedName name="___jla32">#REF!</definedName>
    <definedName name="___jla40">#REF!</definedName>
    <definedName name="___jla50">#REF!</definedName>
    <definedName name="___lpi100">#REF!</definedName>
    <definedName name="___luv50">#REF!</definedName>
    <definedName name="___luv60">#REF!</definedName>
    <definedName name="___luv75">#REF!</definedName>
    <definedName name="___lvg10060">#REF!</definedName>
    <definedName name="___lvp32">#REF!</definedName>
    <definedName name="___lvr2520">#REF!</definedName>
    <definedName name="___lvr3225">#REF!</definedName>
    <definedName name="___lvr4025">#REF!</definedName>
    <definedName name="___lvr4032">#REF!</definedName>
    <definedName name="___lvr5032">#REF!</definedName>
    <definedName name="___lvr5040">#REF!</definedName>
    <definedName name="___lxa1">#REF!</definedName>
    <definedName name="___lxa120">#REF!</definedName>
    <definedName name="___mad200">#REF!</definedName>
    <definedName name="___mad35">#REF!</definedName>
    <definedName name="___mad415">#REF!</definedName>
    <definedName name="___mad465">#REF!</definedName>
    <definedName name="___mad55">#REF!</definedName>
    <definedName name="___man100">#REF!</definedName>
    <definedName name="___man50">#REF!</definedName>
    <definedName name="___mfi1">#REF!</definedName>
    <definedName name="___mfi2">#REF!</definedName>
    <definedName name="___mob1">#REF!</definedName>
    <definedName name="___nip1">#REF!</definedName>
    <definedName name="___ope1">#REF!</definedName>
    <definedName name="___ope2">#REF!</definedName>
    <definedName name="___ope3">#REF!</definedName>
    <definedName name="___pmm35">#REF!</definedName>
    <definedName name="___pne1">#REF!</definedName>
    <definedName name="___pne2">#REF!</definedName>
    <definedName name="___ptc7">#REF!</definedName>
    <definedName name="___ptm6">#REF!</definedName>
    <definedName name="___ptt6">#REF!</definedName>
    <definedName name="___PVA1">#REF!</definedName>
    <definedName name="___PVA2">#REF!</definedName>
    <definedName name="___qdm10">#REF!</definedName>
    <definedName name="___qdm3">#REF!</definedName>
    <definedName name="___qdm6">#REF!</definedName>
    <definedName name="___rcm10">#REF!</definedName>
    <definedName name="___rcm15">#REF!</definedName>
    <definedName name="___rcm20">#REF!</definedName>
    <definedName name="___rcm5">#REF!</definedName>
    <definedName name="___res10">#REF!</definedName>
    <definedName name="___res15">#REF!</definedName>
    <definedName name="___res5">#REF!</definedName>
    <definedName name="___rfc1000">#REF!</definedName>
    <definedName name="___rgf60">#REF!</definedName>
    <definedName name="___rgp1">#REF!</definedName>
    <definedName name="___rgp2">#REF!</definedName>
    <definedName name="___son1">#REF!</definedName>
    <definedName name="___son2">#REF!</definedName>
    <definedName name="___sub1">#REF!</definedName>
    <definedName name="___sub2">#REF!</definedName>
    <definedName name="___sub3">#REF!</definedName>
    <definedName name="___sub4">#REF!</definedName>
    <definedName name="___tap100">#REF!</definedName>
    <definedName name="___tap50">#REF!</definedName>
    <definedName name="___tba20">#REF!</definedName>
    <definedName name="___tba25">#REF!</definedName>
    <definedName name="___tba32">#REF!</definedName>
    <definedName name="___tba40">#REF!</definedName>
    <definedName name="___tba50">#REF!</definedName>
    <definedName name="___tba60">#REF!</definedName>
    <definedName name="___tbe100">#REF!</definedName>
    <definedName name="___tbe200">#REF!</definedName>
    <definedName name="___tbe40">#REF!</definedName>
    <definedName name="___tbe50">#REF!</definedName>
    <definedName name="___tbe75">#REF!</definedName>
    <definedName name="___te50">#REF!</definedName>
    <definedName name="___te60">#REF!</definedName>
    <definedName name="___te75">#REF!</definedName>
    <definedName name="___tea20">#REF!</definedName>
    <definedName name="___tea25">#REF!</definedName>
    <definedName name="___tea32">#REF!</definedName>
    <definedName name="___tea40">#REF!</definedName>
    <definedName name="___tea4560">#REF!</definedName>
    <definedName name="___tea50">#REF!</definedName>
    <definedName name="___tee100">#REF!</definedName>
    <definedName name="___tee50">#REF!</definedName>
    <definedName name="___tee75">#REF!</definedName>
    <definedName name="___ter10050">#REF!</definedName>
    <definedName name="___tfg100">#REF!</definedName>
    <definedName name="___tfg32">#REF!</definedName>
    <definedName name="___tfg40">#REF!</definedName>
    <definedName name="___tfg50">#REF!</definedName>
    <definedName name="___tlf6">#REF!</definedName>
    <definedName name="___tma110">#REF!</definedName>
    <definedName name="___tot1">#REF!</definedName>
    <definedName name="___tot2">#REF!</definedName>
    <definedName name="___tot3">#REF!</definedName>
    <definedName name="___tot4">#REF!</definedName>
    <definedName name="___tot5">#REF!</definedName>
    <definedName name="___tot6">#REF!</definedName>
    <definedName name="___tot7">#REF!</definedName>
    <definedName name="___tot8">#REF!</definedName>
    <definedName name="___tra15">#REF!</definedName>
    <definedName name="___tub10012">#REF!</definedName>
    <definedName name="___tub10015">#REF!</definedName>
    <definedName name="___tub10020">#REF!</definedName>
    <definedName name="___tub150">#REF!</definedName>
    <definedName name="___tub200">#REF!</definedName>
    <definedName name="___tub250">#REF!</definedName>
    <definedName name="___tub300">#REF!</definedName>
    <definedName name="___tub400">#REF!</definedName>
    <definedName name="___tub4012">#REF!</definedName>
    <definedName name="___tub4015">#REF!</definedName>
    <definedName name="___tub4020">#REF!</definedName>
    <definedName name="___tub500">#REF!</definedName>
    <definedName name="___tub5012">#REF!</definedName>
    <definedName name="___tub5015">#REF!</definedName>
    <definedName name="___tub5020">#REF!</definedName>
    <definedName name="___tub6012">#REF!</definedName>
    <definedName name="___tub7512">#REF!</definedName>
    <definedName name="___tub7515">#REF!</definedName>
    <definedName name="___tub7520">#REF!</definedName>
    <definedName name="___Val1">#REF!</definedName>
    <definedName name="___Val2">#REF!</definedName>
    <definedName name="___Val3">#REF!</definedName>
    <definedName name="___Val4">#REF!</definedName>
    <definedName name="___Val5">#REF!</definedName>
    <definedName name="___Val6">#REF!</definedName>
    <definedName name="___Val7">#REF!</definedName>
    <definedName name="___Val8">#REF!</definedName>
    <definedName name="___vpc1">#REF!</definedName>
    <definedName name="___vts50">#REF!</definedName>
    <definedName name="__adg1">#REF!</definedName>
    <definedName name="__adg2">#REF!</definedName>
    <definedName name="__adp32">#REF!</definedName>
    <definedName name="__adp50">#REF!</definedName>
    <definedName name="__aga10">#REF!</definedName>
    <definedName name="__aga14">#REF!</definedName>
    <definedName name="__aga16">[4]Insumos!$E$128</definedName>
    <definedName name="__arv150">#REF!</definedName>
    <definedName name="__asc321">[4]Insumos!$E$146</definedName>
    <definedName name="__bca1">#REF!</definedName>
    <definedName name="__bre10050">#REF!</definedName>
    <definedName name="__bre10075">#REF!</definedName>
    <definedName name="__bre5040">#REF!</definedName>
    <definedName name="__bre7540">#REF!</definedName>
    <definedName name="__bre7550">#REF!</definedName>
    <definedName name="__brf2">#REF!</definedName>
    <definedName name="__brp1">#REF!</definedName>
    <definedName name="__bsa1">#REF!</definedName>
    <definedName name="__bur3220">#REF!</definedName>
    <definedName name="__bur5025">#REF!</definedName>
    <definedName name="__bur7550">#REF!</definedName>
    <definedName name="__C930I">#REF!</definedName>
    <definedName name="__C930p">#REF!</definedName>
    <definedName name="__C966I">#REF!</definedName>
    <definedName name="__C966P">#REF!</definedName>
    <definedName name="__cap20">#REF!</definedName>
    <definedName name="__cap50">#REF!</definedName>
    <definedName name="__cer1">#REF!</definedName>
    <definedName name="__cfg40">#REF!</definedName>
    <definedName name="__cls100100">#REF!</definedName>
    <definedName name="__cpz32">#REF!</definedName>
    <definedName name="__crz50">#REF!</definedName>
    <definedName name="__cva32">[4]Insumos!$E$73</definedName>
    <definedName name="__cva50">#REF!</definedName>
    <definedName name="__cva60">#REF!</definedName>
    <definedName name="__cve45100">#REF!</definedName>
    <definedName name="__cve90100">#REF!</definedName>
    <definedName name="__cve9040">#REF!</definedName>
    <definedName name="__cve9050">#REF!</definedName>
    <definedName name="__cvl2250">#REF!</definedName>
    <definedName name="__cvl4550">#REF!</definedName>
    <definedName name="__cvl50">#REF!</definedName>
    <definedName name="__cvl60">#REF!</definedName>
    <definedName name="__cvl75">#REF!</definedName>
    <definedName name="__cxg30">#REF!</definedName>
    <definedName name="__cxp40">#REF!</definedName>
    <definedName name="__cxp80">#REF!</definedName>
    <definedName name="__cxr40">#REF!</definedName>
    <definedName name="__cxr50">#REF!</definedName>
    <definedName name="__cxs100100">#REF!</definedName>
    <definedName name="__djm10">#REF!</definedName>
    <definedName name="__djm15">#REF!</definedName>
    <definedName name="__djm25">#REF!</definedName>
    <definedName name="__djm30">#REF!</definedName>
    <definedName name="__djt15">#REF!</definedName>
    <definedName name="__djt25">#REF!</definedName>
    <definedName name="__djt30">#REF!</definedName>
    <definedName name="__djt40">#REF!</definedName>
    <definedName name="__ELE1">#REF!</definedName>
    <definedName name="__ELE2">#REF!</definedName>
    <definedName name="__ELE3">#REF!</definedName>
    <definedName name="__elr1">#REF!</definedName>
    <definedName name="__epl2">#REF!</definedName>
    <definedName name="__epl5">#REF!</definedName>
    <definedName name="__ext1">#REF!</definedName>
    <definedName name="__ext3">#REF!</definedName>
    <definedName name="__fil1">#REF!</definedName>
    <definedName name="__fil2">#REF!</definedName>
    <definedName name="__fio10">#REF!</definedName>
    <definedName name="__fio12">#REF!</definedName>
    <definedName name="__fio15">#REF!</definedName>
    <definedName name="__fis5">#REF!</definedName>
    <definedName name="__flf50">#REF!</definedName>
    <definedName name="__flf60">#REF!</definedName>
    <definedName name="__flg50">#REF!</definedName>
    <definedName name="__flg60">#REF!</definedName>
    <definedName name="__flg75">#REF!</definedName>
    <definedName name="__flp20">#REF!</definedName>
    <definedName name="__flp25">#REF!</definedName>
    <definedName name="__flp40">#REF!</definedName>
    <definedName name="__fpd12">#REF!</definedName>
    <definedName name="__fvr10">#REF!</definedName>
    <definedName name="__imp1">#REF!</definedName>
    <definedName name="__itu1">#REF!</definedName>
    <definedName name="__jla20">#REF!</definedName>
    <definedName name="__jla25">#REF!</definedName>
    <definedName name="__jla32">#REF!</definedName>
    <definedName name="__jla40">#REF!</definedName>
    <definedName name="__jla50">#REF!</definedName>
    <definedName name="__lpi100">#REF!</definedName>
    <definedName name="__luv50">#REF!</definedName>
    <definedName name="__luv60">#REF!</definedName>
    <definedName name="__luv75">#REF!</definedName>
    <definedName name="__lvg10060">#REF!</definedName>
    <definedName name="__lvg12050">[3]Insumos!$E$77</definedName>
    <definedName name="__lvp32">#REF!</definedName>
    <definedName name="__lvr2520">#REF!</definedName>
    <definedName name="__lvr3225">#REF!</definedName>
    <definedName name="__lvr4025">#REF!</definedName>
    <definedName name="__lvr4032">#REF!</definedName>
    <definedName name="__lvr5032">#REF!</definedName>
    <definedName name="__lvr5040">#REF!</definedName>
    <definedName name="__lxa1">#REF!</definedName>
    <definedName name="__lxa120">#REF!</definedName>
    <definedName name="__mad200">#REF!</definedName>
    <definedName name="__mad35">#REF!</definedName>
    <definedName name="__mad415">#REF!</definedName>
    <definedName name="__mad465">#REF!</definedName>
    <definedName name="__mad55">#REF!</definedName>
    <definedName name="__man100">#REF!</definedName>
    <definedName name="__man50">#REF!</definedName>
    <definedName name="__mfi1">#REF!</definedName>
    <definedName name="__mfi2">#REF!</definedName>
    <definedName name="__mob1">#REF!</definedName>
    <definedName name="__nip1">#REF!</definedName>
    <definedName name="__ope1">#REF!</definedName>
    <definedName name="__ope2">#REF!</definedName>
    <definedName name="__ope3">#REF!</definedName>
    <definedName name="__pbv40">#REF!</definedName>
    <definedName name="__pmm35">#REF!</definedName>
    <definedName name="__pne1">#REF!</definedName>
    <definedName name="__pne2">#REF!</definedName>
    <definedName name="__prg1827">[4]Insumos!$E$29</definedName>
    <definedName name="__ptc7">#REF!</definedName>
    <definedName name="__ptm6">#REF!</definedName>
    <definedName name="__ptt6">#REF!</definedName>
    <definedName name="__PVA1">#REF!</definedName>
    <definedName name="__PVA2">#REF!</definedName>
    <definedName name="__qdm10">#REF!</definedName>
    <definedName name="__qdm3">#REF!</definedName>
    <definedName name="__qdm6">#REF!</definedName>
    <definedName name="__rcm10">#REF!</definedName>
    <definedName name="__rcm15">#REF!</definedName>
    <definedName name="__rcm20">#REF!</definedName>
    <definedName name="__rcm5">#REF!</definedName>
    <definedName name="__res10">#REF!</definedName>
    <definedName name="__res15">#REF!</definedName>
    <definedName name="__res5">#REF!</definedName>
    <definedName name="__rfc1000">#REF!</definedName>
    <definedName name="__rge32">[4]Insumos!$E$74</definedName>
    <definedName name="__rgf60">#REF!</definedName>
    <definedName name="__rgp1">#REF!</definedName>
    <definedName name="__rgp2">#REF!</definedName>
    <definedName name="__rls100100">[3]Insumos!$E$55</definedName>
    <definedName name="__sip1">[3]Insumos!$E$75</definedName>
    <definedName name="__son1">#REF!</definedName>
    <definedName name="__son2">#REF!</definedName>
    <definedName name="__sub1">#REF!</definedName>
    <definedName name="__sub2">#REF!</definedName>
    <definedName name="__sub3">#REF!</definedName>
    <definedName name="__sub4">#REF!</definedName>
    <definedName name="__tap100">#REF!</definedName>
    <definedName name="__tap50">#REF!</definedName>
    <definedName name="__tb16">[4]Insumos!$E$34</definedName>
    <definedName name="__tb19">[4]Insumos!$E$35</definedName>
    <definedName name="__tba20">#REF!</definedName>
    <definedName name="__tba25">#REF!</definedName>
    <definedName name="__tba32">#REF!</definedName>
    <definedName name="__tba40">#REF!</definedName>
    <definedName name="__tba50">#REF!</definedName>
    <definedName name="__tba60">#REF!</definedName>
    <definedName name="__tbe100">#REF!</definedName>
    <definedName name="__tbe200">#REF!</definedName>
    <definedName name="__tbe40">#REF!</definedName>
    <definedName name="__tbe50">#REF!</definedName>
    <definedName name="__tbe75">#REF!</definedName>
    <definedName name="__tca80">[4]Insumos!$E$152</definedName>
    <definedName name="__te50">#REF!</definedName>
    <definedName name="__te60">#REF!</definedName>
    <definedName name="__te75">#REF!</definedName>
    <definedName name="__tea20">#REF!</definedName>
    <definedName name="__tea25">#REF!</definedName>
    <definedName name="__tea32">#REF!</definedName>
    <definedName name="__tea40">#REF!</definedName>
    <definedName name="__tea4560">#REF!</definedName>
    <definedName name="__tea50">#REF!</definedName>
    <definedName name="__tee100">#REF!</definedName>
    <definedName name="__tee50">#REF!</definedName>
    <definedName name="__tee75">#REF!</definedName>
    <definedName name="__ter10050">#REF!</definedName>
    <definedName name="__tfg100">#REF!</definedName>
    <definedName name="__tfg32">#REF!</definedName>
    <definedName name="__tfg40">#REF!</definedName>
    <definedName name="__tfg50">#REF!</definedName>
    <definedName name="__tjc14">#REF!</definedName>
    <definedName name="__tlf6">#REF!</definedName>
    <definedName name="__tma110">#REF!</definedName>
    <definedName name="__tot1">#REF!</definedName>
    <definedName name="__tot2">#REF!</definedName>
    <definedName name="__tot3">#REF!</definedName>
    <definedName name="__tot4">#REF!</definedName>
    <definedName name="__tot5">#REF!</definedName>
    <definedName name="__tot6">#REF!</definedName>
    <definedName name="__tot7">#REF!</definedName>
    <definedName name="__tot8">#REF!</definedName>
    <definedName name="__tra15">#REF!</definedName>
    <definedName name="__tub10012">#REF!</definedName>
    <definedName name="__tub10015">#REF!</definedName>
    <definedName name="__tub10020">#REF!</definedName>
    <definedName name="__tub150">#REF!</definedName>
    <definedName name="__tub200">#REF!</definedName>
    <definedName name="__tub250">#REF!</definedName>
    <definedName name="__tub300">#REF!</definedName>
    <definedName name="__tub400">#REF!</definedName>
    <definedName name="__tub4012">#REF!</definedName>
    <definedName name="__tub4015">#REF!</definedName>
    <definedName name="__tub4020">#REF!</definedName>
    <definedName name="__tub500">#REF!</definedName>
    <definedName name="__tub5012">#REF!</definedName>
    <definedName name="__tub5015">#REF!</definedName>
    <definedName name="__tub5020">#REF!</definedName>
    <definedName name="__tub6012">#REF!</definedName>
    <definedName name="__tub7512">#REF!</definedName>
    <definedName name="__tub7515">#REF!</definedName>
    <definedName name="__tub7520">#REF!</definedName>
    <definedName name="__Val1">#REF!</definedName>
    <definedName name="__Val2">#REF!</definedName>
    <definedName name="__Val3">#REF!</definedName>
    <definedName name="__Val4">#REF!</definedName>
    <definedName name="__Val5">#REF!</definedName>
    <definedName name="__Val6">#REF!</definedName>
    <definedName name="__Val7">#REF!</definedName>
    <definedName name="__Val8">#REF!</definedName>
    <definedName name="__vpc1">#REF!</definedName>
    <definedName name="__vts50">#REF!</definedName>
    <definedName name="_01_09_96">#REF!</definedName>
    <definedName name="_adg1">#REF!</definedName>
    <definedName name="_adg2">#REF!</definedName>
    <definedName name="_adp32">#REF!</definedName>
    <definedName name="_adp50">#REF!</definedName>
    <definedName name="_aga10">#REF!</definedName>
    <definedName name="_aga14">#REF!</definedName>
    <definedName name="_aga16">#REF!</definedName>
    <definedName name="_arv150">#REF!</definedName>
    <definedName name="_asc321">#REF!</definedName>
    <definedName name="_bca1">#REF!</definedName>
    <definedName name="_bre10050">#REF!</definedName>
    <definedName name="_bre10075">#REF!</definedName>
    <definedName name="_bre5040">[3]Insumos!$E$53</definedName>
    <definedName name="_bre7540">#REF!</definedName>
    <definedName name="_bre7550">#REF!</definedName>
    <definedName name="_brf2">#REF!</definedName>
    <definedName name="_brp1">#REF!</definedName>
    <definedName name="_bsa1">#REF!</definedName>
    <definedName name="_bur3220">#REF!</definedName>
    <definedName name="_bur5025">#REF!</definedName>
    <definedName name="_bur7550">#REF!</definedName>
    <definedName name="_C930I">#REF!</definedName>
    <definedName name="_C930p">#REF!</definedName>
    <definedName name="_C966I">#REF!</definedName>
    <definedName name="_C966P">#REF!</definedName>
    <definedName name="_cap20">#REF!</definedName>
    <definedName name="_cap50">[3]Insumos!$E$86</definedName>
    <definedName name="_cer1">#REF!</definedName>
    <definedName name="_cfg40">#REF!</definedName>
    <definedName name="_cls100100">#REF!</definedName>
    <definedName name="_COD1" localSheetId="8">'[1]MOB-2.11'!#REF!</definedName>
    <definedName name="_COD1">'[1]MOB-2.11'!#REF!</definedName>
    <definedName name="_COD10" localSheetId="8">'[1]MOB-2.11'!#REF!</definedName>
    <definedName name="_COD10">'[1]MOB-2.11'!#REF!</definedName>
    <definedName name="_COD11" localSheetId="8">'[1]MOB-2.11'!#REF!</definedName>
    <definedName name="_COD11">'[1]MOB-2.11'!#REF!</definedName>
    <definedName name="_COD13" localSheetId="8">'[1]MOB-2.11'!#REF!</definedName>
    <definedName name="_COD13">'[1]MOB-2.11'!#REF!</definedName>
    <definedName name="_COD138" localSheetId="8">'[1]MOB-2.11'!#REF!</definedName>
    <definedName name="_COD138">'[1]MOB-2.11'!#REF!</definedName>
    <definedName name="_COD140" localSheetId="8">'[1]MOB-2.11'!#REF!</definedName>
    <definedName name="_COD140">'[1]MOB-2.11'!#REF!</definedName>
    <definedName name="_COD144" localSheetId="8">'[1]MOB-2.11'!#REF!</definedName>
    <definedName name="_COD144">'[1]MOB-2.11'!#REF!</definedName>
    <definedName name="_COD146" localSheetId="8">'[1]MOB-2.11'!#REF!</definedName>
    <definedName name="_COD146">'[1]MOB-2.11'!#REF!</definedName>
    <definedName name="_COD149" localSheetId="8">'[1]MOB-2.11'!#REF!</definedName>
    <definedName name="_COD149">'[1]MOB-2.11'!#REF!</definedName>
    <definedName name="_COD152" localSheetId="8">'[1]MOB-2.11'!#REF!</definedName>
    <definedName name="_COD152">'[1]MOB-2.11'!#REF!</definedName>
    <definedName name="_COD154" localSheetId="8">'[1]MOB-2.11'!#REF!</definedName>
    <definedName name="_COD154">'[1]MOB-2.11'!#REF!</definedName>
    <definedName name="_COD155" localSheetId="8">'[1]MOB-2.11'!#REF!</definedName>
    <definedName name="_COD155">'[1]MOB-2.11'!#REF!</definedName>
    <definedName name="_COD156" localSheetId="8">'[1]MOB-2.11'!#REF!</definedName>
    <definedName name="_COD156">'[1]MOB-2.11'!#REF!</definedName>
    <definedName name="_COD157" localSheetId="8">'[1]MOB-2.11'!#REF!</definedName>
    <definedName name="_COD157">'[1]MOB-2.11'!#REF!</definedName>
    <definedName name="_COD158" localSheetId="8">'[1]MOB-2.11'!#REF!</definedName>
    <definedName name="_COD158">'[1]MOB-2.11'!#REF!</definedName>
    <definedName name="_COD16" localSheetId="8">'[1]MOB-2.11'!#REF!</definedName>
    <definedName name="_COD16">'[1]MOB-2.11'!#REF!</definedName>
    <definedName name="_COD161" localSheetId="8">'[1]MOB-2.11'!#REF!</definedName>
    <definedName name="_COD161">'[1]MOB-2.11'!#REF!</definedName>
    <definedName name="_COD166" localSheetId="8">'[1]MOB-2.11'!#REF!</definedName>
    <definedName name="_COD166">'[1]MOB-2.11'!#REF!</definedName>
    <definedName name="_COD168" localSheetId="8">'[1]MOB-2.11'!#REF!</definedName>
    <definedName name="_COD168">'[1]MOB-2.11'!#REF!</definedName>
    <definedName name="_COD169" localSheetId="8">'[1]MOB-2.11'!#REF!</definedName>
    <definedName name="_COD169">'[1]MOB-2.11'!#REF!</definedName>
    <definedName name="_COD17" localSheetId="8">'[1]MOB-2.11'!#REF!</definedName>
    <definedName name="_COD17">'[1]MOB-2.11'!#REF!</definedName>
    <definedName name="_COD170" localSheetId="8">'[1]MOB-2.11'!#REF!</definedName>
    <definedName name="_COD170">'[1]MOB-2.11'!#REF!</definedName>
    <definedName name="_COD171" localSheetId="8">'[1]MOB-2.11'!#REF!</definedName>
    <definedName name="_COD171">'[1]MOB-2.11'!#REF!</definedName>
    <definedName name="_COD172" localSheetId="8">'[1]MOB-2.11'!#REF!</definedName>
    <definedName name="_COD172">'[1]MOB-2.11'!#REF!</definedName>
    <definedName name="_COD173" localSheetId="8">'[1]MOB-2.11'!#REF!</definedName>
    <definedName name="_COD173">'[1]MOB-2.11'!#REF!</definedName>
    <definedName name="_COD174" localSheetId="8">'[1]MOB-2.11'!#REF!</definedName>
    <definedName name="_COD174">'[1]MOB-2.11'!#REF!</definedName>
    <definedName name="_COD175" localSheetId="8">'[1]MOB-2.11'!#REF!</definedName>
    <definedName name="_COD175">'[1]MOB-2.11'!#REF!</definedName>
    <definedName name="_COD177" localSheetId="8">'[1]MOB-2.11'!#REF!</definedName>
    <definedName name="_COD177">'[1]MOB-2.11'!#REF!</definedName>
    <definedName name="_COD178" localSheetId="8">'[1]MOB-2.11'!#REF!</definedName>
    <definedName name="_COD178">'[1]MOB-2.11'!#REF!</definedName>
    <definedName name="_COD179" localSheetId="8">'[1]MOB-2.11'!#REF!</definedName>
    <definedName name="_COD179">'[1]MOB-2.11'!#REF!</definedName>
    <definedName name="_COD180" localSheetId="8">'[1]MOB-2.11'!#REF!</definedName>
    <definedName name="_COD180">'[1]MOB-2.11'!#REF!</definedName>
    <definedName name="_COD184" localSheetId="8">'[1]MOB-2.11'!#REF!</definedName>
    <definedName name="_COD184">'[1]MOB-2.11'!#REF!</definedName>
    <definedName name="_COD189" localSheetId="8">'[1]MOB-2.11'!#REF!</definedName>
    <definedName name="_COD189">'[1]MOB-2.11'!#REF!</definedName>
    <definedName name="_COD191" localSheetId="8">'[1]MOB-2.11'!#REF!</definedName>
    <definedName name="_COD191">'[1]MOB-2.11'!#REF!</definedName>
    <definedName name="_COD192" localSheetId="8">'[1]MOB-2.11'!#REF!</definedName>
    <definedName name="_COD192">'[1]MOB-2.11'!#REF!</definedName>
    <definedName name="_COD195" localSheetId="8">'[1]MOB-2.11'!#REF!</definedName>
    <definedName name="_COD195">'[1]MOB-2.11'!#REF!</definedName>
    <definedName name="_COD198" localSheetId="8">'[1]MOB-2.11'!#REF!</definedName>
    <definedName name="_COD198">'[1]MOB-2.11'!#REF!</definedName>
    <definedName name="_COD199" localSheetId="8">'[1]MOB-2.11'!#REF!</definedName>
    <definedName name="_COD199">'[1]MOB-2.11'!#REF!</definedName>
    <definedName name="_COD200" localSheetId="8">'[1]MOB-2.11'!#REF!</definedName>
    <definedName name="_COD200">'[1]MOB-2.11'!#REF!</definedName>
    <definedName name="_COD21" localSheetId="8">'[1]MOB-2.11'!#REF!</definedName>
    <definedName name="_COD21">'[1]MOB-2.11'!#REF!</definedName>
    <definedName name="_COD23" localSheetId="8">'[1]MOB-2.11'!#REF!</definedName>
    <definedName name="_COD23">'[1]MOB-2.11'!#REF!</definedName>
    <definedName name="_COD24" localSheetId="8">'[1]MOB-2.11'!#REF!</definedName>
    <definedName name="_COD24">'[1]MOB-2.11'!#REF!</definedName>
    <definedName name="_COD28" localSheetId="8">'[1]MOB-2.11'!#REF!</definedName>
    <definedName name="_COD28">'[1]MOB-2.11'!#REF!</definedName>
    <definedName name="_COD29" localSheetId="8">'[1]MOB-2.11'!#REF!</definedName>
    <definedName name="_COD29">'[1]MOB-2.11'!#REF!</definedName>
    <definedName name="_COD32" localSheetId="8">'[1]MOB-2.11'!#REF!</definedName>
    <definedName name="_COD32">'[1]MOB-2.11'!#REF!</definedName>
    <definedName name="_COD35" localSheetId="8">'[1]MOB-2.11'!#REF!</definedName>
    <definedName name="_COD35">'[1]MOB-2.11'!#REF!</definedName>
    <definedName name="_COD36" localSheetId="8">'[1]MOB-2.11'!#REF!</definedName>
    <definedName name="_COD36">'[1]MOB-2.11'!#REF!</definedName>
    <definedName name="_COD37" localSheetId="8">'[1]MOB-2.11'!#REF!</definedName>
    <definedName name="_COD37">'[1]MOB-2.11'!#REF!</definedName>
    <definedName name="_COD41" localSheetId="8">'[1]MOB-2.11'!#REF!</definedName>
    <definedName name="_COD41">'[1]MOB-2.11'!#REF!</definedName>
    <definedName name="_COD42" localSheetId="8">'[1]MOB-2.11'!#REF!</definedName>
    <definedName name="_COD42">'[1]MOB-2.11'!#REF!</definedName>
    <definedName name="_COD43" localSheetId="8">'[1]MOB-2.11'!#REF!</definedName>
    <definedName name="_COD43">'[1]MOB-2.11'!#REF!</definedName>
    <definedName name="_COD44" localSheetId="8">'[1]MOB-2.11'!#REF!</definedName>
    <definedName name="_COD44">'[1]MOB-2.11'!#REF!</definedName>
    <definedName name="_COD46" localSheetId="8">'[1]MOB-2.11'!#REF!</definedName>
    <definedName name="_COD46">'[1]MOB-2.11'!#REF!</definedName>
    <definedName name="_COD47" localSheetId="8">'[1]MOB-2.11'!#REF!</definedName>
    <definedName name="_COD47">'[1]MOB-2.11'!#REF!</definedName>
    <definedName name="_COD49" localSheetId="8">'[1]MOB-2.11'!#REF!</definedName>
    <definedName name="_COD49">'[1]MOB-2.11'!#REF!</definedName>
    <definedName name="_COD50" localSheetId="8">'[1]MOB-2.11'!#REF!</definedName>
    <definedName name="_COD50">'[1]MOB-2.11'!#REF!</definedName>
    <definedName name="_COD55" localSheetId="8">'[1]MOB-2.11'!#REF!</definedName>
    <definedName name="_COD55">'[1]MOB-2.11'!#REF!</definedName>
    <definedName name="_COD60" localSheetId="8">'[1]MOB-2.11'!#REF!</definedName>
    <definedName name="_COD60">'[1]MOB-2.11'!#REF!</definedName>
    <definedName name="_COD62" localSheetId="8">'[1]MOB-2.11'!#REF!</definedName>
    <definedName name="_COD62">'[1]MOB-2.11'!#REF!</definedName>
    <definedName name="_COD65" localSheetId="8">'[1]MOB-2.11'!#REF!</definedName>
    <definedName name="_COD65">'[1]MOB-2.11'!#REF!</definedName>
    <definedName name="_COD66" localSheetId="8">'[1]MOB-2.11'!#REF!</definedName>
    <definedName name="_COD66">'[1]MOB-2.11'!#REF!</definedName>
    <definedName name="_COD68" localSheetId="8">'[1]MOB-2.11'!#REF!</definedName>
    <definedName name="_COD68">'[1]MOB-2.11'!#REF!</definedName>
    <definedName name="_COD8" localSheetId="8">'[1]MOB-2.11'!#REF!</definedName>
    <definedName name="_COD8">'[1]MOB-2.11'!#REF!</definedName>
    <definedName name="_cpz32">#REF!</definedName>
    <definedName name="_crz50">#REF!</definedName>
    <definedName name="_cva32">#REF!</definedName>
    <definedName name="_cva50">#REF!</definedName>
    <definedName name="_cva60">#REF!</definedName>
    <definedName name="_cve45100">#REF!</definedName>
    <definedName name="_cve90100">#REF!</definedName>
    <definedName name="_cve9040">#REF!</definedName>
    <definedName name="_cve9050">[3]Insumos!$E$46</definedName>
    <definedName name="_cvl2250">#REF!</definedName>
    <definedName name="_cvl4550">#REF!</definedName>
    <definedName name="_cvl50">#REF!</definedName>
    <definedName name="_cvl60">#REF!</definedName>
    <definedName name="_cvl75">#REF!</definedName>
    <definedName name="_cxg30">#REF!</definedName>
    <definedName name="_cxp40">#REF!</definedName>
    <definedName name="_cxp80">#REF!</definedName>
    <definedName name="_cxr40">#REF!</definedName>
    <definedName name="_cxr50">#REF!</definedName>
    <definedName name="_cxs100100">#REF!</definedName>
    <definedName name="_djm10">#REF!</definedName>
    <definedName name="_djm15">#REF!</definedName>
    <definedName name="_djm25">#REF!</definedName>
    <definedName name="_djm30">#REF!</definedName>
    <definedName name="_djt15">#REF!</definedName>
    <definedName name="_djt25">#REF!</definedName>
    <definedName name="_djt30">#REF!</definedName>
    <definedName name="_djt40">#REF!</definedName>
    <definedName name="_ELE1">#REF!</definedName>
    <definedName name="_ELE2">#REF!</definedName>
    <definedName name="_ELE3">#REF!</definedName>
    <definedName name="_elr1">#REF!</definedName>
    <definedName name="_epl2">#REF!</definedName>
    <definedName name="_epl5">[5]Insumos!$E$34</definedName>
    <definedName name="_ext1">#REF!</definedName>
    <definedName name="_ext3">#REF!</definedName>
    <definedName name="_fil1">#REF!</definedName>
    <definedName name="_fil2">#REF!</definedName>
    <definedName name="_Fill" localSheetId="8" hidden="1">#REF!</definedName>
    <definedName name="_Fill" hidden="1">#REF!</definedName>
    <definedName name="_fio10">#REF!</definedName>
    <definedName name="_fio12">#REF!</definedName>
    <definedName name="_fio15">#REF!</definedName>
    <definedName name="_fis5">#REF!</definedName>
    <definedName name="_flf50">#REF!</definedName>
    <definedName name="_flf60">#REF!</definedName>
    <definedName name="_flg50">#REF!</definedName>
    <definedName name="_flg60">#REF!</definedName>
    <definedName name="_flg75">#REF!</definedName>
    <definedName name="_flp20">#REF!</definedName>
    <definedName name="_flp25">#REF!</definedName>
    <definedName name="_flp40">#REF!</definedName>
    <definedName name="_fpd12">#REF!</definedName>
    <definedName name="_fvr10">#REF!</definedName>
    <definedName name="_imp1">#REF!</definedName>
    <definedName name="_itu1">#REF!</definedName>
    <definedName name="_jla20">#REF!</definedName>
    <definedName name="_jla25">#REF!</definedName>
    <definedName name="_jla32">#REF!</definedName>
    <definedName name="_jla40">#REF!</definedName>
    <definedName name="_jla50">#REF!</definedName>
    <definedName name="_Key1" localSheetId="8" hidden="1">#REF!</definedName>
    <definedName name="_Key1" hidden="1">#REF!</definedName>
    <definedName name="_lpi100">#REF!</definedName>
    <definedName name="_LUP1">#N/A</definedName>
    <definedName name="_LUP2">#N/A</definedName>
    <definedName name="_luv50">#REF!</definedName>
    <definedName name="_luv60">#REF!</definedName>
    <definedName name="_luv75">#REF!</definedName>
    <definedName name="_lvg10060">#REF!</definedName>
    <definedName name="_lvg12050">[3]Insumos!$E$77</definedName>
    <definedName name="_lvp32">#REF!</definedName>
    <definedName name="_lvr2520">#REF!</definedName>
    <definedName name="_lvr3225">#REF!</definedName>
    <definedName name="_lvr4025">#REF!</definedName>
    <definedName name="_lvr4032">#REF!</definedName>
    <definedName name="_lvr5032">#REF!</definedName>
    <definedName name="_lvr5040">#REF!</definedName>
    <definedName name="_lxa1">[6]Insumos!$E$229</definedName>
    <definedName name="_lxa120">#REF!</definedName>
    <definedName name="_mad200">#REF!</definedName>
    <definedName name="_mad35">#REF!</definedName>
    <definedName name="_mad415">#REF!</definedName>
    <definedName name="_mad465">#REF!</definedName>
    <definedName name="_mad55">#REF!</definedName>
    <definedName name="_man100">#REF!</definedName>
    <definedName name="_man50">#REF!</definedName>
    <definedName name="_mfi1">#REF!</definedName>
    <definedName name="_mfi2">#REF!</definedName>
    <definedName name="_mob1">#REF!</definedName>
    <definedName name="_nip1">#REF!</definedName>
    <definedName name="_ope1">#REF!</definedName>
    <definedName name="_ope2">#REF!</definedName>
    <definedName name="_ope3">#REF!</definedName>
    <definedName name="_Order1" hidden="1">255</definedName>
    <definedName name="_Order2" hidden="1">0</definedName>
    <definedName name="_pbv40">#REF!</definedName>
    <definedName name="_PL1">#REF!</definedName>
    <definedName name="_pmm35">#REF!</definedName>
    <definedName name="_pne1">#REF!</definedName>
    <definedName name="_pne2">#REF!</definedName>
    <definedName name="_prg1515">#REF!</definedName>
    <definedName name="_prg1827">#REF!</definedName>
    <definedName name="_ptc7">[7]Insumos!$E$270</definedName>
    <definedName name="_ptm6">#REF!</definedName>
    <definedName name="_ptt6">#REF!</definedName>
    <definedName name="_PVA1">#REF!</definedName>
    <definedName name="_PVA2">#REF!</definedName>
    <definedName name="_qdm10">#REF!</definedName>
    <definedName name="_qdm3">#REF!</definedName>
    <definedName name="_qdm6">#REF!</definedName>
    <definedName name="_R">#N/A</definedName>
    <definedName name="_rcm10">#REF!</definedName>
    <definedName name="_rcm15">#REF!</definedName>
    <definedName name="_rcm20">#REF!</definedName>
    <definedName name="_rcm5">#REF!</definedName>
    <definedName name="_res10">#REF!</definedName>
    <definedName name="_res15">#REF!</definedName>
    <definedName name="_res5">#REF!</definedName>
    <definedName name="_rfc1000">#REF!</definedName>
    <definedName name="_rge32">#REF!</definedName>
    <definedName name="_rgf60">#REF!</definedName>
    <definedName name="_rgp1">#REF!</definedName>
    <definedName name="_rgp2">#REF!</definedName>
    <definedName name="_rls100100">[3]Insumos!$E$55</definedName>
    <definedName name="_sip1">[3]Insumos!$E$75</definedName>
    <definedName name="_son1">#REF!</definedName>
    <definedName name="_son2">#REF!</definedName>
    <definedName name="_Sort" localSheetId="8" hidden="1">#REF!</definedName>
    <definedName name="_Sort" hidden="1">#REF!</definedName>
    <definedName name="_sub1">#REF!</definedName>
    <definedName name="_sub2">#REF!</definedName>
    <definedName name="_sub3">#REF!</definedName>
    <definedName name="_sub4">#REF!</definedName>
    <definedName name="_tap100">#REF!</definedName>
    <definedName name="_tap50">#REF!</definedName>
    <definedName name="_tb16">#REF!</definedName>
    <definedName name="_tb19">#REF!</definedName>
    <definedName name="_tba20">#REF!</definedName>
    <definedName name="_tba25">#REF!</definedName>
    <definedName name="_tba32">#REF!</definedName>
    <definedName name="_tba40">#REF!</definedName>
    <definedName name="_tba50">#REF!</definedName>
    <definedName name="_tba60">#REF!</definedName>
    <definedName name="_tbe100">#REF!</definedName>
    <definedName name="_tbe200">#REF!</definedName>
    <definedName name="_tbe40">#REF!</definedName>
    <definedName name="_tbe50">#REF!</definedName>
    <definedName name="_tbe75">#REF!</definedName>
    <definedName name="_tca80">#REF!</definedName>
    <definedName name="_te50">#REF!</definedName>
    <definedName name="_te60">#REF!</definedName>
    <definedName name="_te75">#REF!</definedName>
    <definedName name="_tea20">[3]Insumos!$E$64</definedName>
    <definedName name="_tea25">#REF!</definedName>
    <definedName name="_tea32">#REF!</definedName>
    <definedName name="_tea40">#REF!</definedName>
    <definedName name="_tea4560">#REF!</definedName>
    <definedName name="_tea50">#REF!</definedName>
    <definedName name="_tee100">#REF!</definedName>
    <definedName name="_tee50">#REF!</definedName>
    <definedName name="_tee75">#REF!</definedName>
    <definedName name="_ter10050">#REF!</definedName>
    <definedName name="_tfg100">#REF!</definedName>
    <definedName name="_tfg32">#REF!</definedName>
    <definedName name="_tfg40">#REF!</definedName>
    <definedName name="_tfg50">#REF!</definedName>
    <definedName name="_tjc14">#REF!</definedName>
    <definedName name="_tlf6">#REF!</definedName>
    <definedName name="_tma110">#REF!</definedName>
    <definedName name="_tot1">#REF!</definedName>
    <definedName name="_tot2">#REF!</definedName>
    <definedName name="_tot3">#REF!</definedName>
    <definedName name="_tot4">#REF!</definedName>
    <definedName name="_tot5">#REF!</definedName>
    <definedName name="_tot6">#REF!</definedName>
    <definedName name="_tot7">#REF!</definedName>
    <definedName name="_tot8">#REF!</definedName>
    <definedName name="_tra15">#REF!</definedName>
    <definedName name="_tub10012">#REF!</definedName>
    <definedName name="_tub10015">#REF!</definedName>
    <definedName name="_tub10020">#REF!</definedName>
    <definedName name="_tub150">#REF!</definedName>
    <definedName name="_tub200">#REF!</definedName>
    <definedName name="_tub250">#REF!</definedName>
    <definedName name="_tub300">#REF!</definedName>
    <definedName name="_tub400">#REF!</definedName>
    <definedName name="_tub4012">#REF!</definedName>
    <definedName name="_tub4015">#REF!</definedName>
    <definedName name="_tub4020">#REF!</definedName>
    <definedName name="_tub500">#REF!</definedName>
    <definedName name="_tub5012">#REF!</definedName>
    <definedName name="_tub5015">#REF!</definedName>
    <definedName name="_tub5020">#REF!</definedName>
    <definedName name="_tub6012">#REF!</definedName>
    <definedName name="_tub7512">#REF!</definedName>
    <definedName name="_tub7515">#REF!</definedName>
    <definedName name="_tub7520">#REF!</definedName>
    <definedName name="_Val1">#REF!</definedName>
    <definedName name="_Val2">#REF!</definedName>
    <definedName name="_Val3">#REF!</definedName>
    <definedName name="_Val4">#REF!</definedName>
    <definedName name="_Val5">#REF!</definedName>
    <definedName name="_Val6">#REF!</definedName>
    <definedName name="_Val7">#REF!</definedName>
    <definedName name="_Val8">#REF!</definedName>
    <definedName name="_vpc1">#REF!</definedName>
    <definedName name="_vts50">#REF!</definedName>
    <definedName name="A" localSheetId="8">#REF!</definedName>
    <definedName name="a" localSheetId="10">#REF!</definedName>
    <definedName name="A">#REF!</definedName>
    <definedName name="AA">[8]!AA</definedName>
    <definedName name="aar">#REF!</definedName>
    <definedName name="AAT_5.2" hidden="1">{#N/A,#N/A,FALSE,"Planilha";#N/A,#N/A,FALSE,"Resumo";#N/A,#N/A,FALSE,"Fisico";#N/A,#N/A,FALSE,"Financeiro";#N/A,#N/A,FALSE,"Financeiro"}</definedName>
    <definedName name="AB">[8]!AB</definedName>
    <definedName name="abç">#REF!</definedName>
    <definedName name="acl">[5]Insumos!$E$35</definedName>
    <definedName name="aço">#REF!</definedName>
    <definedName name="ADB" localSheetId="8">#REF!</definedName>
    <definedName name="ADB">#REF!</definedName>
    <definedName name="ADCA" localSheetId="8">#REF!</definedName>
    <definedName name="ADCA">#REF!</definedName>
    <definedName name="ADCD" localSheetId="8">#REF!</definedName>
    <definedName name="ADCD">#REF!</definedName>
    <definedName name="ADCM" localSheetId="8">#REF!</definedName>
    <definedName name="ADCM">#REF!</definedName>
    <definedName name="ADCT" localSheetId="8">#REF!</definedName>
    <definedName name="ADCT">#REF!</definedName>
    <definedName name="ADCV" localSheetId="8">#REF!</definedName>
    <definedName name="ADCV">#REF!</definedName>
    <definedName name="ADE" localSheetId="8">#REF!</definedName>
    <definedName name="ade" localSheetId="10">#REF!</definedName>
    <definedName name="ADE">#REF!</definedName>
    <definedName name="ADF" localSheetId="8">#REF!</definedName>
    <definedName name="ADF">#REF!</definedName>
    <definedName name="adg1\2">#REF!</definedName>
    <definedName name="adg11\2">#REF!</definedName>
    <definedName name="adg3\4">#REF!</definedName>
    <definedName name="ADJP" localSheetId="8">#REF!</definedName>
    <definedName name="ADJP">#REF!</definedName>
    <definedName name="ADLE" localSheetId="8">#REF!</definedName>
    <definedName name="ADLE">#REF!</definedName>
    <definedName name="ADM" localSheetId="8">#REF!</definedName>
    <definedName name="ADM">#REF!</definedName>
    <definedName name="ADN" localSheetId="8">#REF!</definedName>
    <definedName name="ADN">#REF!</definedName>
    <definedName name="ADP" localSheetId="8">#REF!</definedName>
    <definedName name="ADP">#REF!</definedName>
    <definedName name="adp3\4">#REF!</definedName>
    <definedName name="ADQ" localSheetId="8">#REF!</definedName>
    <definedName name="ADQ">#REF!</definedName>
    <definedName name="ADRP" localSheetId="8">#REF!</definedName>
    <definedName name="ADRP">#REF!</definedName>
    <definedName name="ADS" localSheetId="8">#REF!</definedName>
    <definedName name="ADS">#REF!</definedName>
    <definedName name="ADTACF" localSheetId="8">#REF!</definedName>
    <definedName name="ADTACF">#REF!</definedName>
    <definedName name="ADTACI" localSheetId="8">#REF!</definedName>
    <definedName name="ADTACI">#REF!</definedName>
    <definedName name="ADTACR" localSheetId="8">#REF!</definedName>
    <definedName name="ADTACR">#REF!</definedName>
    <definedName name="ADTACS" localSheetId="8">#REF!</definedName>
    <definedName name="ADTACS">#REF!</definedName>
    <definedName name="ADTI" localSheetId="8">#REF!</definedName>
    <definedName name="ADTI">#REF!</definedName>
    <definedName name="adtimp">#REF!</definedName>
    <definedName name="ADTPEADS" localSheetId="8">#REF!</definedName>
    <definedName name="ADTPEADS">#REF!</definedName>
    <definedName name="ADTPVCR" localSheetId="8">#REF!</definedName>
    <definedName name="ADTPVCR">#REF!</definedName>
    <definedName name="ADTPVCS" localSheetId="8">#REF!</definedName>
    <definedName name="ADTPVCS">#REF!</definedName>
    <definedName name="ADTRA" localSheetId="8">#REF!</definedName>
    <definedName name="ADTRA">#REF!</definedName>
    <definedName name="afi">#REF!</definedName>
    <definedName name="afp">#REF!</definedName>
    <definedName name="agr">#REF!</definedName>
    <definedName name="ajudante" localSheetId="10">#REF!</definedName>
    <definedName name="ajudante">[9]INSUMOS!$C$3</definedName>
    <definedName name="AJUSTARANGE" localSheetId="8">'[1]MOB-2.11'!#REF!</definedName>
    <definedName name="AJUSTARANGE">'[1]MOB-2.11'!#REF!</definedName>
    <definedName name="ALIMUNIT" localSheetId="8">'[1]MOB-2.11'!#REF!</definedName>
    <definedName name="ALIMUNIT">'[1]MOB-2.11'!#REF!</definedName>
    <definedName name="ALMOCO">#N/A</definedName>
    <definedName name="ALMOCOMES">#N/A</definedName>
    <definedName name="ALTA">'[10]PRO-08'!#REF!</definedName>
    <definedName name="ALTABSAL">#N/A</definedName>
    <definedName name="ALTERSAL">#N/A</definedName>
    <definedName name="ALUGCOMBFRETE" localSheetId="8">'[1]MOB-2.11'!#REF!</definedName>
    <definedName name="ALUGCOMBFRETE">'[1]MOB-2.11'!#REF!</definedName>
    <definedName name="alvenaria">#REF!</definedName>
    <definedName name="alvenaria1">#REF!</definedName>
    <definedName name="alvenaria2">#REF!</definedName>
    <definedName name="alvenariafp">#REF!</definedName>
    <definedName name="alvenariafp1">#REF!</definedName>
    <definedName name="alvenariafp2">#REF!</definedName>
    <definedName name="amarela">#REF!</definedName>
    <definedName name="amc">#REF!</definedName>
    <definedName name="amd">#REF!</definedName>
    <definedName name="ame">#REF!</definedName>
    <definedName name="amm">#REF!</definedName>
    <definedName name="amt">#REF!</definedName>
    <definedName name="anb">#REF!</definedName>
    <definedName name="APAGTAB">#N/A</definedName>
    <definedName name="apc">[7]Insumos!$E$274</definedName>
    <definedName name="apmfs">[3]Insumos!$E$93</definedName>
    <definedName name="apmfs120">#REF!</definedName>
    <definedName name="APOIOUNIT" localSheetId="8">'[1]MOB-2.11'!#REF!</definedName>
    <definedName name="APOIOUNIT">'[1]MOB-2.11'!#REF!</definedName>
    <definedName name="apv">#REF!</definedName>
    <definedName name="are">#REF!</definedName>
    <definedName name="Área_05C" localSheetId="8">'[11]CAF - Consolidado'!#REF!</definedName>
    <definedName name="Área_05C">'[11]CAF - Consolidado'!#REF!</definedName>
    <definedName name="_xlnm.Print_Area" localSheetId="0">'01. Planilha Resumo'!$A$9:$F$31</definedName>
    <definedName name="_xlnm.Print_Area" localSheetId="2">'02. Lista de Beneficiados'!$A$1:$E$43</definedName>
    <definedName name="_xlnm.Print_Area" localSheetId="6">'03. Orçamento Geral'!$A$1:$F$20</definedName>
    <definedName name="_xlnm.Print_Area" localSheetId="4">'04. MSD - Projeto Tipo 2'!$A$1:$G$82</definedName>
    <definedName name="_xlnm.Print_Area" localSheetId="7">'04. Planilha Orçamentaria '!$A$1:$G$104</definedName>
    <definedName name="_xlnm.Print_Area" localSheetId="8">'05. Planilha de Medição'!$A$1:$T$110</definedName>
    <definedName name="_xlnm.Print_Area" localSheetId="9">'06. CALCULO DO BDI'!$A$1:$F$22</definedName>
    <definedName name="_xlnm.Print_Area" localSheetId="5">'Orçamento unid - Tipo 4'!$A$1:$F$80</definedName>
    <definedName name="_xlnm.Print_Area" localSheetId="1">'Tipo 2  caixa dágua'!$A$1:$F$90</definedName>
    <definedName name="_xlnm.Print_Area">#REF!</definedName>
    <definedName name="Area_Executante" localSheetId="8">#REF!</definedName>
    <definedName name="Area_Executante">#REF!</definedName>
    <definedName name="Area_Solicitante" localSheetId="8">#REF!</definedName>
    <definedName name="Area_Solicitante">#REF!</definedName>
    <definedName name="arfi">#REF!</definedName>
    <definedName name="argo">#REF!</definedName>
    <definedName name="argr">#REF!</definedName>
    <definedName name="aserrttuu">[12]ResumoGeral!#REF!</definedName>
    <definedName name="ASSEN_TUBO_EMISS">#REF!</definedName>
    <definedName name="ASSEN_TUBO_EMISS_15">#REF!</definedName>
    <definedName name="ASSEN_TUBO_EMISS2">#REF!</definedName>
    <definedName name="ASSEN_TUBO_EMISS2_15">#REF!</definedName>
    <definedName name="ASSENT_EMISS3_S">#REF!</definedName>
    <definedName name="ASSENT_EMISS3_S_15">#REF!</definedName>
    <definedName name="ASSENT_TUBO">#REF!</definedName>
    <definedName name="ASSENT_TUBO_15">#REF!</definedName>
    <definedName name="aterro">#REF!</definedName>
    <definedName name="aterro1">#REF!</definedName>
    <definedName name="aterro2">#REF!</definedName>
    <definedName name="azul">#REF!</definedName>
    <definedName name="azulejo">#REF!</definedName>
    <definedName name="azulejo1">#REF!</definedName>
    <definedName name="azulejo2">#REF!</definedName>
    <definedName name="AZULSINAL">#REF!</definedName>
    <definedName name="B" localSheetId="8">#REF!</definedName>
    <definedName name="B">#REF!</definedName>
    <definedName name="B320I">#REF!</definedName>
    <definedName name="B320P">#REF!</definedName>
    <definedName name="B500I">#REF!</definedName>
    <definedName name="B500P">#REF!</definedName>
    <definedName name="bacia16">#REF!</definedName>
    <definedName name="bacia16_14">'[13]Rede Agua'!#REF!</definedName>
    <definedName name="bacia16_15">#REF!</definedName>
    <definedName name="bacia16_16">'[13]Rede Esg'!#REF!</definedName>
    <definedName name="bacia16_17">'[13]Lig Pred Esg'!#REF!</definedName>
    <definedName name="bacia16_18">[13]EEE!#REF!</definedName>
    <definedName name="bacia16_19">[13]LRE!#REF!</definedName>
    <definedName name="bacia16_20">[13]BOOSTER!#REF!</definedName>
    <definedName name="bacia16_23">'[13]Inst Obra VC'!#REF!</definedName>
    <definedName name="bacia16_25">'[13]Melhoria VC'!#REF!</definedName>
    <definedName name="bacia16_28">'[13]Inst Obra LZ'!#REF!</definedName>
    <definedName name="bacia16_30">'[13]Melhoria LZ'!#REF!</definedName>
    <definedName name="bacia16_5">'[13]1 Inst Obra'!#REF!</definedName>
    <definedName name="bacia16_6">[13]Terraplenagem!#REF!</definedName>
    <definedName name="bacia16_7">[13]Pavimentacao!#REF!</definedName>
    <definedName name="bacia16_8">[13]Drenagem!#REF!</definedName>
    <definedName name="baldrame">#REF!</definedName>
    <definedName name="baldrame1">#REF!</definedName>
    <definedName name="baldrame2">#REF!</definedName>
    <definedName name="_xlnm.Database">#REF!</definedName>
    <definedName name="band03">#REF!</definedName>
    <definedName name="bangran">#REF!</definedName>
    <definedName name="BARRACHEIA">#N/A</definedName>
    <definedName name="BARRAS">#N/A</definedName>
    <definedName name="BARRAUM">#N/A</definedName>
    <definedName name="basc">#REF!</definedName>
    <definedName name="basculante">#REF!</definedName>
    <definedName name="basculante1">#REF!</definedName>
    <definedName name="basculante2">#REF!</definedName>
    <definedName name="basket">#REF!</definedName>
    <definedName name="bbc1\4">#REF!</definedName>
    <definedName name="bcc10.10">#REF!</definedName>
    <definedName name="bcc10.15">#REF!</definedName>
    <definedName name="bcc10.20">#REF!</definedName>
    <definedName name="bcc4.5">#REF!</definedName>
    <definedName name="bcc5.10">#REF!</definedName>
    <definedName name="bcc5.15">#REF!</definedName>
    <definedName name="bcc5.20">#REF!</definedName>
    <definedName name="bcc5.5">#REF!</definedName>
    <definedName name="bcc6.10">#REF!</definedName>
    <definedName name="bcc6.15">#REF!</definedName>
    <definedName name="bcc6.20">#REF!</definedName>
    <definedName name="bcc6.5">#REF!</definedName>
    <definedName name="bcc65.10">#REF!</definedName>
    <definedName name="bcc65.15">#REF!</definedName>
    <definedName name="bcc65.5">#REF!</definedName>
    <definedName name="bcc7.10">#REF!</definedName>
    <definedName name="bcc7.15">#REF!</definedName>
    <definedName name="bcc7.20">#REF!</definedName>
    <definedName name="bcc7.5">#REF!</definedName>
    <definedName name="bcc8.10">#REF!</definedName>
    <definedName name="bcc8.15">#REF!</definedName>
    <definedName name="bcc8.20">#REF!</definedName>
    <definedName name="bcc9.10">#REF!</definedName>
    <definedName name="bcc9.15">#REF!</definedName>
    <definedName name="bcc9.20">#REF!</definedName>
    <definedName name="bcf">#REF!</definedName>
    <definedName name="bcfg3">#REF!</definedName>
    <definedName name="bcp">#REF!</definedName>
    <definedName name="BDI" localSheetId="8">'[1]MOB-2.11'!#REF!</definedName>
    <definedName name="BDI" localSheetId="10">#REF!</definedName>
    <definedName name="BDI">'[1]MOB-2.11'!#REF!</definedName>
    <definedName name="BDI_1">#REF!</definedName>
    <definedName name="bdi_10">'[13]UH S RECUO'!#REF!</definedName>
    <definedName name="bdi_11">'[13]UH C  RECUO'!#REF!</definedName>
    <definedName name="bdi_12">'[13]11 CRECHE'!#REF!</definedName>
    <definedName name="bdi_13">'[13]13 BALCÃO'!#REF!</definedName>
    <definedName name="bdi_14">'[13]Rede Agua'!#REF!</definedName>
    <definedName name="bdi_15">#REF!</definedName>
    <definedName name="bdi_16">'[13]Rede Esg'!#REF!</definedName>
    <definedName name="bdi_17">'[13]Lig Pred Esg'!#REF!</definedName>
    <definedName name="bdi_18">[13]EEE!#REF!</definedName>
    <definedName name="bdi_19">[13]LRE!#REF!</definedName>
    <definedName name="bdi_20">[13]BOOSTER!#REF!</definedName>
    <definedName name="BDI_22">#REF!</definedName>
    <definedName name="bdi_23">'[13]Inst Obra VC'!#REF!</definedName>
    <definedName name="bdi_25">'[13]Melhoria VC'!#REF!</definedName>
    <definedName name="BDI_27">#REF!</definedName>
    <definedName name="bdi_28">'[13]Inst Obra LZ'!#REF!</definedName>
    <definedName name="bdi_30">'[13]Melhoria LZ'!#REF!</definedName>
    <definedName name="BDI_31">#REF!</definedName>
    <definedName name="BDI_4">#REF!</definedName>
    <definedName name="bdi_5">'[13]1 Inst Obra'!#REF!</definedName>
    <definedName name="bdi_6">[13]Terraplenagem!#REF!</definedName>
    <definedName name="bdi_7">[13]Pavimentacao!#REF!</definedName>
    <definedName name="bdi_8">[13]Drenagem!#REF!</definedName>
    <definedName name="BDIE">[14]Insumos!$D$5</definedName>
    <definedName name="BDIFIXO" localSheetId="8">'[15]MOB-2.11'!#REF!</definedName>
    <definedName name="BDIFIXO">'[15]MOB-2.11'!#REF!</definedName>
    <definedName name="BDIUNIT" localSheetId="8">'[1]MOB-2.11'!#REF!</definedName>
    <definedName name="BDIUNIT">'[1]MOB-2.11'!#REF!</definedName>
    <definedName name="Beneficio_Custo" localSheetId="8">#REF!</definedName>
    <definedName name="Beneficio_Custo">#REF!</definedName>
    <definedName name="BG">#REF!</definedName>
    <definedName name="BGU">#REF!</definedName>
    <definedName name="BIID">#REF!</definedName>
    <definedName name="BL_ANC_EMISS3_S">#REF!</definedName>
    <definedName name="BL_ANC_EMISS3_S_15">#REF!</definedName>
    <definedName name="BL_ANCO_EMISS2">#REF!</definedName>
    <definedName name="BL_ANCO_EMISS2_15">#REF!</definedName>
    <definedName name="bldv">#REF!</definedName>
    <definedName name="BLOCO_ANCOR_EMISS">#REF!</definedName>
    <definedName name="BLOCO_ANCOR_EMISS_15">#REF!</definedName>
    <definedName name="bnb">#REF!</definedName>
    <definedName name="bomp2">#REF!</definedName>
    <definedName name="bop1\2">#REF!</definedName>
    <definedName name="BPF">#REF!</definedName>
    <definedName name="BRANCO">#N/A</definedName>
    <definedName name="BRANCO1">#N/A</definedName>
    <definedName name="brt">#REF!</definedName>
    <definedName name="BUSCTAB">#N/A</definedName>
    <definedName name="C_" localSheetId="8">'[1]MOB-2.11'!#REF!</definedName>
    <definedName name="C_">'[1]MOB-2.11'!#REF!</definedName>
    <definedName name="CA15I">#REF!</definedName>
    <definedName name="CA15P">#REF!</definedName>
    <definedName name="CA25I">#REF!</definedName>
    <definedName name="CA25P">#REF!</definedName>
    <definedName name="caba1\0">[7]Insumos!$E$271</definedName>
    <definedName name="caba4">[7]Insumos!$E$272</definedName>
    <definedName name="cabc2">#REF!</definedName>
    <definedName name="cabc4">#REF!</definedName>
    <definedName name="cabc6">#REF!</definedName>
    <definedName name="CAD_EMISS3_S">#REF!</definedName>
    <definedName name="CAD_EMISS3_S_15">#REF!</definedName>
    <definedName name="CADASTRO">#REF!</definedName>
    <definedName name="CADASTRO_15">#REF!</definedName>
    <definedName name="CADASTRO_EMISS">#REF!</definedName>
    <definedName name="CADASTRO_EMISS_15">#REF!</definedName>
    <definedName name="CADASTRO_EMISS2">#REF!</definedName>
    <definedName name="CADASTRO_EMISS2_15">#REF!</definedName>
    <definedName name="CADASTRO_REDE_COL">#REF!</definedName>
    <definedName name="CADASTRO_REDE_COL_15">#REF!</definedName>
    <definedName name="cadem">#REF!</definedName>
    <definedName name="CAIXAS">#REF!</definedName>
    <definedName name="CAIXAS_15">#REF!</definedName>
    <definedName name="CAIXAS_EMISS3_S">#REF!</definedName>
    <definedName name="CAIXAS_EMISS3_S_15">#REF!</definedName>
    <definedName name="cal">#REF!</definedName>
    <definedName name="calçada">#REF!</definedName>
    <definedName name="calçada1">#REF!</definedName>
    <definedName name="calçada2">#REF!</definedName>
    <definedName name="CALCEQUIP">#N/A</definedName>
    <definedName name="calcinsumos">[16]Pontes!#REF!</definedName>
    <definedName name="calcpunit">[17]Pontes!#REF!</definedName>
    <definedName name="CALCULA" localSheetId="8">'[1]MOB-2.11'!#REF!</definedName>
    <definedName name="CALCULA">'[1]MOB-2.11'!#REF!</definedName>
    <definedName name="CALCULACP" localSheetId="8">'[1]MOB-2.11'!#REF!</definedName>
    <definedName name="CALCULACP">'[1]MOB-2.11'!#REF!</definedName>
    <definedName name="calinsumos">[16]Pontes!#REF!</definedName>
    <definedName name="calpunit">[17]Pontes!#REF!</definedName>
    <definedName name="camp">#REF!</definedName>
    <definedName name="CAMPANARIO">'[18]UTR 2'!#REF!</definedName>
    <definedName name="CANTEIRO" localSheetId="8">'[1]MOB-2.11'!#REF!</definedName>
    <definedName name="CANTEIRO">'[1]MOB-2.11'!#REF!</definedName>
    <definedName name="CANTEIRO_DE_OBRAS">[19]CANT_OBRAS!$H$8</definedName>
    <definedName name="CANTEIRO_OBRAS">#REF!</definedName>
    <definedName name="CANTEIRO_OBRAS_15">#REF!</definedName>
    <definedName name="carmir">#REF!</definedName>
    <definedName name="casinha">#REF!</definedName>
    <definedName name="caval">#REF!</definedName>
    <definedName name="CB10I">#REF!</definedName>
    <definedName name="CB10P">#REF!</definedName>
    <definedName name="CB4I">#REF!</definedName>
    <definedName name="CB4P">#REF!</definedName>
    <definedName name="CB6.5I">#REF!</definedName>
    <definedName name="CB6.5P">#REF!</definedName>
    <definedName name="CB6I">#REF!</definedName>
    <definedName name="CB6P">#REF!</definedName>
    <definedName name="cbas">#REF!</definedName>
    <definedName name="cbca1">#REF!</definedName>
    <definedName name="cbi">#REF!</definedName>
    <definedName name="cbr">#REF!</definedName>
    <definedName name="CBU">#REF!</definedName>
    <definedName name="CBUII">#REF!</definedName>
    <definedName name="CBUQB">#REF!</definedName>
    <definedName name="CBUQc">#REF!</definedName>
    <definedName name="ccp">#REF!</definedName>
    <definedName name="cds">#REF!</definedName>
    <definedName name="cec20x20">#REF!</definedName>
    <definedName name="cee10x10">#REF!</definedName>
    <definedName name="cee30x30">#REF!</definedName>
    <definedName name="cee30x30\5">#REF!</definedName>
    <definedName name="cee5x5\4">#REF!</definedName>
    <definedName name="cee7.5x15\4">#REF!</definedName>
    <definedName name="cer1\2">#REF!</definedName>
    <definedName name="cer11\2">#REF!</definedName>
    <definedName name="cerâmica">#REF!</definedName>
    <definedName name="cerâmica1">#REF!</definedName>
    <definedName name="cerâmica2">#REF!</definedName>
    <definedName name="chaf">#REF!</definedName>
    <definedName name="chapa">#REF!</definedName>
    <definedName name="chapiscoacabamento">#REF!</definedName>
    <definedName name="chapiscoacabamento1">#REF!</definedName>
    <definedName name="chapiscoacabamento2">#REF!</definedName>
    <definedName name="chapiscoaderência">#REF!</definedName>
    <definedName name="chapiscoaderência1">#REF!</definedName>
    <definedName name="chapiscoaderência2">#REF!</definedName>
    <definedName name="chapiscoforro">#REF!</definedName>
    <definedName name="chapiscoforro1">#REF!</definedName>
    <definedName name="chapiscoforro2">#REF!</definedName>
    <definedName name="CHEKGER">#N/A</definedName>
    <definedName name="CHEKGER1">#N/A</definedName>
    <definedName name="CHEKGER2">#N/A</definedName>
    <definedName name="chfg16">#REF!</definedName>
    <definedName name="cib">#REF!</definedName>
    <definedName name="ciclópico">#REF!</definedName>
    <definedName name="ciclópico1">#REF!</definedName>
    <definedName name="ciclópico2">#REF!</definedName>
    <definedName name="ciclópicof">#REF!</definedName>
    <definedName name="ciclópicof1">#REF!</definedName>
    <definedName name="ciclópicof2">#REF!</definedName>
    <definedName name="ciclópicosf">#REF!</definedName>
    <definedName name="cim">#REF!</definedName>
    <definedName name="CINSMG">[20]Pontes!#REF!</definedName>
    <definedName name="cinsumg">[21]Pontes!#REF!</definedName>
    <definedName name="cip">#REF!</definedName>
    <definedName name="clb">#REF!</definedName>
    <definedName name="clp">#REF!</definedName>
    <definedName name="clr1\2">#REF!</definedName>
    <definedName name="clz50x50">#REF!</definedName>
    <definedName name="CM" localSheetId="8">#REF!</definedName>
    <definedName name="CM">#REF!</definedName>
    <definedName name="CM9I">#REF!</definedName>
    <definedName name="CM9P">#REF!</definedName>
    <definedName name="cmfe">#REF!</definedName>
    <definedName name="cmm">#REF!</definedName>
    <definedName name="cmt">#REF!</definedName>
    <definedName name="COD">#N/A</definedName>
    <definedName name="COD_SINAPI">#REF!</definedName>
    <definedName name="CODENOME">#N/A</definedName>
    <definedName name="CODENOME1" hidden="1">#N/A</definedName>
    <definedName name="CODIB" localSheetId="8">'[1]MOB-2.11'!#REF!</definedName>
    <definedName name="CODIB">'[1]MOB-2.11'!#REF!</definedName>
    <definedName name="CODIC" localSheetId="8">'[1]MOB-2.11'!#REF!</definedName>
    <definedName name="CODIC">'[1]MOB-2.11'!#REF!</definedName>
    <definedName name="CODICA" localSheetId="8">'[1]MOB-2.11'!#REF!</definedName>
    <definedName name="CODICA">'[1]MOB-2.11'!#REF!</definedName>
    <definedName name="CODICD" localSheetId="8">'[1]MOB-2.11'!#REF!</definedName>
    <definedName name="CODICD">'[1]MOB-2.11'!#REF!</definedName>
    <definedName name="CODICM" localSheetId="8">'[1]MOB-2.11'!#REF!</definedName>
    <definedName name="CODICM">'[1]MOB-2.11'!#REF!</definedName>
    <definedName name="CODICT" localSheetId="8">'[1]MOB-2.11'!#REF!</definedName>
    <definedName name="CODICT">'[1]MOB-2.11'!#REF!</definedName>
    <definedName name="CODICV" localSheetId="8">'[1]MOB-2.11'!#REF!</definedName>
    <definedName name="CODICV">'[1]MOB-2.11'!#REF!</definedName>
    <definedName name="CODIE" localSheetId="8">'[1]MOB-2.11'!#REF!</definedName>
    <definedName name="CODIE">'[1]MOB-2.11'!#REF!</definedName>
    <definedName name="CODIF" localSheetId="8">'[1]MOB-2.11'!#REF!</definedName>
    <definedName name="CODIF">'[1]MOB-2.11'!#REF!</definedName>
    <definedName name="CODIGOS" localSheetId="8">'[1]MOB-2.11'!#REF!</definedName>
    <definedName name="CODIGOS">'[1]MOB-2.11'!#REF!</definedName>
    <definedName name="CODIGOSEC" localSheetId="8">'[1]MOB-2.11'!#REF!</definedName>
    <definedName name="CODIGOSEC">'[1]MOB-2.11'!#REF!</definedName>
    <definedName name="CODIGOSERV" localSheetId="8">'[1]MOB-2.11'!#REF!</definedName>
    <definedName name="CODIGOSERV">'[1]MOB-2.11'!#REF!</definedName>
    <definedName name="CODILE" localSheetId="8">'[1]MOB-2.11'!#REF!</definedName>
    <definedName name="CODILE">'[1]MOB-2.11'!#REF!</definedName>
    <definedName name="CODIM" localSheetId="8">'[1]MOB-2.11'!#REF!</definedName>
    <definedName name="CODIM">'[1]MOB-2.11'!#REF!</definedName>
    <definedName name="CODIN" localSheetId="8">'[1]MOB-2.11'!#REF!</definedName>
    <definedName name="CODIN">'[1]MOB-2.11'!#REF!</definedName>
    <definedName name="CODIQ" localSheetId="8">'[1]MOB-2.11'!#REF!</definedName>
    <definedName name="CODIQ">'[1]MOB-2.11'!#REF!</definedName>
    <definedName name="CODIS" localSheetId="8">'[1]MOB-2.11'!#REF!</definedName>
    <definedName name="CODIS">'[1]MOB-2.11'!#REF!</definedName>
    <definedName name="CODISJP" localSheetId="8">'[1]MOB-2.11'!#REF!</definedName>
    <definedName name="CODISJP">'[1]MOB-2.11'!#REF!</definedName>
    <definedName name="CODISP" localSheetId="8">'[1]MOB-2.11'!#REF!</definedName>
    <definedName name="CODISP">'[1]MOB-2.11'!#REF!</definedName>
    <definedName name="CODISRP" localSheetId="8">'[1]MOB-2.11'!#REF!</definedName>
    <definedName name="CODISRP">'[1]MOB-2.11'!#REF!</definedName>
    <definedName name="CODITACF" localSheetId="8">'[1]MOB-2.11'!#REF!</definedName>
    <definedName name="CODITACF">'[1]MOB-2.11'!#REF!</definedName>
    <definedName name="CODITACI" localSheetId="8">'[1]MOB-2.11'!#REF!</definedName>
    <definedName name="CODITACI">'[1]MOB-2.11'!#REF!</definedName>
    <definedName name="CODITACR" localSheetId="8">'[1]MOB-2.11'!#REF!</definedName>
    <definedName name="CODITACR">'[1]MOB-2.11'!#REF!</definedName>
    <definedName name="CODITACS" localSheetId="8">'[1]MOB-2.11'!#REF!</definedName>
    <definedName name="CODITACS">'[1]MOB-2.11'!#REF!</definedName>
    <definedName name="CODITI" localSheetId="8">'[1]MOB-2.11'!#REF!</definedName>
    <definedName name="CODITI">'[1]MOB-2.11'!#REF!</definedName>
    <definedName name="CODITPEADS" localSheetId="8">'[1]MOB-2.11'!#REF!</definedName>
    <definedName name="CODITPEADS">'[1]MOB-2.11'!#REF!</definedName>
    <definedName name="CODITPVCR" localSheetId="8">'[1]MOB-2.11'!#REF!</definedName>
    <definedName name="CODITPVCR">'[1]MOB-2.11'!#REF!</definedName>
    <definedName name="CODITPVCS" localSheetId="8">'[1]MOB-2.11'!#REF!</definedName>
    <definedName name="CODITPVCS">'[1]MOB-2.11'!#REF!</definedName>
    <definedName name="CODITRA" localSheetId="8">'[1]MOB-2.11'!#REF!</definedName>
    <definedName name="CODITRA">'[1]MOB-2.11'!#REF!</definedName>
    <definedName name="CODSECK" localSheetId="8">'[1]MOB-2.11'!#REF!</definedName>
    <definedName name="CODSECK">'[1]MOB-2.11'!#REF!</definedName>
    <definedName name="CODSECLB" localSheetId="8">'[1]MOB-2.11'!#REF!</definedName>
    <definedName name="CODSECLB">'[1]MOB-2.11'!#REF!</definedName>
    <definedName name="CODSERVK" localSheetId="8">'[1]MOB-2.11'!#REF!</definedName>
    <definedName name="CODSERVK">'[1]MOB-2.11'!#REF!</definedName>
    <definedName name="CODSERVLB" localSheetId="8">'[1]MOB-2.11'!#REF!</definedName>
    <definedName name="CODSERVLB">'[1]MOB-2.11'!#REF!</definedName>
    <definedName name="COLAUX" localSheetId="8">'[1]MOB-2.11'!#REF!</definedName>
    <definedName name="COLAUX">'[1]MOB-2.11'!#REF!</definedName>
    <definedName name="COLCOD" localSheetId="8">'[1]MOB-2.11'!#REF!</definedName>
    <definedName name="COLCOD">'[1]MOB-2.11'!#REF!</definedName>
    <definedName name="COLCOEF" localSheetId="8">'[1]MOB-2.11'!#REF!</definedName>
    <definedName name="COLCOEF">'[1]MOB-2.11'!#REF!</definedName>
    <definedName name="COLDESC" localSheetId="8">'[1]MOB-2.11'!#REF!</definedName>
    <definedName name="COLDESC">'[1]MOB-2.11'!#REF!</definedName>
    <definedName name="COLDIF" localSheetId="8">'[1]MOB-2.11'!#REF!</definedName>
    <definedName name="COLDIF">'[1]MOB-2.11'!#REF!</definedName>
    <definedName name="COLDIFHH" localSheetId="8">'[1]MOB-2.11'!#REF!</definedName>
    <definedName name="COLDIFHH">'[1]MOB-2.11'!#REF!</definedName>
    <definedName name="COLEQUIP" localSheetId="8">'[1]MOB-2.11'!#REF!</definedName>
    <definedName name="COLEQUIP">'[1]MOB-2.11'!#REF!</definedName>
    <definedName name="COLEQUIP1" localSheetId="8">'[1]MOB-2.11'!#REF!</definedName>
    <definedName name="COLEQUIP1">'[1]MOB-2.11'!#REF!</definedName>
    <definedName name="COLHHCAL" localSheetId="8">'[1]MOB-2.11'!#REF!</definedName>
    <definedName name="COLHHCAL">'[1]MOB-2.11'!#REF!</definedName>
    <definedName name="COLHHFUN" localSheetId="8">'[1]MOB-2.11'!#REF!</definedName>
    <definedName name="COLHHFUN">'[1]MOB-2.11'!#REF!</definedName>
    <definedName name="COLHHPROV" localSheetId="8">'[1]MOB-2.11'!#REF!</definedName>
    <definedName name="COLHHPROV">'[1]MOB-2.11'!#REF!</definedName>
    <definedName name="COLHHSECCAL" localSheetId="8">'[1]MOB-2.11'!#REF!</definedName>
    <definedName name="COLHHSECCAL">'[1]MOB-2.11'!#REF!</definedName>
    <definedName name="COLI">'[22]MOB 2.11'!$R$2500:INDIRECT('[22]MOB 2.11'!$R$2482)</definedName>
    <definedName name="COLIND" localSheetId="8">'[1]MOB-2.11'!#REF!</definedName>
    <definedName name="COLIND">'[1]MOB-2.11'!#REF!</definedName>
    <definedName name="COLINDPROV" localSheetId="8">'[1]MOB-2.11'!#REF!</definedName>
    <definedName name="COLINDPROV">'[1]MOB-2.11'!#REF!</definedName>
    <definedName name="COLINSUMOS" localSheetId="8">'[1]MOB-2.11'!#REF!</definedName>
    <definedName name="COLINSUMOS">'[1]MOB-2.11'!#REF!</definedName>
    <definedName name="COLMAT" localSheetId="8">'[1]MOB-2.11'!#REF!</definedName>
    <definedName name="COLMAT">'[1]MOB-2.11'!#REF!</definedName>
    <definedName name="COLMAT1" localSheetId="8">'[1]MOB-2.11'!#REF!</definedName>
    <definedName name="COLMAT1">'[1]MOB-2.11'!#REF!</definedName>
    <definedName name="COLMAT10" localSheetId="8">'[1]MOB-2.11'!#REF!</definedName>
    <definedName name="COLMAT10">'[1]MOB-2.11'!#REF!</definedName>
    <definedName name="COLMAT2" localSheetId="8">'[1]MOB-2.11'!#REF!</definedName>
    <definedName name="COLMAT2">'[1]MOB-2.11'!#REF!</definedName>
    <definedName name="COLMAT3" localSheetId="8">'[1]MOB-2.11'!#REF!</definedName>
    <definedName name="COLMAT3">'[1]MOB-2.11'!#REF!</definedName>
    <definedName name="COLMAT4" localSheetId="8">'[1]MOB-2.11'!#REF!</definedName>
    <definedName name="COLMAT4">'[1]MOB-2.11'!#REF!</definedName>
    <definedName name="COLMAT5" localSheetId="8">'[1]MOB-2.11'!#REF!</definedName>
    <definedName name="COLMAT5">'[1]MOB-2.11'!#REF!</definedName>
    <definedName name="COLMAT6" localSheetId="8">'[1]MOB-2.11'!#REF!</definedName>
    <definedName name="COLMAT6">'[1]MOB-2.11'!#REF!</definedName>
    <definedName name="COLMAT7" localSheetId="8">'[1]MOB-2.11'!#REF!</definedName>
    <definedName name="COLMAT7">'[1]MOB-2.11'!#REF!</definedName>
    <definedName name="COLMAT8" localSheetId="8">'[1]MOB-2.11'!#REF!</definedName>
    <definedName name="COLMAT8">'[1]MOB-2.11'!#REF!</definedName>
    <definedName name="COLMAT9" localSheetId="8">'[1]MOB-2.11'!#REF!</definedName>
    <definedName name="COLMAT9">'[1]MOB-2.11'!#REF!</definedName>
    <definedName name="colocaçãoripas">#REF!</definedName>
    <definedName name="colocaçãoripas1">#REF!</definedName>
    <definedName name="colocaçãoripas2">#REF!</definedName>
    <definedName name="COLPRECOS" localSheetId="8">'[1]MOB-2.11'!#REF!</definedName>
    <definedName name="COLPRECOS">'[1]MOB-2.11'!#REF!</definedName>
    <definedName name="COLPRECOUNIT" localSheetId="8">'[1]MOB-2.11'!#REF!</definedName>
    <definedName name="COLPRECOUNIT">'[1]MOB-2.11'!#REF!</definedName>
    <definedName name="COLPT" localSheetId="8">'[1]MOB-2.11'!#REF!</definedName>
    <definedName name="COLPT">'[1]MOB-2.11'!#REF!</definedName>
    <definedName name="COLPU" localSheetId="8">'[1]MOB-2.11'!#REF!</definedName>
    <definedName name="COLPU">'[1]MOB-2.11'!#REF!</definedName>
    <definedName name="COLQUANT" localSheetId="8">'[1]MOB-2.11'!#REF!</definedName>
    <definedName name="COLQUANT">'[1]MOB-2.11'!#REF!</definedName>
    <definedName name="COLUNASAUX" localSheetId="8">'[1]MOB-2.11'!#REF!</definedName>
    <definedName name="COLUNASAUX">'[1]MOB-2.11'!#REF!</definedName>
    <definedName name="COLUNID" localSheetId="8">'[1]MOB-2.11'!#REF!</definedName>
    <definedName name="COLUNID">'[1]MOB-2.11'!#REF!</definedName>
    <definedName name="combogós">#REF!</definedName>
    <definedName name="combogós1">#REF!</definedName>
    <definedName name="combogós2">#REF!</definedName>
    <definedName name="COMECO">#N/A</definedName>
    <definedName name="COMP" localSheetId="8">'[1]MOB-2.11'!#REF!</definedName>
    <definedName name="comp" localSheetId="10">#REF!</definedName>
    <definedName name="COMP">'[1]MOB-2.11'!#REF!</definedName>
    <definedName name="compac">#REF!</definedName>
    <definedName name="COMPAUX" localSheetId="8">'[1]MOB-2.11'!#REF!</definedName>
    <definedName name="COMPAUX">'[1]MOB-2.11'!#REF!</definedName>
    <definedName name="concrearm1">#REF!</definedName>
    <definedName name="concretoarm">#REF!</definedName>
    <definedName name="concretoarm1">#REF!</definedName>
    <definedName name="concretoarm2">#REF!</definedName>
    <definedName name="Consumodemateriais">Plan1</definedName>
    <definedName name="CONT_CANTEIRO">#REF!</definedName>
    <definedName name="CONT_CANTEIRO_15">#REF!</definedName>
    <definedName name="CONTADOR">#N/A</definedName>
    <definedName name="CONTCRON" localSheetId="8">'[1]MOB-2.11'!#REF!</definedName>
    <definedName name="CONTCRON">'[1]MOB-2.11'!#REF!</definedName>
    <definedName name="CONTCRONMOB">#N/A</definedName>
    <definedName name="CONTFUN" localSheetId="8">'[1]MOB-2.11'!#REF!</definedName>
    <definedName name="CONTFUN">'[1]MOB-2.11'!#REF!</definedName>
    <definedName name="CONTLINHA">#N/A</definedName>
    <definedName name="CONTP" localSheetId="8">'[1]MOB-2.11'!#REF!</definedName>
    <definedName name="CONTP">'[1]MOB-2.11'!#REF!</definedName>
    <definedName name="CONTPI" localSheetId="8">'[1]MOB-2.11'!#REF!</definedName>
    <definedName name="CONTPI">'[1]MOB-2.11'!#REF!</definedName>
    <definedName name="COPDIR">#N/A</definedName>
    <definedName name="COPIAFORM" localSheetId="8">'[1]MOB-2.11'!#REF!</definedName>
    <definedName name="COPIAFORM">'[1]MOB-2.11'!#REF!</definedName>
    <definedName name="COPIAFORM1" localSheetId="8">'[1]MOB-2.11'!#REF!</definedName>
    <definedName name="COPIAFORM1">'[1]MOB-2.11'!#REF!</definedName>
    <definedName name="COPIAFORM2" localSheetId="8">'[1]MOB-2.11'!#REF!</definedName>
    <definedName name="COPIAFORM2">'[1]MOB-2.11'!#REF!</definedName>
    <definedName name="COPIAR">#N/A</definedName>
    <definedName name="COPIND">#N/A</definedName>
    <definedName name="corre">#REF!</definedName>
    <definedName name="COST" localSheetId="8">#REF!</definedName>
    <definedName name="COST">#REF!</definedName>
    <definedName name="COVER" localSheetId="8">#REF!</definedName>
    <definedName name="COVER">#REF!</definedName>
    <definedName name="CP" localSheetId="8">'[1]MOB-2.11'!#REF!</definedName>
    <definedName name="CP">'[1]MOB-2.11'!#REF!</definedName>
    <definedName name="CPUQUANTIDADE">'[23]Lista de Composições'!$C$4:$J$315</definedName>
    <definedName name="crfg2">#REF!</definedName>
    <definedName name="CRON" localSheetId="8">#REF!</definedName>
    <definedName name="CRON">#REF!</definedName>
    <definedName name="CRONALCASA1" localSheetId="8">#REF!</definedName>
    <definedName name="CRONALCASA1">#REF!</definedName>
    <definedName name="CRONALCASA2" localSheetId="8">#REF!</definedName>
    <definedName name="CRONALCASA2">#REF!</definedName>
    <definedName name="CRONCANT1" localSheetId="8">#REF!</definedName>
    <definedName name="CRONCANT1">#REF!</definedName>
    <definedName name="CRONCANT2" localSheetId="8">#REF!</definedName>
    <definedName name="CRONCANT2">#REF!</definedName>
    <definedName name="CRONCANT3" localSheetId="8">#REF!</definedName>
    <definedName name="CRONCANT3">#REF!</definedName>
    <definedName name="CRONCANT4" localSheetId="8">#REF!</definedName>
    <definedName name="CRONCANT4">#REF!</definedName>
    <definedName name="CRONCANT5" localSheetId="8">#REF!</definedName>
    <definedName name="CRONCANT5">#REF!</definedName>
    <definedName name="CRONEQLEVE1" localSheetId="8">#REF!</definedName>
    <definedName name="CRONEQLEVE1">#REF!</definedName>
    <definedName name="CRONEQLEVE2" localSheetId="8">#REF!</definedName>
    <definedName name="CRONEQLEVE2">#REF!</definedName>
    <definedName name="CRONEQLV2" localSheetId="8">#REF!</definedName>
    <definedName name="CRONEQLV2">#REF!</definedName>
    <definedName name="CRONEQLV3" localSheetId="8">#REF!</definedName>
    <definedName name="CRONEQLV3">#REF!</definedName>
    <definedName name="CRONEQLV4" localSheetId="8">'[1]MOB-2.11'!#REF!</definedName>
    <definedName name="CRONEQLV4">'[1]MOB-2.11'!#REF!</definedName>
    <definedName name="CRONEQLV5" localSheetId="8">#REF!</definedName>
    <definedName name="CRONEQLV5">#REF!</definedName>
    <definedName name="CRONEQLV7" localSheetId="8">'[1]MOB-2.11'!#REF!</definedName>
    <definedName name="CRONEQLV7">'[1]MOB-2.11'!#REF!</definedName>
    <definedName name="CRONEQLV8" localSheetId="8">'[1]MOB-2.11'!#REF!</definedName>
    <definedName name="CRONEQLV8">'[1]MOB-2.11'!#REF!</definedName>
    <definedName name="CRONEQMAN" localSheetId="8">#REF!</definedName>
    <definedName name="CRONEQMAN">#REF!</definedName>
    <definedName name="CRONEQPESALUG" localSheetId="8">#REF!</definedName>
    <definedName name="CRONEQPESALUG">#REF!</definedName>
    <definedName name="CRONFRETE1" localSheetId="8">#REF!</definedName>
    <definedName name="CRONFRETE1">#REF!</definedName>
    <definedName name="CRONFRETE2" localSheetId="8">#REF!</definedName>
    <definedName name="CRONFRETE2">#REF!</definedName>
    <definedName name="CRONGER">#N/A</definedName>
    <definedName name="CRONGERAL" localSheetId="8">#REF!</definedName>
    <definedName name="CRONGERAL">#REF!</definedName>
    <definedName name="CRONHOSP1" localSheetId="8">#REF!</definedName>
    <definedName name="CRONHOSP1">#REF!</definedName>
    <definedName name="CRONIE1" localSheetId="8">#REF!</definedName>
    <definedName name="CRONIE1">#REF!</definedName>
    <definedName name="CRONIE2" localSheetId="8">#REF!</definedName>
    <definedName name="CRONIE2">#REF!</definedName>
    <definedName name="CRONIE3" localSheetId="8">#REF!</definedName>
    <definedName name="CRONIE3">#REF!</definedName>
    <definedName name="CRONIMP">#N/A</definedName>
    <definedName name="CRONMATCANT" localSheetId="8">#REF!</definedName>
    <definedName name="CRONMATCANT">#REF!</definedName>
    <definedName name="CRONMOEENG" localSheetId="8">#REF!</definedName>
    <definedName name="CRONMOEENG">#REF!</definedName>
    <definedName name="CRONMOEI" localSheetId="8">#REF!</definedName>
    <definedName name="CRONMOEI">#REF!</definedName>
    <definedName name="CRONMOEI1" localSheetId="8">#REF!</definedName>
    <definedName name="CRONMOEI1">#REF!</definedName>
    <definedName name="CRONMOEI2" localSheetId="8">#REF!</definedName>
    <definedName name="CRONMOEI2">#REF!</definedName>
    <definedName name="CRONMOLE" localSheetId="8">#REF!</definedName>
    <definedName name="CRONMOLE">#REF!</definedName>
    <definedName name="CRONMOLI1" localSheetId="8">#REF!</definedName>
    <definedName name="CRONMOLI1">#REF!</definedName>
    <definedName name="CRONMOLI2" localSheetId="8">#REF!</definedName>
    <definedName name="CRONMOLI2">#REF!</definedName>
    <definedName name="CRONMOLI3" localSheetId="8">#REF!</definedName>
    <definedName name="CRONMOLI3">#REF!</definedName>
    <definedName name="CRONMOPE" localSheetId="8">#REF!</definedName>
    <definedName name="CRONMOPE">#REF!</definedName>
    <definedName name="CRONMOPI1" localSheetId="8">#REF!</definedName>
    <definedName name="CRONMOPI1">#REF!</definedName>
    <definedName name="CRONMOPI2" localSheetId="8">#REF!</definedName>
    <definedName name="CRONMOPI2">#REF!</definedName>
    <definedName name="CRONMUD1" localSheetId="8">#REF!</definedName>
    <definedName name="CRONMUD1">#REF!</definedName>
    <definedName name="CRONOG0">#N/A</definedName>
    <definedName name="CRONOG1">#N/A</definedName>
    <definedName name="CRONOGFIS">#N/A</definedName>
    <definedName name="CRONOGRAMAS">#N/A</definedName>
    <definedName name="CRONOPER" localSheetId="8">#REF!</definedName>
    <definedName name="CRONOPER">#REF!</definedName>
    <definedName name="CRONPAS1" localSheetId="8">#REF!</definedName>
    <definedName name="CRONPAS1">#REF!</definedName>
    <definedName name="CRONPAS2" localSheetId="8">#REF!</definedName>
    <definedName name="CRONPAS2">#REF!</definedName>
    <definedName name="CRONPERFORM" localSheetId="8">#REF!</definedName>
    <definedName name="CRONPERFORM">#REF!</definedName>
    <definedName name="CRONRECMAT" localSheetId="8">#REF!</definedName>
    <definedName name="CRONRECMAT">#REF!</definedName>
    <definedName name="CRONRESFEC1" localSheetId="8">#REF!</definedName>
    <definedName name="CRONRESFEC1">#REF!</definedName>
    <definedName name="CRONRESFEC2" localSheetId="8">#REF!</definedName>
    <definedName name="CRONRESFEC2">#REF!</definedName>
    <definedName name="CRONRESFEC3" localSheetId="8">#REF!</definedName>
    <definedName name="CRONRESFEC3">#REF!</definedName>
    <definedName name="CRONSERVDIV" localSheetId="8">#REF!</definedName>
    <definedName name="CRONSERVDIV">#REF!</definedName>
    <definedName name="CRONSUBEMP1" localSheetId="8">#REF!</definedName>
    <definedName name="CRONSUBEMP1">#REF!</definedName>
    <definedName name="CRONSUBEMP2" localSheetId="8">#REF!</definedName>
    <definedName name="CRONSUBEMP2">#REF!</definedName>
    <definedName name="CRONTESTES" localSheetId="8">#REF!</definedName>
    <definedName name="CRONTESTES">#REF!</definedName>
    <definedName name="CRONTOPOGCIVIL" localSheetId="8">#REF!</definedName>
    <definedName name="CRONTOPOGCIVIL">#REF!</definedName>
    <definedName name="CRONVEICMIP1" localSheetId="8">#REF!</definedName>
    <definedName name="CRONVEICMIP1">#REF!</definedName>
    <definedName name="CRONVEICMIP2" localSheetId="8">#REF!</definedName>
    <definedName name="CRONVEICMIP2">#REF!</definedName>
    <definedName name="csp">#REF!</definedName>
    <definedName name="CT" localSheetId="8">#REF!</definedName>
    <definedName name="CT">#REF!</definedName>
    <definedName name="ctfa4">#REF!</definedName>
    <definedName name="CURV" localSheetId="8">#REF!</definedName>
    <definedName name="CURV">#REF!</definedName>
    <definedName name="cURVA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CUSTOSUNIT" localSheetId="8">'[1]MOB-2.11'!#REF!</definedName>
    <definedName name="CUSTOSUNIT">'[1]MOB-2.11'!#REF!</definedName>
    <definedName name="CV" localSheetId="8">#REF!</definedName>
    <definedName name="CV">#REF!</definedName>
    <definedName name="cvfg50">#REF!</definedName>
    <definedName name="cvfg75">#REF!</definedName>
    <definedName name="cvp1\2">[3]Insumos!$E$67</definedName>
    <definedName name="cxh1\2">#REF!</definedName>
    <definedName name="cxp4x2">#REF!</definedName>
    <definedName name="D" localSheetId="8">#REF!</definedName>
    <definedName name="d" localSheetId="10">#REF!</definedName>
    <definedName name="D">#REF!</definedName>
    <definedName name="D_100">#REF!</definedName>
    <definedName name="D_150">#REF!</definedName>
    <definedName name="D_50">#REF!</definedName>
    <definedName name="D_75">#REF!</definedName>
    <definedName name="D6I">#REF!</definedName>
    <definedName name="D6P">#REF!</definedName>
    <definedName name="D8I">#REF!</definedName>
    <definedName name="D8P">#REF!</definedName>
    <definedName name="dadinho">#REF!</definedName>
    <definedName name="DADOS">#REF!</definedName>
    <definedName name="DAT">#REF!</definedName>
    <definedName name="Data_Final">#REF!</definedName>
    <definedName name="Data_Início">#REF!</definedName>
    <definedName name="DDTT">'[24]1-EQP'!$L$2</definedName>
    <definedName name="DEFEQUIP">#N/A</definedName>
    <definedName name="DEFEQUIP1">#N/A</definedName>
    <definedName name="DESAP">#REF!</definedName>
    <definedName name="DESAP_15">#REF!</definedName>
    <definedName name="DESAPROPRIAÇÃO">'[19]AQU TERRENO-'!$H$9</definedName>
    <definedName name="DESCRIÇÃO">#REF!</definedName>
    <definedName name="DESFPORC">#N/A</definedName>
    <definedName name="desm">#REF!</definedName>
    <definedName name="DGA">'[10]PRO-08'!#REF!</definedName>
    <definedName name="DIAM100">#REF!</definedName>
    <definedName name="DIAM150">#REF!</definedName>
    <definedName name="DIAM200">#REF!</definedName>
    <definedName name="DIAM250">#REF!</definedName>
    <definedName name="DIAM300">#REF!</definedName>
    <definedName name="diam350">#REF!</definedName>
    <definedName name="DIAM50">#REF!</definedName>
    <definedName name="DIAM75">#REF!</definedName>
    <definedName name="DIAMENTRO" localSheetId="8">#REF!</definedName>
    <definedName name="DIAMENTRO">#REF!</definedName>
    <definedName name="DIE">#REF!</definedName>
    <definedName name="DIFHH">#N/A</definedName>
    <definedName name="DIFMOB">#N/A</definedName>
    <definedName name="DIFMOB1">#N/A</definedName>
    <definedName name="DIFMOB2">#N/A</definedName>
    <definedName name="DIRIND">#N/A</definedName>
    <definedName name="DJ">#REF!</definedName>
    <definedName name="DKM">#REF!</definedName>
    <definedName name="DRE">#REF!</definedName>
    <definedName name="DSUM">#N/A</definedName>
    <definedName name="E" localSheetId="8">#REF!</definedName>
    <definedName name="E" localSheetId="10">#REF!</definedName>
    <definedName name="E">#REF!</definedName>
    <definedName name="ECJ">#REF!</definedName>
    <definedName name="ecm">#REF!</definedName>
    <definedName name="EE1_MAT">#REF!</definedName>
    <definedName name="EE1_MAT_15">#REF!</definedName>
    <definedName name="EE1_MATERIAIS">'[19]ESTA ELEVATÓRIA_'!$H$106</definedName>
    <definedName name="EE1_SERV">#REF!</definedName>
    <definedName name="EE1_SERV_15">#REF!</definedName>
    <definedName name="EE1_SERVIÇOS">'[19]ESTA ELEVATÓRIA_'!$H$9</definedName>
    <definedName name="EE2_MAT">#REF!</definedName>
    <definedName name="EE2_MAT_15">#REF!</definedName>
    <definedName name="EE2_MATERIAIS">'[19]ESTA ELEVATÓRIA_'!$H$244</definedName>
    <definedName name="EE2_SERV">#REF!</definedName>
    <definedName name="EE2_SERV_15">#REF!</definedName>
    <definedName name="EE2_SERVIÇOS">'[19]ESTA ELEVATÓRIA_'!$H$143</definedName>
    <definedName name="EE3_MAT">#REF!</definedName>
    <definedName name="EE3_MAT_15">#REF!</definedName>
    <definedName name="EE3_SERV">#REF!</definedName>
    <definedName name="EE3_SERV_15">#REF!</definedName>
    <definedName name="EFETOT" localSheetId="8">'[15]Fec-2.12'!#REF!</definedName>
    <definedName name="EFETOT">'[15]Fec-2.12'!#REF!</definedName>
    <definedName name="EFETOTMES">#N/A</definedName>
    <definedName name="EJ">#REF!</definedName>
    <definedName name="ele">#REF!</definedName>
    <definedName name="ELE1_15">#REF!</definedName>
    <definedName name="ELE2_15">#REF!</definedName>
    <definedName name="ELE3_15">#REF!</definedName>
    <definedName name="eletrbwc">#REF!</definedName>
    <definedName name="elr1\2">#REF!</definedName>
    <definedName name="elr11\2">#REF!</definedName>
    <definedName name="elv50x40">#REF!</definedName>
    <definedName name="elv50x50">#REF!</definedName>
    <definedName name="emboço">#REF!</definedName>
    <definedName name="emboço1">#REF!</definedName>
    <definedName name="emboço2">#REF!</definedName>
    <definedName name="EMISS_1_MAT">#REF!</definedName>
    <definedName name="EMISS_1_MAT_15">#REF!</definedName>
    <definedName name="EMISS_1_SERV">#REF!</definedName>
    <definedName name="EMISS_1_SERV_15">#REF!</definedName>
    <definedName name="EMISS_2_MAT">#REF!</definedName>
    <definedName name="EMISS_2_MAT_15">#REF!</definedName>
    <definedName name="EMISS_2_SERV">#REF!</definedName>
    <definedName name="EMISS_2_SERV_15">#REF!</definedName>
    <definedName name="EMISS_3_MAT">#REF!</definedName>
    <definedName name="EMISS_3_MAT_15">#REF!</definedName>
    <definedName name="EMISS_3_SERV">#REF!</definedName>
    <definedName name="EMISS_3_SERV_15">#REF!</definedName>
    <definedName name="EMISSÁRIO1_MATERIAIS">[19]EMISSÁRIO_!$H$39</definedName>
    <definedName name="EMISSÁRIO1_SERVIÇOS">[19]EMISSÁRIO_!$H$9</definedName>
    <definedName name="EMISSÁRIO2_MATERIAIS">[19]EMISSÁRIO_!$H$80</definedName>
    <definedName name="EMISSÁRIO2_SERVIÇOS">[19]EMISSÁRIO_!$H$50</definedName>
    <definedName name="enc">#REF!</definedName>
    <definedName name="ENCARGOS">#REF!</definedName>
    <definedName name="ENCHOR">#N/A</definedName>
    <definedName name="ENCMEN">#N/A</definedName>
    <definedName name="ENCSOC" localSheetId="8">'[1]MOB-2.11'!#REF!</definedName>
    <definedName name="ENCSOC">'[1]MOB-2.11'!#REF!</definedName>
    <definedName name="ENE">#REF!</definedName>
    <definedName name="eng1\2">#REF!</definedName>
    <definedName name="ENTDADOS">#N/A</definedName>
    <definedName name="EPIUNIT" localSheetId="8">'[1]MOB-2.11'!#REF!</definedName>
    <definedName name="EPIUNIT">'[1]MOB-2.11'!#REF!</definedName>
    <definedName name="epm2.5">#REF!</definedName>
    <definedName name="EQ" localSheetId="8">'[1]MOB-2.11'!#REF!</definedName>
    <definedName name="EQ">'[1]MOB-2.11'!#REF!</definedName>
    <definedName name="EQDIVUNIT" localSheetId="8">'[1]MOB-2.11'!#REF!</definedName>
    <definedName name="EQDIVUNIT">'[1]MOB-2.11'!#REF!</definedName>
    <definedName name="EQESPUNIT" localSheetId="8">'[1]MOB-2.11'!#REF!</definedName>
    <definedName name="EQESPUNIT">'[1]MOB-2.11'!#REF!</definedName>
    <definedName name="EQP" localSheetId="8">#REF!</definedName>
    <definedName name="EQP">#REF!</definedName>
    <definedName name="EQSEC" localSheetId="8">'[1]MOB-2.11'!#REF!</definedName>
    <definedName name="EQSEC">'[1]MOB-2.11'!#REF!</definedName>
    <definedName name="EQSTR">#N/A</definedName>
    <definedName name="EQUIP" localSheetId="8">'[1]MOB-2.11'!#REF!</definedName>
    <definedName name="EQUIP">'[1]MOB-2.11'!#REF!</definedName>
    <definedName name="EQUIPAMENTO" localSheetId="8">'[1]MOB-2.11'!#REF!</definedName>
    <definedName name="EQUIPAMENTO">'[1]MOB-2.11'!#REF!</definedName>
    <definedName name="EQUIPE" localSheetId="8">'[1]MOB-2.11'!#REF!</definedName>
    <definedName name="EQUIPE">'[1]MOB-2.11'!#REF!</definedName>
    <definedName name="EQUIPEB" localSheetId="8">#REF!</definedName>
    <definedName name="EQUIPEB">#REF!</definedName>
    <definedName name="EQUIPEC" localSheetId="8">#REF!</definedName>
    <definedName name="EQUIPEC">#REF!</definedName>
    <definedName name="EQUIPECA" localSheetId="8">#REF!</definedName>
    <definedName name="EQUIPECA">#REF!</definedName>
    <definedName name="EQUIPECD" localSheetId="8">#REF!</definedName>
    <definedName name="EQUIPECD">#REF!</definedName>
    <definedName name="EQUIPECM" localSheetId="8">#REF!</definedName>
    <definedName name="EQUIPECM">#REF!</definedName>
    <definedName name="EQUIPECT" localSheetId="8">#REF!</definedName>
    <definedName name="EQUIPECT">#REF!</definedName>
    <definedName name="EQUIPECV" localSheetId="8">#REF!</definedName>
    <definedName name="EQUIPECV">#REF!</definedName>
    <definedName name="EQUIPEE" localSheetId="8">#REF!</definedName>
    <definedName name="EQUIPEE">#REF!</definedName>
    <definedName name="EQUIPEF" localSheetId="8">#REF!</definedName>
    <definedName name="EQUIPEF">#REF!</definedName>
    <definedName name="EQUIPEJP" localSheetId="8">#REF!</definedName>
    <definedName name="EQUIPEJP">#REF!</definedName>
    <definedName name="EQUIPEL" localSheetId="8">#REF!</definedName>
    <definedName name="EQUIPEL">#REF!</definedName>
    <definedName name="EQUIPELE" localSheetId="8">#REF!</definedName>
    <definedName name="EQUIPELE">#REF!</definedName>
    <definedName name="EQUIPEM" localSheetId="8">#REF!</definedName>
    <definedName name="EQUIPEM">#REF!</definedName>
    <definedName name="EQUIPEN" localSheetId="8">#REF!</definedName>
    <definedName name="EQUIPEN">#REF!</definedName>
    <definedName name="EQUIPEP" localSheetId="8">#REF!</definedName>
    <definedName name="EQUIPEP">#REF!</definedName>
    <definedName name="EQUIPEQ" localSheetId="8">#REF!</definedName>
    <definedName name="EQUIPEQ">#REF!</definedName>
    <definedName name="EQUIPERP" localSheetId="8">#REF!</definedName>
    <definedName name="EQUIPERP">#REF!</definedName>
    <definedName name="EQUIPES" localSheetId="8">#REF!</definedName>
    <definedName name="EQUIPES">#REF!</definedName>
    <definedName name="EQUIPETACF" localSheetId="8">#REF!</definedName>
    <definedName name="EQUIPETACF">#REF!</definedName>
    <definedName name="EQUIPETACI" localSheetId="8">#REF!</definedName>
    <definedName name="EQUIPETACI">#REF!</definedName>
    <definedName name="EQUIPETACR" localSheetId="8">#REF!</definedName>
    <definedName name="EQUIPETACR">#REF!</definedName>
    <definedName name="EQUIPETACS" localSheetId="8">#REF!</definedName>
    <definedName name="EQUIPETACS">#REF!</definedName>
    <definedName name="EQUIPETI" localSheetId="8">#REF!</definedName>
    <definedName name="EQUIPETI">#REF!</definedName>
    <definedName name="EQUIPETPEADS" localSheetId="8">#REF!</definedName>
    <definedName name="EQUIPETPEADS">#REF!</definedName>
    <definedName name="EQUIPETPVCR" localSheetId="8">#REF!</definedName>
    <definedName name="EQUIPETPVCR">#REF!</definedName>
    <definedName name="EQUIPETPVCS" localSheetId="8">#REF!</definedName>
    <definedName name="EQUIPETPVCS">#REF!</definedName>
    <definedName name="EQUIPETRA" localSheetId="8">#REF!</definedName>
    <definedName name="EQUIPETRA">#REF!</definedName>
    <definedName name="ERASECRON">#N/A</definedName>
    <definedName name="ESC_EMISS3_S">#REF!</definedName>
    <definedName name="ESC_EMISS3_S_15">#REF!</definedName>
    <definedName name="escavação">#REF!</definedName>
    <definedName name="escavação1">#REF!</definedName>
    <definedName name="escavação2">#REF!</definedName>
    <definedName name="escavação3">#REF!</definedName>
    <definedName name="escg">#REF!</definedName>
    <definedName name="ESCORAMENTO">#REF!</definedName>
    <definedName name="ESCORAMENTO_15">#REF!</definedName>
    <definedName name="ESGOT_EMISS3_S">#REF!</definedName>
    <definedName name="ESGOT_EMISS3_S_15">#REF!</definedName>
    <definedName name="ESGOTAMENTO">#REF!</definedName>
    <definedName name="ESGOTAMENTO_15">#REF!</definedName>
    <definedName name="eshoriz">#REF!</definedName>
    <definedName name="esm">[25]Insumos!$E$181</definedName>
    <definedName name="esmetal">#REF!</definedName>
    <definedName name="est">#REF!</definedName>
    <definedName name="estucamento">#REF!</definedName>
    <definedName name="estucamento1">#REF!</definedName>
    <definedName name="estucamento2">#REF!</definedName>
    <definedName name="EXA">'[10]PRO-08'!#REF!</definedName>
    <definedName name="EXAMUNIT" localSheetId="8">'[1]MOB-2.11'!#REF!</definedName>
    <definedName name="EXAMUNIT">'[1]MOB-2.11'!#REF!</definedName>
    <definedName name="Excel_BuiltIn_Database">#REF!</definedName>
    <definedName name="Excel_BuiltIn_Database_15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Titles_34">[13]SEINFRA!#REF!</definedName>
    <definedName name="Excel_BuiltIn_Recorder">#REF!</definedName>
    <definedName name="Excel_BuiltIn_Recorder_15">#REF!</definedName>
    <definedName name="Extenso">[8]!Extenso</definedName>
    <definedName name="F" localSheetId="8">#REF!</definedName>
    <definedName name="F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AIXA" localSheetId="8">#REF!</definedName>
    <definedName name="FAIXA">#REF!</definedName>
    <definedName name="FAIXAAC">'[22]MOB 2.11'!$AC$2511:INDIRECT('[22]MOB 2.11'!$AC$2482)</definedName>
    <definedName name="FAIXAAF">'[22]MOB 2.11'!$AF$2511:$AF$2511:INDIRECT('[22]MOB 2.11'!$AF$2482)</definedName>
    <definedName name="FAIXAAG">'[22]MOB 2.11'!$AG$2511:INDIRECT('[22]MOB 2.11'!$AG$2482)</definedName>
    <definedName name="FAIXAAH">'[22]MOB 2.11'!$AH$2511:INDIRECT('[22]MOB 2.11'!$AH$2482)</definedName>
    <definedName name="FAIXAAJ">'[22]MOB 2.11'!$AJ$2511:INDIRECT('[22]MOB 2.11'!$AJ$2482)</definedName>
    <definedName name="FAIXAAM">'[22]MOB 2.11'!$AM$2511:INDIRECT('[22]MOB 2.11'!$AM$2482)</definedName>
    <definedName name="FAIXACOD" localSheetId="8">'[1]MOB-2.11'!#REF!</definedName>
    <definedName name="FAIXACOD">'[1]MOB-2.11'!#REF!</definedName>
    <definedName name="FAIXACP" localSheetId="8">'[1]MOB-2.11'!#REF!</definedName>
    <definedName name="FAIXACP">'[1]MOB-2.11'!#REF!</definedName>
    <definedName name="FAIXACRON">#N/A</definedName>
    <definedName name="FAIXADFFQ">'[22]MOB 2.11'!$DF$2511:INDIRECT('[22]MOB 2.11'!$FQ$2482)</definedName>
    <definedName name="FAIXAGHGI">'[22]MOB 2.11'!$GH$2511:INDIRECT('[22]MOB 2.11'!$GI$2482)</definedName>
    <definedName name="FAIXAGWHG">'[22]MOB 2.11'!$GW$2511:INDIRECT('[22]MOB 2.11'!$HG$2482)</definedName>
    <definedName name="FAIXAPQR">'[22]MOB 2.11'!$P$2500:INDIRECT('[22]MOB 2.11'!$R$2482)</definedName>
    <definedName name="FAIXASV">'[22]MOB 2.11'!$S$2511:$S$2511:INDIRECT('[22]MOB 2.11'!$V$2482)</definedName>
    <definedName name="FAIXAWXY">'[22]MOB 2.11'!$W$2511:INDIRECT('[22]MOB 2.11'!$Y$2482)</definedName>
    <definedName name="FATOR">#REF!</definedName>
    <definedName name="FATOR_1">#REF!</definedName>
    <definedName name="FATOR_15">#REF!</definedName>
    <definedName name="FATOR_22">#REF!</definedName>
    <definedName name="FATOR_27">#REF!</definedName>
    <definedName name="FATOR_31">#REF!</definedName>
    <definedName name="FATOR_4">#REF!</definedName>
    <definedName name="faz">#REF!</definedName>
    <definedName name="FAZP" localSheetId="8">'[1]MOB-2.11'!#REF!</definedName>
    <definedName name="FAZP">'[1]MOB-2.11'!#REF!</definedName>
    <definedName name="fc1a">'[10]PRO-08'!#REF!</definedName>
    <definedName name="FC2A">'[10]PRO-08'!#REF!</definedName>
    <definedName name="FC3A">'[10]PRO-08'!#REF!</definedName>
    <definedName name="fcm">#REF!</definedName>
    <definedName name="FEC" localSheetId="8">'[1]MOB-2.11'!#REF!</definedName>
    <definedName name="FEC">'[1]MOB-2.11'!#REF!</definedName>
    <definedName name="fer">#REF!</definedName>
    <definedName name="ferram">#REF!</definedName>
    <definedName name="FF" localSheetId="8">#REF!</definedName>
    <definedName name="FF">#REF!</definedName>
    <definedName name="fio2e5">#REF!</definedName>
    <definedName name="FISICO" localSheetId="8">'[1]MOB-2.11'!#REF!</definedName>
    <definedName name="FISICO">'[1]MOB-2.11'!#REF!</definedName>
    <definedName name="FLUX" localSheetId="8">'[1]MOB-2.11'!#REF!</definedName>
    <definedName name="FLUX">'[1]MOB-2.11'!#REF!</definedName>
    <definedName name="FLUXO" localSheetId="8">'[1]MOB-2.11'!#REF!</definedName>
    <definedName name="FLUXO">'[1]MOB-2.11'!#REF!</definedName>
    <definedName name="fonte">#REF!</definedName>
    <definedName name="FORDSUM">#N/A</definedName>
    <definedName name="FORM4" localSheetId="8">#REF!</definedName>
    <definedName name="FORM4">#REF!</definedName>
    <definedName name="FORMAEQSEC" localSheetId="8">'[1]MOB-2.11'!#REF!</definedName>
    <definedName name="FORMAEQSEC">'[1]MOB-2.11'!#REF!</definedName>
    <definedName name="FORMAT_">#N/A</definedName>
    <definedName name="FORMAT_1">#N/A</definedName>
    <definedName name="FORMAT_2">#N/A</definedName>
    <definedName name="FORMCOD" localSheetId="8">#REF!</definedName>
    <definedName name="FORMCOD">#REF!</definedName>
    <definedName name="FORMHH" localSheetId="8">'[1]MOB-2.11'!#REF!</definedName>
    <definedName name="FORMHH">'[1]MOB-2.11'!#REF!</definedName>
    <definedName name="FORMHHAJUST" localSheetId="8">#REF!</definedName>
    <definedName name="FORMHHAJUST">#REF!</definedName>
    <definedName name="FORMHHCALC" localSheetId="8">'[1]MOB-2.11'!#REF!</definedName>
    <definedName name="FORMHHCALC">'[1]MOB-2.11'!#REF!</definedName>
    <definedName name="FORMHHCOD" localSheetId="8">#REF!</definedName>
    <definedName name="FORMHHCOD">#REF!</definedName>
    <definedName name="FORMINDSECAJUST" localSheetId="8">'[1]MOB-2.11'!#REF!</definedName>
    <definedName name="FORMINDSECAJUST">'[1]MOB-2.11'!#REF!</definedName>
    <definedName name="FORMPESOTOT" localSheetId="8">#REF!</definedName>
    <definedName name="FORMPESOTOT">#REF!</definedName>
    <definedName name="FORMPRTOTAL" localSheetId="8">'[1]MOB-2.11'!#REF!</definedName>
    <definedName name="FORMPRTOTAL">'[1]MOB-2.11'!#REF!</definedName>
    <definedName name="FORMQUANTEQUIP" localSheetId="8">#REF!</definedName>
    <definedName name="FORMQUANTEQUIP">#REF!</definedName>
    <definedName name="FORMQUANTMAT" localSheetId="8">'[1]MOB-2.11'!#REF!</definedName>
    <definedName name="FORMQUANTMAT">'[1]MOB-2.11'!#REF!</definedName>
    <definedName name="FORN_ACESS_EMISS">#REF!</definedName>
    <definedName name="FORN_ACESS_EMISS_15">#REF!</definedName>
    <definedName name="FORN_ACESS_EMISS2_M">#REF!</definedName>
    <definedName name="FORN_ACESS_EMISS2_M_15">#REF!</definedName>
    <definedName name="FORN_ACESS_EMISS3_M">#REF!</definedName>
    <definedName name="FORN_ACESS_EMISS3_M_15">#REF!</definedName>
    <definedName name="FORN_ACESS_REDE_COL">#REF!</definedName>
    <definedName name="FORN_ACESS_REDE_COL_15">#REF!</definedName>
    <definedName name="FORN_ACESSÓRIOS">#REF!</definedName>
    <definedName name="FORN_ACESSÓRIOS_15">#REF!</definedName>
    <definedName name="FORN_CON_EMISS3_M">#REF!</definedName>
    <definedName name="FORN_CON_EMISS3_M_15">#REF!</definedName>
    <definedName name="FORN_CONEX">#REF!</definedName>
    <definedName name="FORN_CONEX_15">#REF!</definedName>
    <definedName name="FORN_CONEX_EMISS">#REF!</definedName>
    <definedName name="FORN_CONEX_EMISS_15">#REF!</definedName>
    <definedName name="FORN_CONEX_PEÇAS">#REF!</definedName>
    <definedName name="FORN_CONEX_PEÇAS_15">#REF!</definedName>
    <definedName name="FORN_PEÇAS_EMISS2_M">#REF!</definedName>
    <definedName name="FORN_PEÇAS_EMISS2_M_15">#REF!</definedName>
    <definedName name="FORN_TUB_EMISS">#REF!</definedName>
    <definedName name="FORN_TUB_EMISS_15">#REF!</definedName>
    <definedName name="FORN_TUB_EMISS2_M">#REF!</definedName>
    <definedName name="FORN_TUB_EMISS2_M_15">#REF!</definedName>
    <definedName name="FORN_TUB_EMISS3_M">#REF!</definedName>
    <definedName name="FORN_TUB_EMISS3_M_15">#REF!</definedName>
    <definedName name="FORN_TUB_REDE_COL">#REF!</definedName>
    <definedName name="FORN_TUB_REDE_COL_15">#REF!</definedName>
    <definedName name="FORN_TUBU">#REF!</definedName>
    <definedName name="FORN_TUBU_15">#REF!</definedName>
    <definedName name="fornecer">#REF!</definedName>
    <definedName name="fossa">#REF!</definedName>
    <definedName name="fossa1">#REF!</definedName>
    <definedName name="fossa2">#REF!</definedName>
    <definedName name="FRETES" localSheetId="8">#REF!</definedName>
    <definedName name="FRETES">#REF!</definedName>
    <definedName name="FUNC">#N/A</definedName>
    <definedName name="FUNGER">#N/A</definedName>
    <definedName name="FUNX">#N/A</definedName>
    <definedName name="futs">#REF!</definedName>
    <definedName name="FXPED" localSheetId="8">#REF!</definedName>
    <definedName name="FXPED">#REF!</definedName>
    <definedName name="G_01">#REF!</definedName>
    <definedName name="G_02">#REF!</definedName>
    <definedName name="G_02_1">#REF!</definedName>
    <definedName name="G_02_2">#REF!</definedName>
    <definedName name="G_02_22">#REF!</definedName>
    <definedName name="G_02_27">#REF!</definedName>
    <definedName name="G_02_31">#REF!</definedName>
    <definedName name="G_02_4">#REF!</definedName>
    <definedName name="G_03">#REF!</definedName>
    <definedName name="G_03_1">#REF!</definedName>
    <definedName name="G_03_2">#REF!</definedName>
    <definedName name="G_03_22">#REF!</definedName>
    <definedName name="G_03_27">#REF!</definedName>
    <definedName name="G_03_31">#REF!</definedName>
    <definedName name="G_03_4">#REF!</definedName>
    <definedName name="G_04">#REF!</definedName>
    <definedName name="G_04_1">#REF!</definedName>
    <definedName name="G_04_2">#REF!</definedName>
    <definedName name="G_04_22">#REF!</definedName>
    <definedName name="G_04_27">#REF!</definedName>
    <definedName name="G_04_31">#REF!</definedName>
    <definedName name="G_04_4">#REF!</definedName>
    <definedName name="G_05">#REF!</definedName>
    <definedName name="G_05_1">#REF!</definedName>
    <definedName name="G_05_2">#REF!</definedName>
    <definedName name="G_05_22">#REF!</definedName>
    <definedName name="G_05_27">#REF!</definedName>
    <definedName name="G_05_31">#REF!</definedName>
    <definedName name="G_05_4">#REF!</definedName>
    <definedName name="G_06">#REF!</definedName>
    <definedName name="G_06_1">#REF!</definedName>
    <definedName name="G_06_2">#REF!</definedName>
    <definedName name="G_06_22">#REF!</definedName>
    <definedName name="G_06_27">#REF!</definedName>
    <definedName name="G_06_31">#REF!</definedName>
    <definedName name="G_06_4">#REF!</definedName>
    <definedName name="G_07">#REF!</definedName>
    <definedName name="G_07_1">#REF!</definedName>
    <definedName name="G_07_2">#REF!</definedName>
    <definedName name="G_07_22">#REF!</definedName>
    <definedName name="G_07_27">#REF!</definedName>
    <definedName name="G_07_31">#REF!</definedName>
    <definedName name="G_07_4">#REF!</definedName>
    <definedName name="G_08">#REF!</definedName>
    <definedName name="G_08_1">#REF!</definedName>
    <definedName name="G_08_2">#REF!</definedName>
    <definedName name="G_08_22">#REF!</definedName>
    <definedName name="G_08_27">#REF!</definedName>
    <definedName name="G_08_31">#REF!</definedName>
    <definedName name="G_08_4">#REF!</definedName>
    <definedName name="G_09">#REF!</definedName>
    <definedName name="G_09_1">#REF!</definedName>
    <definedName name="G_09_2">#REF!</definedName>
    <definedName name="G_09_22">#REF!</definedName>
    <definedName name="G_09_27">#REF!</definedName>
    <definedName name="G_09_31">#REF!</definedName>
    <definedName name="G_09_4">#REF!</definedName>
    <definedName name="G_10">#REF!</definedName>
    <definedName name="G_10_1">#REF!</definedName>
    <definedName name="G_10_2">#REF!</definedName>
    <definedName name="G_10_22">#REF!</definedName>
    <definedName name="G_10_27">#REF!</definedName>
    <definedName name="G_10_31">#REF!</definedName>
    <definedName name="G_10_4">#REF!</definedName>
    <definedName name="G_11">#REF!</definedName>
    <definedName name="G_11_1">#REF!</definedName>
    <definedName name="G_11_2">#REF!</definedName>
    <definedName name="G_11_22">#REF!</definedName>
    <definedName name="G_11_27">#REF!</definedName>
    <definedName name="G_11_31">#REF!</definedName>
    <definedName name="G_11_4">#REF!</definedName>
    <definedName name="G_12">#REF!</definedName>
    <definedName name="G_12_1">#REF!</definedName>
    <definedName name="G_12_2">#REF!</definedName>
    <definedName name="G_12_22">#REF!</definedName>
    <definedName name="G_12_27">#REF!</definedName>
    <definedName name="G_12_31">#REF!</definedName>
    <definedName name="G_12_4">#REF!</definedName>
    <definedName name="G_13">#REF!</definedName>
    <definedName name="G_13_1">#REF!</definedName>
    <definedName name="G_13_2">#REF!</definedName>
    <definedName name="G_13_22">#REF!</definedName>
    <definedName name="G_13_27">#REF!</definedName>
    <definedName name="G_13_31">#REF!</definedName>
    <definedName name="G_13_4">#REF!</definedName>
    <definedName name="G_14">#REF!</definedName>
    <definedName name="G_14_1">#REF!</definedName>
    <definedName name="G_14_2">#REF!</definedName>
    <definedName name="G_14_22">#REF!</definedName>
    <definedName name="G_14_27">#REF!</definedName>
    <definedName name="G_14_31">#REF!</definedName>
    <definedName name="G_14_4">#REF!</definedName>
    <definedName name="G_15">#REF!</definedName>
    <definedName name="G_15_1">#REF!</definedName>
    <definedName name="G_15_2">#REF!</definedName>
    <definedName name="G_15_22">#REF!</definedName>
    <definedName name="G_15_27">#REF!</definedName>
    <definedName name="G_15_31">#REF!</definedName>
    <definedName name="G_15_4">#REF!</definedName>
    <definedName name="G_16">#REF!</definedName>
    <definedName name="G_17">#REF!</definedName>
    <definedName name="G_18">#REF!</definedName>
    <definedName name="G_19">#REF!</definedName>
    <definedName name="G_20">#REF!</definedName>
    <definedName name="G_21">#REF!</definedName>
    <definedName name="G_22">#REF!</definedName>
    <definedName name="G_23">#REF!</definedName>
    <definedName name="G_24">#REF!</definedName>
    <definedName name="G_25">#REF!</definedName>
    <definedName name="gancho">#REF!</definedName>
    <definedName name="gang4">#REF!</definedName>
    <definedName name="gang6">#REF!</definedName>
    <definedName name="Ganhos_intangiveis" localSheetId="8">#REF!</definedName>
    <definedName name="Ganhos_intangiveis">#REF!</definedName>
    <definedName name="Ganhos_Tangiveis" localSheetId="8">#REF!</definedName>
    <definedName name="Ganhos_Tangiveis">#REF!</definedName>
    <definedName name="GAS">#REF!</definedName>
    <definedName name="gdc">#REF!</definedName>
    <definedName name="GERAL" localSheetId="8">#REF!</definedName>
    <definedName name="geral" localSheetId="10">#REF!</definedName>
    <definedName name="GERAL">#REF!</definedName>
    <definedName name="geral_10">'[13]UH S RECUO'!#REF!</definedName>
    <definedName name="geral_11">'[13]UH C  RECUO'!#REF!</definedName>
    <definedName name="geral_12">'[13]11 CRECHE'!#REF!</definedName>
    <definedName name="geral_13">'[13]13 BALCÃO'!#REF!</definedName>
    <definedName name="geral_14">'[13]Rede Agua'!#REF!</definedName>
    <definedName name="geral_15">#REF!</definedName>
    <definedName name="geral_16">'[13]Rede Esg'!#REF!</definedName>
    <definedName name="geral_17">'[13]Lig Pred Esg'!#REF!</definedName>
    <definedName name="geral_18">[13]EEE!#REF!</definedName>
    <definedName name="geral_19">[13]LRE!#REF!</definedName>
    <definedName name="geral_20">[13]BOOSTER!#REF!</definedName>
    <definedName name="geral_23">'[13]Inst Obra VC'!#REF!</definedName>
    <definedName name="geral_25">'[13]Melhoria VC'!#REF!</definedName>
    <definedName name="geral_28">'[13]Inst Obra LZ'!#REF!</definedName>
    <definedName name="geral_30">'[13]Melhoria LZ'!#REF!</definedName>
    <definedName name="geral_5">'[13]1 Inst Obra'!#REF!</definedName>
    <definedName name="geral_6">[13]Terraplenagem!#REF!</definedName>
    <definedName name="geral_7">[13]Pavimentacao!#REF!</definedName>
    <definedName name="geral_8">[13]Drenagem!#REF!</definedName>
    <definedName name="GERVAL">#N/A</definedName>
    <definedName name="ggm">#REF!</definedName>
    <definedName name="graf">#REF!</definedName>
    <definedName name="gram">#REF!</definedName>
    <definedName name="gram2">#REF!</definedName>
    <definedName name="_xlnm.Recorder">#REF!</definedName>
    <definedName name="GRI">#REF!</definedName>
    <definedName name="GRP">#REF!</definedName>
    <definedName name="grx">#REF!</definedName>
    <definedName name="H">#REF!</definedName>
    <definedName name="HEUNIT" localSheetId="8">'[1]MOB-2.11'!#REF!</definedName>
    <definedName name="HEUNIT">'[1]MOB-2.11'!#REF!</definedName>
    <definedName name="HHAJUSTCOL" localSheetId="8">#REF!</definedName>
    <definedName name="HHAJUSTCOL">#REF!</definedName>
    <definedName name="HHCALCCOL" localSheetId="8">'[1]MOB-2.11'!#REF!</definedName>
    <definedName name="HHCALCCOL">'[1]MOB-2.11'!#REF!</definedName>
    <definedName name="HHCALCUL" localSheetId="8">#REF!</definedName>
    <definedName name="HHCALCUL">#REF!</definedName>
    <definedName name="HHFUN1" localSheetId="8">'[1]MOB-2.11'!#REF!</definedName>
    <definedName name="HHFUN1">'[1]MOB-2.11'!#REF!</definedName>
    <definedName name="HHFUN10" localSheetId="8">#REF!</definedName>
    <definedName name="HHFUN10">#REF!</definedName>
    <definedName name="HHFUN11" localSheetId="8">'[1]MOB-2.11'!#REF!</definedName>
    <definedName name="HHFUN11">'[1]MOB-2.11'!#REF!</definedName>
    <definedName name="HHFUN13" localSheetId="8">#REF!</definedName>
    <definedName name="HHFUN13">#REF!</definedName>
    <definedName name="HHFUN16" localSheetId="8">'[1]MOB-2.11'!#REF!</definedName>
    <definedName name="HHFUN16">'[1]MOB-2.11'!#REF!</definedName>
    <definedName name="HHFUN17" localSheetId="8">#REF!</definedName>
    <definedName name="HHFUN17">#REF!</definedName>
    <definedName name="HHFUN21" localSheetId="8">'[1]MOB-2.11'!#REF!</definedName>
    <definedName name="HHFUN21">'[1]MOB-2.11'!#REF!</definedName>
    <definedName name="HHFUN23" localSheetId="8">#REF!</definedName>
    <definedName name="HHFUN23">#REF!</definedName>
    <definedName name="HHFUN24" localSheetId="8">'[1]MOB-2.11'!#REF!</definedName>
    <definedName name="HHFUN24">'[1]MOB-2.11'!#REF!</definedName>
    <definedName name="HHFUN28" localSheetId="8">#REF!</definedName>
    <definedName name="HHFUN28">#REF!</definedName>
    <definedName name="HHFUN29" localSheetId="8">'[1]MOB-2.11'!#REF!</definedName>
    <definedName name="HHFUN29">'[1]MOB-2.11'!#REF!</definedName>
    <definedName name="HHFUN32" localSheetId="8">#REF!</definedName>
    <definedName name="HHFUN32">#REF!</definedName>
    <definedName name="HHFUN35" localSheetId="8">'[1]MOB-2.11'!#REF!</definedName>
    <definedName name="HHFUN35">'[1]MOB-2.11'!#REF!</definedName>
    <definedName name="HHFUN36" localSheetId="8">#REF!</definedName>
    <definedName name="HHFUN36">#REF!</definedName>
    <definedName name="HHFUN37" localSheetId="8">'[1]MOB-2.11'!#REF!</definedName>
    <definedName name="HHFUN37">'[1]MOB-2.11'!#REF!</definedName>
    <definedName name="HHFUN41" localSheetId="8">#REF!</definedName>
    <definedName name="HHFUN41">#REF!</definedName>
    <definedName name="HHFUN42" localSheetId="8">'[1]MOB-2.11'!#REF!</definedName>
    <definedName name="HHFUN42">'[1]MOB-2.11'!#REF!</definedName>
    <definedName name="HHFUN43" localSheetId="8">#REF!</definedName>
    <definedName name="HHFUN43">#REF!</definedName>
    <definedName name="HHFUN44" localSheetId="8">'[1]MOB-2.11'!#REF!</definedName>
    <definedName name="HHFUN44">'[1]MOB-2.11'!#REF!</definedName>
    <definedName name="HHFUN46" localSheetId="8">#REF!</definedName>
    <definedName name="HHFUN46">#REF!</definedName>
    <definedName name="HHFUN47" localSheetId="8">'[1]MOB-2.11'!#REF!</definedName>
    <definedName name="HHFUN47">'[1]MOB-2.11'!#REF!</definedName>
    <definedName name="HHFUN49" localSheetId="8">#REF!</definedName>
    <definedName name="HHFUN49">#REF!</definedName>
    <definedName name="HHFUN50" localSheetId="8">'[1]MOB-2.11'!#REF!</definedName>
    <definedName name="HHFUN50">'[1]MOB-2.11'!#REF!</definedName>
    <definedName name="HHFUN55" localSheetId="8">#REF!</definedName>
    <definedName name="HHFUN55">#REF!</definedName>
    <definedName name="HHFUN60" localSheetId="8">'[1]MOB-2.11'!#REF!</definedName>
    <definedName name="HHFUN60">'[1]MOB-2.11'!#REF!</definedName>
    <definedName name="HHFUN62" localSheetId="8">#REF!</definedName>
    <definedName name="HHFUN62">#REF!</definedName>
    <definedName name="HHFUN65" localSheetId="8">'[1]MOB-2.11'!#REF!</definedName>
    <definedName name="HHFUN65">'[1]MOB-2.11'!#REF!</definedName>
    <definedName name="HHFUN66" localSheetId="8">#REF!</definedName>
    <definedName name="HHFUN66">#REF!</definedName>
    <definedName name="HHFUN68" localSheetId="8">'[1]MOB-2.11'!#REF!</definedName>
    <definedName name="HHFUN68">'[1]MOB-2.11'!#REF!</definedName>
    <definedName name="HHFUN8" localSheetId="8">#REF!</definedName>
    <definedName name="HHFUN8">#REF!</definedName>
    <definedName name="HHPERELMECCAL">#N/A</definedName>
    <definedName name="HHTOTCAL">#N/A</definedName>
    <definedName name="HHTOTLIN">#N/A</definedName>
    <definedName name="HHTOTRES">#N/A</definedName>
    <definedName name="hi">#REF!</definedName>
    <definedName name="hid1\2">#REF!</definedName>
    <definedName name="hidracor">#REF!</definedName>
    <definedName name="hidracor1">#REF!</definedName>
    <definedName name="hidracor2">#REF!</definedName>
    <definedName name="hidrbwc">#REF!</definedName>
    <definedName name="I" localSheetId="8">'[1]MOB-2.11'!#REF!</definedName>
    <definedName name="I">'[1]MOB-2.11'!#REF!</definedName>
    <definedName name="IM">#REF!</definedName>
    <definedName name="IMPCRON1">#N/A</definedName>
    <definedName name="impermeabtelha">#REF!</definedName>
    <definedName name="impermeabtelha1">#REF!</definedName>
    <definedName name="impermeabtelha2">#REF!</definedName>
    <definedName name="IMPRIMIR">#N/A</definedName>
    <definedName name="IN" localSheetId="8">#REF!</definedName>
    <definedName name="IN">#REF!</definedName>
    <definedName name="INCIVIL">#N/A</definedName>
    <definedName name="IND" localSheetId="8">'[1]MOB-2.11'!#REF!</definedName>
    <definedName name="IND">'[1]MOB-2.11'!#REF!</definedName>
    <definedName name="Indicador_Desempenho" localSheetId="8">#REF!</definedName>
    <definedName name="Indicador_Desempenho">#REF!</definedName>
    <definedName name="INDSEC" localSheetId="8">#REF!</definedName>
    <definedName name="INDSEC">#REF!</definedName>
    <definedName name="INDSECAJUSTCOL" localSheetId="8">'[1]MOB-2.11'!#REF!</definedName>
    <definedName name="INDSECAJUSTCOL">'[1]MOB-2.11'!#REF!</definedName>
    <definedName name="INICAL">#N/A</definedName>
    <definedName name="INICDISC">#N/A</definedName>
    <definedName name="INICIO">#N/A</definedName>
    <definedName name="INICIVIL">#N/A</definedName>
    <definedName name="INICPRAZ" localSheetId="8">#REF!</definedName>
    <definedName name="INICPRAZ">#REF!</definedName>
    <definedName name="INIEI">#N/A</definedName>
    <definedName name="INIEM">#N/A</definedName>
    <definedName name="INIGER">#N/A</definedName>
    <definedName name="INIJP">#N/A</definedName>
    <definedName name="INIMEC">#N/A</definedName>
    <definedName name="INITUB">#N/A</definedName>
    <definedName name="INST_PROVISÓRIAS">#REF!</definedName>
    <definedName name="INST_PROVISÓRIAS_15">#REF!</definedName>
    <definedName name="Investimento_Ano_Anterior" localSheetId="8">#REF!</definedName>
    <definedName name="Investimento_Ano_Anterior">#REF!</definedName>
    <definedName name="Investimento_Ano0" localSheetId="8">#REF!</definedName>
    <definedName name="Investimento_Ano0">#REF!</definedName>
    <definedName name="Investimento_Ano1" localSheetId="8">#REF!</definedName>
    <definedName name="Investimento_Ano1">#REF!</definedName>
    <definedName name="Investimento_Ano2" localSheetId="8">#REF!</definedName>
    <definedName name="Investimento_Ano2">#REF!</definedName>
    <definedName name="Investimento_Ano3" localSheetId="8">#REF!</definedName>
    <definedName name="Investimento_Ano3">#REF!</definedName>
    <definedName name="Investimento_Ano4" localSheetId="8">#REF!</definedName>
    <definedName name="Investimento_Ano4">#REF!</definedName>
    <definedName name="Investimento_Ano5" localSheetId="8">#REF!</definedName>
    <definedName name="Investimento_Ano5">#REF!</definedName>
    <definedName name="Investimento_Ano6" localSheetId="8">#REF!</definedName>
    <definedName name="Investimento_Ano6">#REF!</definedName>
    <definedName name="Investimento_Total_RS" localSheetId="8">#REF!</definedName>
    <definedName name="Investimento_Total_RS">#REF!</definedName>
    <definedName name="Investimento_Total_US" localSheetId="8">#REF!</definedName>
    <definedName name="Investimento_Total_US">#REF!</definedName>
    <definedName name="ipc">#REF!</definedName>
    <definedName name="ipf">#REF!</definedName>
    <definedName name="ITEM" localSheetId="8">#REF!</definedName>
    <definedName name="Item" localSheetId="10">#REF!</definedName>
    <definedName name="ITEM">#REF!</definedName>
    <definedName name="ITEMFIS">#N/A</definedName>
    <definedName name="itus1">#REF!</definedName>
    <definedName name="J">#N/A</definedName>
    <definedName name="janelamad">#REF!</definedName>
    <definedName name="janelamad1">#REF!</definedName>
    <definedName name="janelamad2">#REF!</definedName>
    <definedName name="janmadvidro">#REF!</definedName>
    <definedName name="janmadvidro1">#REF!</definedName>
    <definedName name="janmadvidro2">#REF!</definedName>
    <definedName name="jla1\220">#REF!</definedName>
    <definedName name="JORNADAMES" localSheetId="8">#REF!</definedName>
    <definedName name="JORNADAMES">#REF!</definedName>
    <definedName name="JORNADAMESESP" localSheetId="8">'[1]MOB-2.11'!#REF!</definedName>
    <definedName name="JORNADAMESESP">'[1]MOB-2.11'!#REF!</definedName>
    <definedName name="JP" localSheetId="8">#REF!</definedName>
    <definedName name="JP">#REF!</definedName>
    <definedName name="JRS">#REF!</definedName>
    <definedName name="jtp1.5x3">#REF!</definedName>
    <definedName name="jtp2x3">#REF!</definedName>
    <definedName name="Justificativa" localSheetId="8">#REF!</definedName>
    <definedName name="Justificativa">#REF!</definedName>
    <definedName name="K" localSheetId="8">'[1]MOB-2.11'!#REF!</definedName>
    <definedName name="K">'[1]MOB-2.11'!#REF!</definedName>
    <definedName name="klar">#REF!</definedName>
    <definedName name="kprod">#REF!</definedName>
    <definedName name="KTABEQ">#N/A</definedName>
    <definedName name="LA" localSheetId="8">'[1]MOB-2.11'!#REF!</definedName>
    <definedName name="LA">'[1]MOB-2.11'!#REF!</definedName>
    <definedName name="lajota">#REF!</definedName>
    <definedName name="lajotaf">#REF!</definedName>
    <definedName name="lajotaf1">#REF!</definedName>
    <definedName name="lajotaf2">#REF!</definedName>
    <definedName name="LALA" localSheetId="8">'[1]MOB-2.11'!#REF!</definedName>
    <definedName name="LALA">'[1]MOB-2.11'!#REF!</definedName>
    <definedName name="LASTRO_CONCRETO">#REF!</definedName>
    <definedName name="LASTRO_CONCRETO_15">#REF!</definedName>
    <definedName name="LASTRO_EMISS3_S">#REF!</definedName>
    <definedName name="LASTRO_EMISS3_S_15">#REF!</definedName>
    <definedName name="lbp">[3]Insumos!$E$80</definedName>
    <definedName name="LE" localSheetId="8">#REF!</definedName>
    <definedName name="LE">#REF!</definedName>
    <definedName name="LIG_PRED_SERV">#REF!</definedName>
    <definedName name="LIG_PRED_SERV_15">#REF!</definedName>
    <definedName name="LIG_PREDIAIS_MAT">#REF!</definedName>
    <definedName name="LIG_PREDIAIS_MAT_15">#REF!</definedName>
    <definedName name="LIGAÇÃO_PREDIAL_MATERIAL">'[19]ligação predial'!$H$19</definedName>
    <definedName name="LIGAÇÃO_PREDIAL_SERVIÇOS">'[19]ligação predial'!$H$9</definedName>
    <definedName name="LIGAÇÕES">#REF!</definedName>
    <definedName name="LIGAÇÕES_15">#REF!</definedName>
    <definedName name="LILASDRENA">#REF!</definedName>
    <definedName name="LIMPA">#N/A</definedName>
    <definedName name="LIMPACRECEQUIP" localSheetId="8">#REF!</definedName>
    <definedName name="LIMPACRECEQUIP">#REF!</definedName>
    <definedName name="LIMPARDADOS" localSheetId="8">#REF!</definedName>
    <definedName name="LIMPARDADOS">#REF!</definedName>
    <definedName name="LIMPATELAS">#N/A</definedName>
    <definedName name="limpeza">#REF!</definedName>
    <definedName name="limpeza1">#REF!</definedName>
    <definedName name="limpeza2">#REF!</definedName>
    <definedName name="limpezaobra">#REF!</definedName>
    <definedName name="limpezaobra1">#REF!</definedName>
    <definedName name="limpezaobra2">#REF!</definedName>
    <definedName name="limpezaterr">#REF!</definedName>
    <definedName name="limpezaterr1">#REF!</definedName>
    <definedName name="LINE">#N/A</definedName>
    <definedName name="lixo40">#REF!</definedName>
    <definedName name="LL">#N/A</definedName>
    <definedName name="llb">#REF!</definedName>
    <definedName name="lm6\3">#REF!</definedName>
    <definedName name="lnm">#REF!</definedName>
    <definedName name="LOC_EMISS3">#REF!</definedName>
    <definedName name="LOC_EMISS3_15">#REF!</definedName>
    <definedName name="LOCAÇÃO">#REF!</definedName>
    <definedName name="LOCAÇÃO_15">#REF!</definedName>
    <definedName name="LOCAÇÃO_EMISS">#REF!</definedName>
    <definedName name="LOCAÇÃO_EMISS_15">#REF!</definedName>
    <definedName name="LOCAÇÃO_EMISS2">#REF!</definedName>
    <definedName name="LOCAÇÃO_EMISS2_15">#REF!</definedName>
    <definedName name="locação1">#REF!</definedName>
    <definedName name="locação2">#REF!</definedName>
    <definedName name="LP">#REF!</definedName>
    <definedName name="lpb">#REF!</definedName>
    <definedName name="lpm8f">[25]Insumos!$E$166</definedName>
    <definedName name="LSO">#REF!</definedName>
    <definedName name="lsoc">#REF!</definedName>
    <definedName name="lub">#REF!</definedName>
    <definedName name="LUP">#N/A</definedName>
    <definedName name="LUPENT">#N/A</definedName>
    <definedName name="lvg12050\1">#REF!</definedName>
    <definedName name="lvp1\2">[3]Insumos!$E$72</definedName>
    <definedName name="lxa">#REF!</definedName>
    <definedName name="lxaf">#REF!</definedName>
    <definedName name="M" localSheetId="8">#REF!</definedName>
    <definedName name="M">#REF!</definedName>
    <definedName name="ma">#REF!</definedName>
    <definedName name="Macro1_15">#REF!</definedName>
    <definedName name="Macro2_15">#REF!</definedName>
    <definedName name="mad">#REF!</definedName>
    <definedName name="madeiramento">#REF!</definedName>
    <definedName name="madeiramento1">#REF!</definedName>
    <definedName name="madeiramento2">#REF!</definedName>
    <definedName name="madi">#REF!</definedName>
    <definedName name="mao_de_obra">#REF!</definedName>
    <definedName name="MAODEOBRA" localSheetId="8">#REF!</definedName>
    <definedName name="MAODEOBRA">#REF!</definedName>
    <definedName name="map">#REF!</definedName>
    <definedName name="MAT" localSheetId="8">#REF!</definedName>
    <definedName name="MAT">#REF!</definedName>
    <definedName name="MAT2_1">#REF!</definedName>
    <definedName name="MAT3_1">#REF!</definedName>
    <definedName name="MAT4_1">#REF!</definedName>
    <definedName name="MAT4_2">#REF!</definedName>
    <definedName name="MAT5_1">#REF!</definedName>
    <definedName name="MAT5_2">#REF!</definedName>
    <definedName name="MAT6_1">#REF!</definedName>
    <definedName name="MAT7_1">#REF!</definedName>
    <definedName name="MAT7_2">#REF!</definedName>
    <definedName name="MAT8_1">#REF!</definedName>
    <definedName name="MAT9_1">#REF!</definedName>
    <definedName name="MAT9_2">#REF!</definedName>
    <definedName name="MATCOUNIT" localSheetId="8">#REF!</definedName>
    <definedName name="MATCOUNIT">#REF!</definedName>
    <definedName name="MATE2_1">#REF!</definedName>
    <definedName name="MATE3_1">#REF!</definedName>
    <definedName name="MATE3_2">#REF!</definedName>
    <definedName name="MATE4_1">#REF!</definedName>
    <definedName name="MATE5_1">#REF!</definedName>
    <definedName name="MATE6_1">#REF!</definedName>
    <definedName name="MATERIAL" localSheetId="8">#REF!</definedName>
    <definedName name="MATERIAL">#REF!</definedName>
    <definedName name="MATOT_1">#REF!</definedName>
    <definedName name="MATPEUNIT" localSheetId="8">#REF!</definedName>
    <definedName name="MATPEUNIT">#REF!</definedName>
    <definedName name="mbo">#REF!</definedName>
    <definedName name="mdn">#REF!</definedName>
    <definedName name="Medição">#REF!</definedName>
    <definedName name="MENSAGENS">#N/A</definedName>
    <definedName name="MENU">#N/A</definedName>
    <definedName name="MENU1" localSheetId="8">#REF!</definedName>
    <definedName name="MENU1">#REF!</definedName>
    <definedName name="MENU2" localSheetId="8">#REF!</definedName>
    <definedName name="MENU2">#REF!</definedName>
    <definedName name="MENU3" localSheetId="8">#REF!</definedName>
    <definedName name="MENU3">#REF!</definedName>
    <definedName name="MENU4" localSheetId="8">#REF!</definedName>
    <definedName name="MENU4">#REF!</definedName>
    <definedName name="MENU5">#N/A</definedName>
    <definedName name="MENU6">#N/A</definedName>
    <definedName name="MENU6A">#N/A</definedName>
    <definedName name="MENU6B">#N/A</definedName>
    <definedName name="MENU7">#N/A</definedName>
    <definedName name="MENU8">#N/A</definedName>
    <definedName name="MENUG" localSheetId="8">#REF!</definedName>
    <definedName name="MENUG">#REF!</definedName>
    <definedName name="MHS" localSheetId="8">#REF!</definedName>
    <definedName name="MHS">#REF!</definedName>
    <definedName name="MNI">#REF!</definedName>
    <definedName name="MNP">#REF!</definedName>
    <definedName name="mob">#REF!</definedName>
    <definedName name="MOBIL1">#N/A</definedName>
    <definedName name="MOBIL2">#N/A</definedName>
    <definedName name="MOBIL3">#N/A</definedName>
    <definedName name="MOBILIZACAO">#N/A</definedName>
    <definedName name="mobra">[26]comp1!#REF!</definedName>
    <definedName name="módulo1.Extenso">[8]!módulo1.Extenso</definedName>
    <definedName name="MODUNIT" localSheetId="8">#REF!</definedName>
    <definedName name="MODUNIT">#REF!</definedName>
    <definedName name="MOI" localSheetId="8">#REF!</definedName>
    <definedName name="MOI">#REF!</definedName>
    <definedName name="MON">#REF!</definedName>
    <definedName name="mour">#REF!</definedName>
    <definedName name="MOV_TERR_EMISS3_S">#REF!</definedName>
    <definedName name="MOV_TERR_EMISS3_S_15">#REF!</definedName>
    <definedName name="MOV_TERRA">#REF!</definedName>
    <definedName name="MOV_TERRA_15">#REF!</definedName>
    <definedName name="MOV_TERRA_EMISS">#REF!</definedName>
    <definedName name="MOV_TERRA_EMISS_15">#REF!</definedName>
    <definedName name="MOV_TERRA_EMISS2">#REF!</definedName>
    <definedName name="MOV_TERRA_EMISS2_15">#REF!</definedName>
    <definedName name="mp10.3\4">#REF!</definedName>
    <definedName name="mp25.1">#REF!</definedName>
    <definedName name="MPL" localSheetId="8">#REF!</definedName>
    <definedName name="MPL">#REF!</definedName>
    <definedName name="mpm2.5">#REF!</definedName>
    <definedName name="msv">#REF!</definedName>
    <definedName name="mud">#REF!</definedName>
    <definedName name="muda">#REF!</definedName>
    <definedName name="MULTSUBEMP" localSheetId="8">#REF!</definedName>
    <definedName name="MULTSUBEMP">#REF!</definedName>
    <definedName name="N" localSheetId="8">#REF!</definedName>
    <definedName name="N">#REF!</definedName>
    <definedName name="NADA">#N/A</definedName>
    <definedName name="nip1\2">#REF!</definedName>
    <definedName name="niv">#REF!</definedName>
    <definedName name="nive">#REF!</definedName>
    <definedName name="NIVEL3" localSheetId="8">#REF!,#REF!,#REF!,#REF!,#REF!,#REF!,#REF!,#REF!,#REF!,#REF!,#REF!,#REF!,#REF!,#REF!,#REF!,#REF!,#REF!,#REF!,#REF!,#REF!,#REF!,#REF!,#REF!,#REF!,#REF!,#REF!,#REF!,#REF!,#REF!,#REF!,#REF!,#REF!,#REF!,#REF!,#REF!</definedName>
    <definedName name="NIVEL3">#REF!,#REF!,#REF!,#REF!,#REF!,#REF!,#REF!,#REF!,#REF!,#REF!,#REF!,#REF!,#REF!,#REF!,#REF!,#REF!,#REF!,#REF!,#REF!,#REF!,#REF!,#REF!,#REF!,#REF!,#REF!,#REF!,#REF!,#REF!,#REF!,#REF!,#REF!,#REF!,#REF!,#REF!,#REF!</definedName>
    <definedName name="NN">#REF!</definedName>
    <definedName name="nome">#REF!</definedName>
    <definedName name="Nome_Proj">#REF!</definedName>
    <definedName name="NOMEARQ">#N/A</definedName>
    <definedName name="NOMEFEC" localSheetId="8">#REF!</definedName>
    <definedName name="NOMEFEC">#REF!</definedName>
    <definedName name="NOMES">#N/A</definedName>
    <definedName name="NOMES__">#N/A</definedName>
    <definedName name="NOMES1">#N/A</definedName>
    <definedName name="NOMESEQ" localSheetId="8">#REF!</definedName>
    <definedName name="NOMESEQ">#REF!</definedName>
    <definedName name="NOMESFIS">#N/A</definedName>
    <definedName name="NOMESMAT" localSheetId="8">#REF!</definedName>
    <definedName name="NOMESMAT">#REF!</definedName>
    <definedName name="NTEI">'[10]PRO-08'!#REF!</definedName>
    <definedName name="NUMCOMP" localSheetId="8">#REF!</definedName>
    <definedName name="NUMCOMP">#REF!</definedName>
    <definedName name="NUMCOMPK" localSheetId="8">#REF!</definedName>
    <definedName name="NUMCOMPK">#REF!</definedName>
    <definedName name="NUMCP" localSheetId="8">#REF!</definedName>
    <definedName name="NUMCP">#REF!</definedName>
    <definedName name="NUMCPPROV" localSheetId="8">#REF!</definedName>
    <definedName name="NUMCPPROV">#REF!</definedName>
    <definedName name="NUMDISQ">#N/A</definedName>
    <definedName name="NUMEQ" localSheetId="8">'[27]Tabsal-2.9'!#REF!</definedName>
    <definedName name="NUMEQ">'[27]Tabsal-2.9'!#REF!</definedName>
    <definedName name="NUMERACOMP" localSheetId="8">#REF!</definedName>
    <definedName name="NUMERACOMP">#REF!</definedName>
    <definedName name="NUMERO" localSheetId="8">#REF!</definedName>
    <definedName name="NUMERO">#REF!</definedName>
    <definedName name="NUMEROCP" localSheetId="8">#REF!</definedName>
    <definedName name="NUMEROCP">#REF!</definedName>
    <definedName name="o" localSheetId="8">#REF!</definedName>
    <definedName name="o">#REF!</definedName>
    <definedName name="Ø100">#REF!</definedName>
    <definedName name="Ø150">#REF!</definedName>
    <definedName name="Ø200">#REF!</definedName>
    <definedName name="Ø50">#REF!</definedName>
    <definedName name="Ø75">#REF!</definedName>
    <definedName name="Objetivo" localSheetId="8">#REF!</definedName>
    <definedName name="Objetivo">#REF!</definedName>
    <definedName name="Objeto" localSheetId="8">#REF!</definedName>
    <definedName name="Objeto">#REF!</definedName>
    <definedName name="odi">#REF!</definedName>
    <definedName name="ofi">#REF!</definedName>
    <definedName name="ofic">#REF!</definedName>
    <definedName name="oficial" localSheetId="10">#REF!</definedName>
    <definedName name="oficial">[9]INSUMOS!$C$2</definedName>
    <definedName name="OH" localSheetId="8">#REF!</definedName>
    <definedName name="OH">#REF!</definedName>
    <definedName name="óleoferro">#REF!</definedName>
    <definedName name="óleoferro1">#REF!</definedName>
    <definedName name="óleoferro2">#REF!</definedName>
    <definedName name="óleomad">#REF!</definedName>
    <definedName name="óleomad1">#REF!</definedName>
    <definedName name="óleomad2">#REF!</definedName>
    <definedName name="oli">#REF!</definedName>
    <definedName name="OPA">'[10]PRO-08'!#REF!</definedName>
    <definedName name="P" localSheetId="8">#REF!</definedName>
    <definedName name="P">#REF!</definedName>
    <definedName name="para">#REF!</definedName>
    <definedName name="paraf">#REF!</definedName>
    <definedName name="PassaExtenso">[28]!PassaExtenso</definedName>
    <definedName name="PAV_EMISS3_S">#REF!</definedName>
    <definedName name="PAV_EMISS3_S_15">#REF!</definedName>
    <definedName name="PAVIM_EMISS">#REF!</definedName>
    <definedName name="PAVIM_EMISS_15">#REF!</definedName>
    <definedName name="PAVIM_EMISS2">#REF!</definedName>
    <definedName name="PAVIM_EMISS2_15">#REF!</definedName>
    <definedName name="PAVIMENTAÇÃO">#REF!</definedName>
    <definedName name="PAVIMENTAÇÃO_15">#REF!</definedName>
    <definedName name="Payback" localSheetId="8">#REF!</definedName>
    <definedName name="Payback">#REF!</definedName>
    <definedName name="pcf60x210">#REF!</definedName>
    <definedName name="pcf80x200">#REF!</definedName>
    <definedName name="pcf80x210">#REF!</definedName>
    <definedName name="pci100x50">#REF!</definedName>
    <definedName name="pdm">#REF!</definedName>
    <definedName name="penrol">#REF!</definedName>
    <definedName name="PERCENTS">#N/A</definedName>
    <definedName name="PERCMATCO" localSheetId="8">#REF!</definedName>
    <definedName name="PERCMATCO">#REF!</definedName>
    <definedName name="pes">#REF!</definedName>
    <definedName name="PESOS">#N/A</definedName>
    <definedName name="PESOTOTALCOL" localSheetId="8">#REF!</definedName>
    <definedName name="PESOTOTALCOL">#REF!</definedName>
    <definedName name="pesquisa">#REF!</definedName>
    <definedName name="pfg">#REF!</definedName>
    <definedName name="pig">#REF!</definedName>
    <definedName name="pintóleoesqmad">#REF!</definedName>
    <definedName name="pintóleoesqmad1">#REF!</definedName>
    <definedName name="pintóleoesqmad2">#REF!</definedName>
    <definedName name="PIP">#REF!</definedName>
    <definedName name="piso_morto">#REF!</definedName>
    <definedName name="piso_morto1">#REF!</definedName>
    <definedName name="piso_morto2">#REF!</definedName>
    <definedName name="pisocerâmico">#REF!</definedName>
    <definedName name="pisocerâmico1">#REF!</definedName>
    <definedName name="pisocerâmico2">#REF!</definedName>
    <definedName name="pisocimentado">#REF!</definedName>
    <definedName name="pisocimentado1">#REF!</definedName>
    <definedName name="pisocimentado2">#REF!</definedName>
    <definedName name="PL" localSheetId="8">#REF!</definedName>
    <definedName name="PL" localSheetId="10">#REF!</definedName>
    <definedName name="PL">#REF!</definedName>
    <definedName name="PL_DNER_BARREIRO">#REF!</definedName>
    <definedName name="PL_PB_BARREIRO">#REF!</definedName>
    <definedName name="placa">#REF!</definedName>
    <definedName name="PLACA_OBRA">#REF!</definedName>
    <definedName name="PLACA_OBRA_15">#REF!</definedName>
    <definedName name="placa1">#REF!</definedName>
    <definedName name="placa2">#REF!</definedName>
    <definedName name="PLAN">'[22]MOB 2.11'!$Q$2500:INDIRECT('[22]MOB 2.11'!$HO$2482)</definedName>
    <definedName name="plc">#REF!</definedName>
    <definedName name="plc2.5">#REF!</definedName>
    <definedName name="plcgvu">#REF!</definedName>
    <definedName name="pldner">#REF!</definedName>
    <definedName name="PLLIMPA" localSheetId="8">#REF!</definedName>
    <definedName name="PLLIMPA">#REF!</definedName>
    <definedName name="plpb">#REF!</definedName>
    <definedName name="PLRED" localSheetId="8">#REF!</definedName>
    <definedName name="PLRED">#REF!</definedName>
    <definedName name="plsd">#REF!</definedName>
    <definedName name="POÇO_VISIT">#REF!</definedName>
    <definedName name="POÇO_VISIT_15">#REF!</definedName>
    <definedName name="POETOTINS" localSheetId="8">#REF!</definedName>
    <definedName name="POETOTINS">#REF!</definedName>
    <definedName name="pont">#REF!</definedName>
    <definedName name="pontaletepinho">[29]INSUMOS!$B$13</definedName>
    <definedName name="porta100">#REF!</definedName>
    <definedName name="porta1001">#REF!</definedName>
    <definedName name="porta1002">#REF!</definedName>
    <definedName name="porta60">#REF!</definedName>
    <definedName name="porta601">#REF!</definedName>
    <definedName name="porta602">#REF!</definedName>
    <definedName name="porta70">#REF!</definedName>
    <definedName name="porta701">#REF!</definedName>
    <definedName name="porta702">#REF!</definedName>
    <definedName name="porta80">#REF!</definedName>
    <definedName name="porta801">#REF!</definedName>
    <definedName name="porta8011">[30]Plan1!$A$2</definedName>
    <definedName name="porta802">#REF!</definedName>
    <definedName name="porta90">#REF!</definedName>
    <definedName name="porta901">#REF!</definedName>
    <definedName name="porta902">#REF!</definedName>
    <definedName name="posms">#REF!</definedName>
    <definedName name="pphi">#REF!</definedName>
    <definedName name="ppp">#REF!</definedName>
    <definedName name="PRAZODISC">#N/A</definedName>
    <definedName name="PRCIVIL">#N/A</definedName>
    <definedName name="Preço_Unitário">#REF!</definedName>
    <definedName name="Preço_Unitário_1">#REF!</definedName>
    <definedName name="Preço_Unitário_2">#REF!</definedName>
    <definedName name="Preço_Unitário_22">#REF!</definedName>
    <definedName name="Preço_Unitário_27">#REF!</definedName>
    <definedName name="Preço_Unitário_31">#REF!</definedName>
    <definedName name="Preço_Unitário_4">#REF!</definedName>
    <definedName name="PRECOUNITARIO" localSheetId="8">#REF!</definedName>
    <definedName name="PRECOUNITARIO">#REF!</definedName>
    <definedName name="pref">#REF!</definedName>
    <definedName name="prego" localSheetId="10">#REF!</definedName>
    <definedName name="prego">[9]INSUMOS!$C$10</definedName>
    <definedName name="PREMAT" localSheetId="8">#REF!</definedName>
    <definedName name="PREMAT">#REF!</definedName>
    <definedName name="PREQUIP" localSheetId="8">#REF!</definedName>
    <definedName name="PREQUIP">#REF!</definedName>
    <definedName name="prf">#REF!</definedName>
    <definedName name="prg">#REF!</definedName>
    <definedName name="PRIMEIRA" localSheetId="8">'[15]MOB-2.11'!#REF!</definedName>
    <definedName name="PRIMEIRA">'[15]MOB-2.11'!#REF!</definedName>
    <definedName name="Prioridade" localSheetId="8">#REF!</definedName>
    <definedName name="Prioridade">#REF!</definedName>
    <definedName name="prnch">#REF!</definedName>
    <definedName name="PROCESSA" localSheetId="8">#REF!</definedName>
    <definedName name="PROCESSA">#REF!</definedName>
    <definedName name="PROGDIM">#N/A</definedName>
    <definedName name="Projeto" localSheetId="8">#REF!</definedName>
    <definedName name="Projeto">#REF!</definedName>
    <definedName name="PRTOTALCOL" localSheetId="8">#REF!</definedName>
    <definedName name="PRTOTALCOL">#REF!</definedName>
    <definedName name="pse">#REF!</definedName>
    <definedName name="ptme6">#REF!</definedName>
    <definedName name="ptt3x2">#REF!</definedName>
    <definedName name="PVA">#REF!</definedName>
    <definedName name="pvaex">#REF!</definedName>
    <definedName name="pvaext">#REF!</definedName>
    <definedName name="pvaint">#REF!</definedName>
    <definedName name="pvaint1">#REF!</definedName>
    <definedName name="pvaint2">#REF!</definedName>
    <definedName name="Q" localSheetId="8">#REF!</definedName>
    <definedName name="Q">#REF!</definedName>
    <definedName name="qgm">#REF!</definedName>
    <definedName name="qgt">#REF!</definedName>
    <definedName name="qq">[17]Pontes!#REF!</definedName>
    <definedName name="QQ_2">[8]!QQ_2</definedName>
    <definedName name="QRWERQ" hidden="1">{#N/A,#N/A,FALSE,"Planilha";#N/A,#N/A,FALSE,"Resumo";#N/A,#N/A,FALSE,"Fisico";#N/A,#N/A,FALSE,"Financeiro";#N/A,#N/A,FALSE,"Financeiro"}</definedName>
    <definedName name="qualquer">[17]Pontes!#REF!</definedName>
    <definedName name="QUANT" localSheetId="8">#REF!</definedName>
    <definedName name="QUANT">#REF!</definedName>
    <definedName name="QUANTASDISC">#N/A</definedName>
    <definedName name="QUANTASDISCMOB">#N/A</definedName>
    <definedName name="QUANTID1">#N/A</definedName>
    <definedName name="Quantidade">#REF!</definedName>
    <definedName name="Quantidade_1">#REF!</definedName>
    <definedName name="Quantidade_2">#REF!</definedName>
    <definedName name="Quantidade_22">#REF!</definedName>
    <definedName name="Quantidade_27">#REF!</definedName>
    <definedName name="Quantidade_31">#REF!</definedName>
    <definedName name="Quantidade_4">#REF!</definedName>
    <definedName name="QUANTK" localSheetId="8">#REF!</definedName>
    <definedName name="QUANTK">#REF!</definedName>
    <definedName name="QUANTOTMAT9" localSheetId="8">#REF!</definedName>
    <definedName name="QUANTOTMAT9">#REF!</definedName>
    <definedName name="QUANTTOTEQUIP" localSheetId="8">#REF!</definedName>
    <definedName name="QUANTTOTEQUIP">#REF!</definedName>
    <definedName name="QUANTTOTEQUIP1" localSheetId="8">#REF!</definedName>
    <definedName name="QUANTTOTEQUIP1">#REF!</definedName>
    <definedName name="QUANTTOTEQUIP10" localSheetId="8">#REF!</definedName>
    <definedName name="QUANTTOTEQUIP10">#REF!</definedName>
    <definedName name="QUANTTOTEQUIP2" localSheetId="8">#REF!</definedName>
    <definedName name="QUANTTOTEQUIP2">#REF!</definedName>
    <definedName name="QUANTTOTEQUIP3" localSheetId="8">#REF!</definedName>
    <definedName name="QUANTTOTEQUIP3">#REF!</definedName>
    <definedName name="QUANTTOTEQUIP4" localSheetId="8">#REF!</definedName>
    <definedName name="QUANTTOTEQUIP4">#REF!</definedName>
    <definedName name="QUANTTOTEQUIP5" localSheetId="8">#REF!</definedName>
    <definedName name="QUANTTOTEQUIP5">#REF!</definedName>
    <definedName name="QUANTTOTEQUIP6" localSheetId="8">#REF!</definedName>
    <definedName name="QUANTTOTEQUIP6">#REF!</definedName>
    <definedName name="QUANTTOTEQUIP7" localSheetId="8">#REF!</definedName>
    <definedName name="QUANTTOTEQUIP7">#REF!</definedName>
    <definedName name="QUANTTOTEQUIP8" localSheetId="8">#REF!</definedName>
    <definedName name="QUANTTOTEQUIP8">#REF!</definedName>
    <definedName name="QUANTTOTEQUIP9" localSheetId="8">#REF!</definedName>
    <definedName name="QUANTTOTEQUIP9">#REF!</definedName>
    <definedName name="QUANTTOTMAT" localSheetId="8">#REF!</definedName>
    <definedName name="QUANTTOTMAT">#REF!</definedName>
    <definedName name="QUANTTOTMAT1" localSheetId="8">#REF!</definedName>
    <definedName name="QUANTTOTMAT1">#REF!</definedName>
    <definedName name="QUANTTOTMAT10" localSheetId="8">#REF!</definedName>
    <definedName name="QUANTTOTMAT10">#REF!</definedName>
    <definedName name="QUANTTOTMAT11" localSheetId="8">#REF!</definedName>
    <definedName name="QUANTTOTMAT11">#REF!</definedName>
    <definedName name="QUANTTOTMAT12" localSheetId="8">#REF!</definedName>
    <definedName name="QUANTTOTMAT12">#REF!</definedName>
    <definedName name="QUANTTOTMAT13" localSheetId="8">#REF!</definedName>
    <definedName name="QUANTTOTMAT13">#REF!</definedName>
    <definedName name="QUANTTOTMAT2" localSheetId="8">#REF!</definedName>
    <definedName name="QUANTTOTMAT2">#REF!</definedName>
    <definedName name="QUANTTOTMAT3" localSheetId="8">#REF!</definedName>
    <definedName name="QUANTTOTMAT3">#REF!</definedName>
    <definedName name="QUANTTOTMAT4" localSheetId="8">#REF!</definedName>
    <definedName name="QUANTTOTMAT4">#REF!</definedName>
    <definedName name="QUANTTOTMAT5" localSheetId="8">#REF!</definedName>
    <definedName name="QUANTTOTMAT5">#REF!</definedName>
    <definedName name="QUANTTOTMAT6" localSheetId="8">#REF!</definedName>
    <definedName name="QUANTTOTMAT6">#REF!</definedName>
    <definedName name="QUANTTOTMAT7" localSheetId="8">#REF!</definedName>
    <definedName name="QUANTTOTMAT7">#REF!</definedName>
    <definedName name="QUANTTOTMAT8" localSheetId="8">#REF!</definedName>
    <definedName name="QUANTTOTMAT8">#REF!</definedName>
    <definedName name="QUANTTOTMAT9" localSheetId="8">#REF!</definedName>
    <definedName name="QUANTTOTMAT9">#REF!</definedName>
    <definedName name="QUERAPAGTAB">#N/A</definedName>
    <definedName name="RA">#N/A</definedName>
    <definedName name="Ramal" localSheetId="8">#REF!</definedName>
    <definedName name="Ramal">#REF!</definedName>
    <definedName name="RANGE1">#N/A</definedName>
    <definedName name="RANGE2">#N/A</definedName>
    <definedName name="RB">#N/A</definedName>
    <definedName name="RBV">[31]Teor!$C$3:$C$7</definedName>
    <definedName name="rdt13.8">#REF!</definedName>
    <definedName name="reboco">#REF!</definedName>
    <definedName name="reboco1">#REF!</definedName>
    <definedName name="reboco2">#REF!</definedName>
    <definedName name="rec">[5]Insumos!$E$39</definedName>
    <definedName name="RECALCULA" localSheetId="8">#REF!</definedName>
    <definedName name="RECALCULA">#REF!</definedName>
    <definedName name="REDE_COLETORA_MAT">#REF!</definedName>
    <definedName name="REDE_COLETORA_MAT_15">#REF!</definedName>
    <definedName name="REDE_COLETORA_MATERIAL">'[19]REDE COLETORA'!$H$67</definedName>
    <definedName name="REDE_COLETORA_SERV">#REF!</definedName>
    <definedName name="REDE_COLETORA_SERV_15">#REF!</definedName>
    <definedName name="REDE_COLETORA_SERVIÇOS">'[19]REDE COLETORA'!$H$9</definedName>
    <definedName name="REF">[32]Mobilização1!$A$15</definedName>
    <definedName name="REG">#REF!</definedName>
    <definedName name="REGULA">#REF!</definedName>
    <definedName name="RELEQUIP" localSheetId="8">#REF!</definedName>
    <definedName name="RELEQUIP">#REF!</definedName>
    <definedName name="RELMATPERM" localSheetId="8">#REF!</definedName>
    <definedName name="RELMATPERM">#REF!</definedName>
    <definedName name="res" localSheetId="8">#REF!</definedName>
    <definedName name="Res" localSheetId="10">'[12]Equipamentos(nãoimprimir)'!$F$9</definedName>
    <definedName name="res">#REF!</definedName>
    <definedName name="RESETCOL">#N/A</definedName>
    <definedName name="RESFEC" localSheetId="8">#REF!</definedName>
    <definedName name="RESFEC">#REF!</definedName>
    <definedName name="RESHH" localSheetId="8">#REF!</definedName>
    <definedName name="RESHH">#REF!</definedName>
    <definedName name="Responsavel" localSheetId="8">#REF!</definedName>
    <definedName name="Responsavel">#REF!</definedName>
    <definedName name="RESUMO" localSheetId="10">[8]!RESUMO</definedName>
    <definedName name="RESUMO">#N/A</definedName>
    <definedName name="RF">#N/A</definedName>
    <definedName name="rgc1\2">#REF!</definedName>
    <definedName name="rgc3\4">#REF!</definedName>
    <definedName name="rgcr1">#REF!</definedName>
    <definedName name="rgcr1\2">#REF!</definedName>
    <definedName name="rgcr11\2">#REF!</definedName>
    <definedName name="rgcr3\4">#REF!</definedName>
    <definedName name="rgp1\2">#REF!</definedName>
    <definedName name="rgt50lb">#REF!</definedName>
    <definedName name="rgt60lb">#REF!</definedName>
    <definedName name="rip">#REF!</definedName>
    <definedName name="RLI">#REF!</definedName>
    <definedName name="RLP">#REF!</definedName>
    <definedName name="RMA">'[10]PRO-08'!#REF!</definedName>
    <definedName name="Roce" localSheetId="8">#REF!</definedName>
    <definedName name="Roce">#REF!</definedName>
    <definedName name="rodapé">#REF!</definedName>
    <definedName name="rodapé1">#REF!</definedName>
    <definedName name="rodapé2">#REF!</definedName>
    <definedName name="ROTBEEP">#N/A</definedName>
    <definedName name="ROTEQ">#N/A</definedName>
    <definedName name="ROTEQ1">#N/A</definedName>
    <definedName name="ROTFIS1">#N/A</definedName>
    <definedName name="ROTFIS2">#N/A</definedName>
    <definedName name="ROTFIS3">#N/A</definedName>
    <definedName name="ROTFORM">#N/A</definedName>
    <definedName name="ROTNOM">#N/A</definedName>
    <definedName name="ROTPERC">#N/A</definedName>
    <definedName name="ROTRISC">#N/A</definedName>
    <definedName name="ROTSOMA1">#N/A</definedName>
    <definedName name="ROTTOTALGER">#N/A</definedName>
    <definedName name="RP" localSheetId="8">#REF!</definedName>
    <definedName name="RP">#REF!</definedName>
    <definedName name="rpcr3\4">#REF!</definedName>
    <definedName name="RPI">#REF!</definedName>
    <definedName name="RPP">#REF!</definedName>
    <definedName name="RR">#REF!</definedName>
    <definedName name="RS">#REF!</definedName>
    <definedName name="s" localSheetId="8">#REF!</definedName>
    <definedName name="s">#REF!</definedName>
    <definedName name="s14_">#REF!</definedName>
    <definedName name="SAL" localSheetId="0">#REF!</definedName>
    <definedName name="SAL" localSheetId="2">#REF!</definedName>
    <definedName name="SAL" localSheetId="4">#REF!</definedName>
    <definedName name="SAL" localSheetId="10">#REF!</definedName>
    <definedName name="SAL" localSheetId="1">#REF!</definedName>
    <definedName name="SAL">#REF!</definedName>
    <definedName name="SALARIOS" localSheetId="8">#REF!</definedName>
    <definedName name="SALARIOS">#REF!</definedName>
    <definedName name="SALVAMENTO">#N/A</definedName>
    <definedName name="sar">[25]Insumos!$E$183</definedName>
    <definedName name="sarr">#REF!</definedName>
    <definedName name="sarrafo">[29]INSUMOS!$B$14</definedName>
    <definedName name="sbg">#REF!</definedName>
    <definedName name="SBTC">#REF!</definedName>
    <definedName name="sdfret">#REF!</definedName>
    <definedName name="seat15">#REF!</definedName>
    <definedName name="Seinfra_Mai06">[33]Seinfra_Mai06!$B$11:$K$4348</definedName>
    <definedName name="SEM">[34]SEMANA!$B$1:$C$420</definedName>
    <definedName name="SEMANA">[35]SEMANA!$B$1:$C$419</definedName>
    <definedName name="serv">#REF!</definedName>
    <definedName name="serviçosdivers">#REF!</definedName>
    <definedName name="serviçosdivers1">#REF!</definedName>
    <definedName name="serviçosdivers2">#REF!</definedName>
    <definedName name="SG_01_01">#REF!</definedName>
    <definedName name="SG_01_02">#REF!</definedName>
    <definedName name="SG_01_02_1">#REF!</definedName>
    <definedName name="SG_01_02_2">#REF!</definedName>
    <definedName name="SG_01_02_22">#REF!</definedName>
    <definedName name="SG_01_02_27">#REF!</definedName>
    <definedName name="SG_01_02_31">#REF!</definedName>
    <definedName name="SG_01_02_4">#REF!</definedName>
    <definedName name="SG_01_03">#REF!</definedName>
    <definedName name="SG_01_03_1">#REF!</definedName>
    <definedName name="SG_01_03_2">#REF!</definedName>
    <definedName name="SG_01_03_22">#REF!</definedName>
    <definedName name="SG_01_03_27">#REF!</definedName>
    <definedName name="SG_01_03_31">#REF!</definedName>
    <definedName name="SG_01_03_4">#REF!</definedName>
    <definedName name="SG_01_04">#REF!</definedName>
    <definedName name="SG_01_04_1">#REF!</definedName>
    <definedName name="SG_01_04_2">#REF!</definedName>
    <definedName name="SG_01_04_22">#REF!</definedName>
    <definedName name="SG_01_04_27">#REF!</definedName>
    <definedName name="SG_01_04_31">#REF!</definedName>
    <definedName name="SG_01_04_4">#REF!</definedName>
    <definedName name="SG_01_05">#REF!</definedName>
    <definedName name="SG_01_05_1">#REF!</definedName>
    <definedName name="SG_01_05_2">#REF!</definedName>
    <definedName name="SG_01_05_22">#REF!</definedName>
    <definedName name="SG_01_05_27">#REF!</definedName>
    <definedName name="SG_01_05_31">#REF!</definedName>
    <definedName name="SG_01_05_4">#REF!</definedName>
    <definedName name="SG_01_06">#REF!</definedName>
    <definedName name="SG_01_06_1">#REF!</definedName>
    <definedName name="SG_01_06_2">#REF!</definedName>
    <definedName name="SG_01_06_22">#REF!</definedName>
    <definedName name="SG_01_06_27">#REF!</definedName>
    <definedName name="SG_01_06_31">#REF!</definedName>
    <definedName name="SG_01_06_4">#REF!</definedName>
    <definedName name="SG_01_07">#REF!</definedName>
    <definedName name="SG_01_07_1">#REF!</definedName>
    <definedName name="SG_01_07_2">#REF!</definedName>
    <definedName name="SG_01_07_22">#REF!</definedName>
    <definedName name="SG_01_07_27">#REF!</definedName>
    <definedName name="SG_01_07_31">#REF!</definedName>
    <definedName name="SG_01_07_4">#REF!</definedName>
    <definedName name="SG_01_08">#REF!</definedName>
    <definedName name="SG_01_08_1">#REF!</definedName>
    <definedName name="SG_01_08_2">#REF!</definedName>
    <definedName name="SG_01_08_22">#REF!</definedName>
    <definedName name="SG_01_08_27">#REF!</definedName>
    <definedName name="SG_01_08_31">#REF!</definedName>
    <definedName name="SG_01_08_4">#REF!</definedName>
    <definedName name="SG_01_09">#REF!</definedName>
    <definedName name="SG_01_09_1">#REF!</definedName>
    <definedName name="SG_01_09_2">#REF!</definedName>
    <definedName name="SG_01_09_22">#REF!</definedName>
    <definedName name="SG_01_09_27">#REF!</definedName>
    <definedName name="SG_01_09_31">#REF!</definedName>
    <definedName name="SG_01_09_4">#REF!</definedName>
    <definedName name="SG_01_10">#REF!</definedName>
    <definedName name="SG_01_10_1">#REF!</definedName>
    <definedName name="SG_01_10_2">#REF!</definedName>
    <definedName name="SG_01_10_22">#REF!</definedName>
    <definedName name="SG_01_10_27">#REF!</definedName>
    <definedName name="SG_01_10_31">#REF!</definedName>
    <definedName name="SG_01_10_4">#REF!</definedName>
    <definedName name="SG_01_11">#REF!</definedName>
    <definedName name="SG_01_11_1">#REF!</definedName>
    <definedName name="SG_01_11_2">#REF!</definedName>
    <definedName name="SG_01_11_22">#REF!</definedName>
    <definedName name="SG_01_11_27">#REF!</definedName>
    <definedName name="SG_01_11_31">#REF!</definedName>
    <definedName name="SG_01_11_4">#REF!</definedName>
    <definedName name="SG_01_12">#REF!</definedName>
    <definedName name="SG_01_12_1">#REF!</definedName>
    <definedName name="SG_01_12_2">#REF!</definedName>
    <definedName name="SG_01_12_22">#REF!</definedName>
    <definedName name="SG_01_12_27">#REF!</definedName>
    <definedName name="SG_01_12_31">#REF!</definedName>
    <definedName name="SG_01_12_4">#REF!</definedName>
    <definedName name="SG_01_13">#REF!</definedName>
    <definedName name="SG_01_13_1">#REF!</definedName>
    <definedName name="SG_01_13_2">#REF!</definedName>
    <definedName name="SG_01_13_22">#REF!</definedName>
    <definedName name="SG_01_13_27">#REF!</definedName>
    <definedName name="SG_01_13_31">#REF!</definedName>
    <definedName name="SG_01_13_4">#REF!</definedName>
    <definedName name="SG_01_14">#REF!</definedName>
    <definedName name="SG_01_14_1">#REF!</definedName>
    <definedName name="SG_01_14_2">#REF!</definedName>
    <definedName name="SG_01_14_22">#REF!</definedName>
    <definedName name="SG_01_14_27">#REF!</definedName>
    <definedName name="SG_01_14_31">#REF!</definedName>
    <definedName name="SG_01_14_4">#REF!</definedName>
    <definedName name="SG_01_15">#REF!</definedName>
    <definedName name="SG_01_15_1">#REF!</definedName>
    <definedName name="SG_01_15_2">#REF!</definedName>
    <definedName name="SG_01_15_22">#REF!</definedName>
    <definedName name="SG_01_15_27">#REF!</definedName>
    <definedName name="SG_01_15_31">#REF!</definedName>
    <definedName name="SG_01_15_4">#REF!</definedName>
    <definedName name="SG_01_16">#REF!</definedName>
    <definedName name="SG_01_17">#REF!</definedName>
    <definedName name="SG_01_18">#REF!</definedName>
    <definedName name="SG_01_19">#REF!</definedName>
    <definedName name="SG_01_20">#REF!</definedName>
    <definedName name="SG_01_21">#REF!</definedName>
    <definedName name="SG_01_22">#REF!</definedName>
    <definedName name="SG_01_23">#REF!</definedName>
    <definedName name="SG_01_24">#REF!</definedName>
    <definedName name="SG_01_25">#REF!</definedName>
    <definedName name="SG_02_01">#REF!</definedName>
    <definedName name="SG_02_01_1">#REF!</definedName>
    <definedName name="SG_02_01_2">#REF!</definedName>
    <definedName name="SG_02_01_22">#REF!</definedName>
    <definedName name="SG_02_01_27">#REF!</definedName>
    <definedName name="SG_02_01_31">#REF!</definedName>
    <definedName name="SG_02_01_4">#REF!</definedName>
    <definedName name="SG_02_02">#REF!</definedName>
    <definedName name="SG_02_02_1">#REF!</definedName>
    <definedName name="SG_02_02_2">#REF!</definedName>
    <definedName name="SG_02_02_22">#REF!</definedName>
    <definedName name="SG_02_02_27">#REF!</definedName>
    <definedName name="SG_02_02_31">#REF!</definedName>
    <definedName name="SG_02_02_4">#REF!</definedName>
    <definedName name="SG_02_03">#REF!</definedName>
    <definedName name="SG_02_03_1">#REF!</definedName>
    <definedName name="SG_02_03_2">#REF!</definedName>
    <definedName name="SG_02_03_22">#REF!</definedName>
    <definedName name="SG_02_03_27">#REF!</definedName>
    <definedName name="SG_02_03_31">#REF!</definedName>
    <definedName name="SG_02_03_4">#REF!</definedName>
    <definedName name="SG_02_04">#REF!</definedName>
    <definedName name="SG_02_04_1">#REF!</definedName>
    <definedName name="SG_02_04_2">#REF!</definedName>
    <definedName name="SG_02_04_22">#REF!</definedName>
    <definedName name="SG_02_04_27">#REF!</definedName>
    <definedName name="SG_02_04_31">#REF!</definedName>
    <definedName name="SG_02_04_4">#REF!</definedName>
    <definedName name="SG_02_05">#REF!</definedName>
    <definedName name="SG_02_05_1">#REF!</definedName>
    <definedName name="SG_02_05_2">#REF!</definedName>
    <definedName name="SG_02_05_22">#REF!</definedName>
    <definedName name="SG_02_05_27">#REF!</definedName>
    <definedName name="SG_02_05_31">#REF!</definedName>
    <definedName name="SG_02_05_4">#REF!</definedName>
    <definedName name="SG_02_06">#REF!</definedName>
    <definedName name="SG_02_06_1">#REF!</definedName>
    <definedName name="SG_02_06_2">#REF!</definedName>
    <definedName name="SG_02_06_22">#REF!</definedName>
    <definedName name="SG_02_06_27">#REF!</definedName>
    <definedName name="SG_02_06_31">#REF!</definedName>
    <definedName name="SG_02_06_4">#REF!</definedName>
    <definedName name="SG_02_07">#REF!</definedName>
    <definedName name="SG_02_07_1">#REF!</definedName>
    <definedName name="SG_02_07_2">#REF!</definedName>
    <definedName name="SG_02_07_22">#REF!</definedName>
    <definedName name="SG_02_07_27">#REF!</definedName>
    <definedName name="SG_02_07_31">#REF!</definedName>
    <definedName name="SG_02_07_4">#REF!</definedName>
    <definedName name="SG_02_08">#REF!</definedName>
    <definedName name="SG_02_08_1">#REF!</definedName>
    <definedName name="SG_02_08_2">#REF!</definedName>
    <definedName name="SG_02_08_22">#REF!</definedName>
    <definedName name="SG_02_08_27">#REF!</definedName>
    <definedName name="SG_02_08_31">#REF!</definedName>
    <definedName name="SG_02_08_4">#REF!</definedName>
    <definedName name="SG_02_09">#REF!</definedName>
    <definedName name="SG_02_09_1">#REF!</definedName>
    <definedName name="SG_02_09_2">#REF!</definedName>
    <definedName name="SG_02_09_22">#REF!</definedName>
    <definedName name="SG_02_09_27">#REF!</definedName>
    <definedName name="SG_02_09_31">#REF!</definedName>
    <definedName name="SG_02_09_4">#REF!</definedName>
    <definedName name="SG_02_10">#REF!</definedName>
    <definedName name="SG_02_10_1">#REF!</definedName>
    <definedName name="SG_02_10_2">#REF!</definedName>
    <definedName name="SG_02_10_22">#REF!</definedName>
    <definedName name="SG_02_10_27">#REF!</definedName>
    <definedName name="SG_02_10_31">#REF!</definedName>
    <definedName name="SG_02_10_4">#REF!</definedName>
    <definedName name="SG_02_11">#REF!</definedName>
    <definedName name="SG_02_11_1">#REF!</definedName>
    <definedName name="SG_02_11_2">#REF!</definedName>
    <definedName name="SG_02_11_22">#REF!</definedName>
    <definedName name="SG_02_11_27">#REF!</definedName>
    <definedName name="SG_02_11_31">#REF!</definedName>
    <definedName name="SG_02_11_4">#REF!</definedName>
    <definedName name="SG_02_12">#REF!</definedName>
    <definedName name="SG_02_12_1">#REF!</definedName>
    <definedName name="SG_02_12_2">#REF!</definedName>
    <definedName name="SG_02_12_22">#REF!</definedName>
    <definedName name="SG_02_12_27">#REF!</definedName>
    <definedName name="SG_02_12_31">#REF!</definedName>
    <definedName name="SG_02_12_4">#REF!</definedName>
    <definedName name="SG_02_13">#REF!</definedName>
    <definedName name="SG_02_13_1">#REF!</definedName>
    <definedName name="SG_02_13_2">#REF!</definedName>
    <definedName name="SG_02_13_22">#REF!</definedName>
    <definedName name="SG_02_13_27">#REF!</definedName>
    <definedName name="SG_02_13_31">#REF!</definedName>
    <definedName name="SG_02_13_4">#REF!</definedName>
    <definedName name="SG_02_14">#REF!</definedName>
    <definedName name="SG_02_14_1">#REF!</definedName>
    <definedName name="SG_02_14_2">#REF!</definedName>
    <definedName name="SG_02_14_22">#REF!</definedName>
    <definedName name="SG_02_14_27">#REF!</definedName>
    <definedName name="SG_02_14_31">#REF!</definedName>
    <definedName name="SG_02_14_4">#REF!</definedName>
    <definedName name="SG_02_15">#REF!</definedName>
    <definedName name="SG_02_15_1">#REF!</definedName>
    <definedName name="SG_02_15_2">#REF!</definedName>
    <definedName name="SG_02_15_22">#REF!</definedName>
    <definedName name="SG_02_15_27">#REF!</definedName>
    <definedName name="SG_02_15_31">#REF!</definedName>
    <definedName name="SG_02_15_4">#REF!</definedName>
    <definedName name="SG_02_16">#REF!</definedName>
    <definedName name="SG_02_17">#REF!</definedName>
    <definedName name="SG_02_18">#REF!</definedName>
    <definedName name="SG_02_19">#REF!</definedName>
    <definedName name="SG_02_20">#REF!</definedName>
    <definedName name="SG_02_21">#REF!</definedName>
    <definedName name="SG_02_22">#REF!</definedName>
    <definedName name="SG_02_23">#REF!</definedName>
    <definedName name="SG_02_24">#REF!</definedName>
    <definedName name="SG_02_25">#REF!</definedName>
    <definedName name="SG_03_01">#REF!</definedName>
    <definedName name="SG_03_01_1">#REF!</definedName>
    <definedName name="SG_03_01_2">#REF!</definedName>
    <definedName name="SG_03_01_22">#REF!</definedName>
    <definedName name="SG_03_01_27">#REF!</definedName>
    <definedName name="SG_03_01_31">#REF!</definedName>
    <definedName name="SG_03_01_4">#REF!</definedName>
    <definedName name="SG_03_02">#REF!</definedName>
    <definedName name="SG_03_02_1">#REF!</definedName>
    <definedName name="SG_03_02_2">#REF!</definedName>
    <definedName name="SG_03_02_22">#REF!</definedName>
    <definedName name="SG_03_02_27">#REF!</definedName>
    <definedName name="SG_03_02_31">#REF!</definedName>
    <definedName name="SG_03_02_4">#REF!</definedName>
    <definedName name="SG_03_03">#REF!</definedName>
    <definedName name="SG_03_03_1">#REF!</definedName>
    <definedName name="SG_03_03_2">#REF!</definedName>
    <definedName name="SG_03_03_22">#REF!</definedName>
    <definedName name="SG_03_03_27">#REF!</definedName>
    <definedName name="SG_03_03_31">#REF!</definedName>
    <definedName name="SG_03_03_4">#REF!</definedName>
    <definedName name="SG_03_04">#REF!</definedName>
    <definedName name="SG_03_04_1">#REF!</definedName>
    <definedName name="SG_03_04_2">#REF!</definedName>
    <definedName name="SG_03_04_22">#REF!</definedName>
    <definedName name="SG_03_04_27">#REF!</definedName>
    <definedName name="SG_03_04_31">#REF!</definedName>
    <definedName name="SG_03_04_4">#REF!</definedName>
    <definedName name="SG_03_05">#REF!</definedName>
    <definedName name="SG_03_05_1">#REF!</definedName>
    <definedName name="SG_03_05_2">#REF!</definedName>
    <definedName name="SG_03_05_22">#REF!</definedName>
    <definedName name="SG_03_05_27">#REF!</definedName>
    <definedName name="SG_03_05_31">#REF!</definedName>
    <definedName name="SG_03_05_4">#REF!</definedName>
    <definedName name="SG_03_06">#REF!</definedName>
    <definedName name="SG_03_06_1">#REF!</definedName>
    <definedName name="SG_03_06_2">#REF!</definedName>
    <definedName name="SG_03_06_22">#REF!</definedName>
    <definedName name="SG_03_06_27">#REF!</definedName>
    <definedName name="SG_03_06_31">#REF!</definedName>
    <definedName name="SG_03_06_4">#REF!</definedName>
    <definedName name="SG_03_07">#REF!</definedName>
    <definedName name="SG_03_07_1">#REF!</definedName>
    <definedName name="SG_03_07_2">#REF!</definedName>
    <definedName name="SG_03_07_22">#REF!</definedName>
    <definedName name="SG_03_07_27">#REF!</definedName>
    <definedName name="SG_03_07_31">#REF!</definedName>
    <definedName name="SG_03_07_4">#REF!</definedName>
    <definedName name="SG_03_08">#REF!</definedName>
    <definedName name="SG_03_08_1">#REF!</definedName>
    <definedName name="SG_03_08_2">#REF!</definedName>
    <definedName name="SG_03_08_22">#REF!</definedName>
    <definedName name="SG_03_08_27">#REF!</definedName>
    <definedName name="SG_03_08_31">#REF!</definedName>
    <definedName name="SG_03_08_4">#REF!</definedName>
    <definedName name="SG_03_09">#REF!</definedName>
    <definedName name="SG_03_09_1">#REF!</definedName>
    <definedName name="SG_03_09_2">#REF!</definedName>
    <definedName name="SG_03_09_22">#REF!</definedName>
    <definedName name="SG_03_09_27">#REF!</definedName>
    <definedName name="SG_03_09_31">#REF!</definedName>
    <definedName name="SG_03_09_4">#REF!</definedName>
    <definedName name="SG_03_10">#REF!</definedName>
    <definedName name="SG_03_10_1">#REF!</definedName>
    <definedName name="SG_03_10_2">#REF!</definedName>
    <definedName name="SG_03_10_22">#REF!</definedName>
    <definedName name="SG_03_10_27">#REF!</definedName>
    <definedName name="SG_03_10_31">#REF!</definedName>
    <definedName name="SG_03_10_4">#REF!</definedName>
    <definedName name="SG_03_11">#REF!</definedName>
    <definedName name="SG_03_11_1">#REF!</definedName>
    <definedName name="SG_03_11_2">#REF!</definedName>
    <definedName name="SG_03_11_22">#REF!</definedName>
    <definedName name="SG_03_11_27">#REF!</definedName>
    <definedName name="SG_03_11_31">#REF!</definedName>
    <definedName name="SG_03_11_4">#REF!</definedName>
    <definedName name="SG_03_12">#REF!</definedName>
    <definedName name="SG_03_12_1">#REF!</definedName>
    <definedName name="SG_03_12_2">#REF!</definedName>
    <definedName name="SG_03_12_22">#REF!</definedName>
    <definedName name="SG_03_12_27">#REF!</definedName>
    <definedName name="SG_03_12_31">#REF!</definedName>
    <definedName name="SG_03_12_4">#REF!</definedName>
    <definedName name="SG_03_13">#REF!</definedName>
    <definedName name="SG_03_13_1">#REF!</definedName>
    <definedName name="SG_03_13_2">#REF!</definedName>
    <definedName name="SG_03_13_22">#REF!</definedName>
    <definedName name="SG_03_13_27">#REF!</definedName>
    <definedName name="SG_03_13_31">#REF!</definedName>
    <definedName name="SG_03_13_4">#REF!</definedName>
    <definedName name="SG_03_14">#REF!</definedName>
    <definedName name="SG_03_14_1">#REF!</definedName>
    <definedName name="SG_03_14_2">#REF!</definedName>
    <definedName name="SG_03_14_22">#REF!</definedName>
    <definedName name="SG_03_14_27">#REF!</definedName>
    <definedName name="SG_03_14_31">#REF!</definedName>
    <definedName name="SG_03_14_4">#REF!</definedName>
    <definedName name="SG_03_15">#REF!</definedName>
    <definedName name="SG_03_15_1">#REF!</definedName>
    <definedName name="SG_03_15_2">#REF!</definedName>
    <definedName name="SG_03_15_22">#REF!</definedName>
    <definedName name="SG_03_15_27">#REF!</definedName>
    <definedName name="SG_03_15_31">#REF!</definedName>
    <definedName name="SG_03_15_4">#REF!</definedName>
    <definedName name="SG_03_16">#REF!</definedName>
    <definedName name="SG_03_17">#REF!</definedName>
    <definedName name="SG_03_17_1">#REF!</definedName>
    <definedName name="SG_03_17_2">#REF!</definedName>
    <definedName name="SG_03_17_22">#REF!</definedName>
    <definedName name="SG_03_17_27">#REF!</definedName>
    <definedName name="SG_03_17_31">#REF!</definedName>
    <definedName name="SG_03_17_4">#REF!</definedName>
    <definedName name="SG_03_18">#REF!</definedName>
    <definedName name="SG_03_18_1">#REF!</definedName>
    <definedName name="SG_03_18_2">#REF!</definedName>
    <definedName name="SG_03_18_22">#REF!</definedName>
    <definedName name="SG_03_18_27">#REF!</definedName>
    <definedName name="SG_03_18_31">#REF!</definedName>
    <definedName name="SG_03_18_4">#REF!</definedName>
    <definedName name="SG_03_19">#REF!</definedName>
    <definedName name="SG_03_20">#REF!</definedName>
    <definedName name="SG_03_21">#REF!</definedName>
    <definedName name="SG_03_22">#REF!</definedName>
    <definedName name="SG_03_23">#REF!</definedName>
    <definedName name="SG_03_24">#REF!</definedName>
    <definedName name="SG_03_25">#REF!</definedName>
    <definedName name="SG_04_01">#REF!</definedName>
    <definedName name="SG_04_01_1">#REF!</definedName>
    <definedName name="SG_04_01_2">#REF!</definedName>
    <definedName name="SG_04_01_22">#REF!</definedName>
    <definedName name="SG_04_01_27">#REF!</definedName>
    <definedName name="SG_04_01_31">#REF!</definedName>
    <definedName name="SG_04_01_4">#REF!</definedName>
    <definedName name="SG_04_02">#REF!</definedName>
    <definedName name="SG_04_02_1">#REF!</definedName>
    <definedName name="SG_04_02_2">#REF!</definedName>
    <definedName name="SG_04_02_22">#REF!</definedName>
    <definedName name="SG_04_02_27">#REF!</definedName>
    <definedName name="SG_04_02_31">#REF!</definedName>
    <definedName name="SG_04_02_4">#REF!</definedName>
    <definedName name="SG_04_03">#REF!</definedName>
    <definedName name="SG_04_03_1">#REF!</definedName>
    <definedName name="SG_04_03_2">#REF!</definedName>
    <definedName name="SG_04_03_22">#REF!</definedName>
    <definedName name="SG_04_03_27">#REF!</definedName>
    <definedName name="SG_04_03_31">#REF!</definedName>
    <definedName name="SG_04_03_4">#REF!</definedName>
    <definedName name="SG_04_04">#REF!</definedName>
    <definedName name="SG_04_04_1">#REF!</definedName>
    <definedName name="SG_04_04_2">#REF!</definedName>
    <definedName name="SG_04_04_22">#REF!</definedName>
    <definedName name="SG_04_04_27">#REF!</definedName>
    <definedName name="SG_04_04_31">#REF!</definedName>
    <definedName name="SG_04_04_4">#REF!</definedName>
    <definedName name="SG_04_05">#REF!</definedName>
    <definedName name="SG_04_05_1">#REF!</definedName>
    <definedName name="SG_04_05_2">#REF!</definedName>
    <definedName name="SG_04_05_22">#REF!</definedName>
    <definedName name="SG_04_05_27">#REF!</definedName>
    <definedName name="SG_04_05_31">#REF!</definedName>
    <definedName name="SG_04_05_4">#REF!</definedName>
    <definedName name="SG_04_06">#REF!</definedName>
    <definedName name="SG_04_06_1">#REF!</definedName>
    <definedName name="SG_04_06_2">#REF!</definedName>
    <definedName name="SG_04_06_22">#REF!</definedName>
    <definedName name="SG_04_06_27">#REF!</definedName>
    <definedName name="SG_04_06_31">#REF!</definedName>
    <definedName name="SG_04_06_4">#REF!</definedName>
    <definedName name="SG_04_07">#REF!</definedName>
    <definedName name="SG_04_07_1">#REF!</definedName>
    <definedName name="SG_04_07_2">#REF!</definedName>
    <definedName name="SG_04_07_22">#REF!</definedName>
    <definedName name="SG_04_07_27">#REF!</definedName>
    <definedName name="SG_04_07_31">#REF!</definedName>
    <definedName name="SG_04_07_4">#REF!</definedName>
    <definedName name="SG_04_08">#REF!</definedName>
    <definedName name="SG_04_08_1">#REF!</definedName>
    <definedName name="SG_04_08_2">#REF!</definedName>
    <definedName name="SG_04_08_22">#REF!</definedName>
    <definedName name="SG_04_08_27">#REF!</definedName>
    <definedName name="SG_04_08_31">#REF!</definedName>
    <definedName name="SG_04_08_4">#REF!</definedName>
    <definedName name="SG_04_09">#REF!</definedName>
    <definedName name="SG_04_09_1">#REF!</definedName>
    <definedName name="SG_04_09_2">#REF!</definedName>
    <definedName name="SG_04_09_22">#REF!</definedName>
    <definedName name="SG_04_09_27">#REF!</definedName>
    <definedName name="SG_04_09_31">#REF!</definedName>
    <definedName name="SG_04_09_4">#REF!</definedName>
    <definedName name="SG_04_10">#REF!</definedName>
    <definedName name="SG_04_10_1">#REF!</definedName>
    <definedName name="SG_04_10_2">#REF!</definedName>
    <definedName name="SG_04_10_22">#REF!</definedName>
    <definedName name="SG_04_10_27">#REF!</definedName>
    <definedName name="SG_04_10_31">#REF!</definedName>
    <definedName name="SG_04_10_4">#REF!</definedName>
    <definedName name="SG_04_11">#REF!</definedName>
    <definedName name="SG_04_11_1">#REF!</definedName>
    <definedName name="SG_04_11_2">#REF!</definedName>
    <definedName name="SG_04_11_22">#REF!</definedName>
    <definedName name="SG_04_11_27">#REF!</definedName>
    <definedName name="SG_04_11_31">#REF!</definedName>
    <definedName name="SG_04_11_4">#REF!</definedName>
    <definedName name="SG_04_12">#REF!</definedName>
    <definedName name="SG_04_12_1">#REF!</definedName>
    <definedName name="SG_04_12_2">#REF!</definedName>
    <definedName name="SG_04_12_22">#REF!</definedName>
    <definedName name="SG_04_12_27">#REF!</definedName>
    <definedName name="SG_04_12_31">#REF!</definedName>
    <definedName name="SG_04_12_4">#REF!</definedName>
    <definedName name="SG_04_13">#REF!</definedName>
    <definedName name="SG_04_13_1">#REF!</definedName>
    <definedName name="SG_04_13_2">#REF!</definedName>
    <definedName name="SG_04_13_22">#REF!</definedName>
    <definedName name="SG_04_13_27">#REF!</definedName>
    <definedName name="SG_04_13_31">#REF!</definedName>
    <definedName name="SG_04_13_4">#REF!</definedName>
    <definedName name="SG_04_14">#REF!</definedName>
    <definedName name="SG_04_14_1">#REF!</definedName>
    <definedName name="SG_04_14_2">#REF!</definedName>
    <definedName name="SG_04_14_22">#REF!</definedName>
    <definedName name="SG_04_14_27">#REF!</definedName>
    <definedName name="SG_04_14_31">#REF!</definedName>
    <definedName name="SG_04_14_4">#REF!</definedName>
    <definedName name="SG_04_15">#REF!</definedName>
    <definedName name="SG_04_15_1">#REF!</definedName>
    <definedName name="SG_04_15_2">#REF!</definedName>
    <definedName name="SG_04_15_22">#REF!</definedName>
    <definedName name="SG_04_15_27">#REF!</definedName>
    <definedName name="SG_04_15_31">#REF!</definedName>
    <definedName name="SG_04_15_4">#REF!</definedName>
    <definedName name="SG_04_16">#REF!</definedName>
    <definedName name="SG_04_17">#REF!</definedName>
    <definedName name="SG_04_18">#REF!</definedName>
    <definedName name="SG_04_19">#REF!</definedName>
    <definedName name="SG_04_20">#REF!</definedName>
    <definedName name="SG_04_21">#REF!</definedName>
    <definedName name="SG_04_22">#REF!</definedName>
    <definedName name="SG_04_23">#REF!</definedName>
    <definedName name="SG_04_24">#REF!</definedName>
    <definedName name="SG_04_25">#REF!</definedName>
    <definedName name="SG_05_01">#REF!</definedName>
    <definedName name="SG_05_01_1">#REF!</definedName>
    <definedName name="SG_05_01_2">#REF!</definedName>
    <definedName name="SG_05_01_22">#REF!</definedName>
    <definedName name="SG_05_01_27">#REF!</definedName>
    <definedName name="SG_05_01_31">#REF!</definedName>
    <definedName name="SG_05_01_4">#REF!</definedName>
    <definedName name="SG_05_02">#REF!</definedName>
    <definedName name="SG_05_02_1">#REF!</definedName>
    <definedName name="SG_05_02_2">#REF!</definedName>
    <definedName name="SG_05_02_22">#REF!</definedName>
    <definedName name="SG_05_02_27">#REF!</definedName>
    <definedName name="SG_05_02_31">#REF!</definedName>
    <definedName name="SG_05_02_4">#REF!</definedName>
    <definedName name="SG_05_03">#REF!</definedName>
    <definedName name="SG_05_03_1">#REF!</definedName>
    <definedName name="SG_05_03_2">#REF!</definedName>
    <definedName name="SG_05_03_22">#REF!</definedName>
    <definedName name="SG_05_03_27">#REF!</definedName>
    <definedName name="SG_05_03_31">#REF!</definedName>
    <definedName name="SG_05_03_4">#REF!</definedName>
    <definedName name="SG_05_04">#REF!</definedName>
    <definedName name="SG_05_04_1">#REF!</definedName>
    <definedName name="SG_05_04_2">#REF!</definedName>
    <definedName name="SG_05_04_22">#REF!</definedName>
    <definedName name="SG_05_04_27">#REF!</definedName>
    <definedName name="SG_05_04_31">#REF!</definedName>
    <definedName name="SG_05_04_4">#REF!</definedName>
    <definedName name="SG_05_05">#REF!</definedName>
    <definedName name="SG_05_05_1">#REF!</definedName>
    <definedName name="SG_05_05_2">#REF!</definedName>
    <definedName name="SG_05_05_22">#REF!</definedName>
    <definedName name="SG_05_05_27">#REF!</definedName>
    <definedName name="SG_05_05_31">#REF!</definedName>
    <definedName name="SG_05_05_4">#REF!</definedName>
    <definedName name="SG_05_06">#REF!</definedName>
    <definedName name="SG_05_06_1">#REF!</definedName>
    <definedName name="SG_05_06_2">#REF!</definedName>
    <definedName name="SG_05_06_22">#REF!</definedName>
    <definedName name="SG_05_06_27">#REF!</definedName>
    <definedName name="SG_05_06_31">#REF!</definedName>
    <definedName name="SG_05_06_4">#REF!</definedName>
    <definedName name="SG_05_07">#REF!</definedName>
    <definedName name="SG_05_07_1">#REF!</definedName>
    <definedName name="SG_05_07_2">#REF!</definedName>
    <definedName name="SG_05_07_22">#REF!</definedName>
    <definedName name="SG_05_07_27">#REF!</definedName>
    <definedName name="SG_05_07_31">#REF!</definedName>
    <definedName name="SG_05_07_4">#REF!</definedName>
    <definedName name="SG_05_08">#REF!</definedName>
    <definedName name="SG_05_08_1">#REF!</definedName>
    <definedName name="SG_05_08_2">#REF!</definedName>
    <definedName name="SG_05_08_22">#REF!</definedName>
    <definedName name="SG_05_08_27">#REF!</definedName>
    <definedName name="SG_05_08_31">#REF!</definedName>
    <definedName name="SG_05_08_4">#REF!</definedName>
    <definedName name="SG_05_09">#REF!</definedName>
    <definedName name="SG_05_09_1">#REF!</definedName>
    <definedName name="SG_05_09_2">#REF!</definedName>
    <definedName name="SG_05_09_22">#REF!</definedName>
    <definedName name="SG_05_09_27">#REF!</definedName>
    <definedName name="SG_05_09_31">#REF!</definedName>
    <definedName name="SG_05_09_4">#REF!</definedName>
    <definedName name="SG_05_10">#REF!</definedName>
    <definedName name="SG_05_10_1">#REF!</definedName>
    <definedName name="SG_05_10_2">#REF!</definedName>
    <definedName name="SG_05_10_22">#REF!</definedName>
    <definedName name="SG_05_10_27">#REF!</definedName>
    <definedName name="SG_05_10_31">#REF!</definedName>
    <definedName name="SG_05_10_4">#REF!</definedName>
    <definedName name="SG_05_11">#REF!</definedName>
    <definedName name="SG_05_11_1">#REF!</definedName>
    <definedName name="SG_05_11_2">#REF!</definedName>
    <definedName name="SG_05_11_22">#REF!</definedName>
    <definedName name="SG_05_11_27">#REF!</definedName>
    <definedName name="SG_05_11_31">#REF!</definedName>
    <definedName name="SG_05_11_4">#REF!</definedName>
    <definedName name="SG_05_12">#REF!</definedName>
    <definedName name="SG_05_12_1">#REF!</definedName>
    <definedName name="SG_05_12_2">#REF!</definedName>
    <definedName name="SG_05_12_22">#REF!</definedName>
    <definedName name="SG_05_12_27">#REF!</definedName>
    <definedName name="SG_05_12_31">#REF!</definedName>
    <definedName name="SG_05_12_4">#REF!</definedName>
    <definedName name="SG_05_13">#REF!</definedName>
    <definedName name="SG_05_13_1">#REF!</definedName>
    <definedName name="SG_05_13_2">#REF!</definedName>
    <definedName name="SG_05_13_22">#REF!</definedName>
    <definedName name="SG_05_13_27">#REF!</definedName>
    <definedName name="SG_05_13_31">#REF!</definedName>
    <definedName name="SG_05_13_4">#REF!</definedName>
    <definedName name="SG_05_14">#REF!</definedName>
    <definedName name="SG_05_14_1">#REF!</definedName>
    <definedName name="SG_05_14_2">#REF!</definedName>
    <definedName name="SG_05_14_22">#REF!</definedName>
    <definedName name="SG_05_14_27">#REF!</definedName>
    <definedName name="SG_05_14_31">#REF!</definedName>
    <definedName name="SG_05_14_4">#REF!</definedName>
    <definedName name="SG_05_15">#REF!</definedName>
    <definedName name="SG_05_15_1">#REF!</definedName>
    <definedName name="SG_05_15_2">#REF!</definedName>
    <definedName name="SG_05_15_22">#REF!</definedName>
    <definedName name="SG_05_15_27">#REF!</definedName>
    <definedName name="SG_05_15_31">#REF!</definedName>
    <definedName name="SG_05_15_4">#REF!</definedName>
    <definedName name="SG_05_16">#REF!</definedName>
    <definedName name="SG_05_17">#REF!</definedName>
    <definedName name="SG_05_18">#REF!</definedName>
    <definedName name="SG_05_19">#REF!</definedName>
    <definedName name="SG_05_20">#REF!</definedName>
    <definedName name="SG_05_21">#REF!</definedName>
    <definedName name="SG_05_22">#REF!</definedName>
    <definedName name="SG_05_23">#REF!</definedName>
    <definedName name="SG_05_24">#REF!</definedName>
    <definedName name="SG_05_25">#REF!</definedName>
    <definedName name="SG_06_01">#REF!</definedName>
    <definedName name="SG_06_01_1">#REF!</definedName>
    <definedName name="SG_06_01_2">#REF!</definedName>
    <definedName name="SG_06_01_22">#REF!</definedName>
    <definedName name="SG_06_01_27">#REF!</definedName>
    <definedName name="SG_06_01_31">#REF!</definedName>
    <definedName name="SG_06_01_4">#REF!</definedName>
    <definedName name="SG_06_02">#REF!</definedName>
    <definedName name="SG_06_02_1">#REF!</definedName>
    <definedName name="SG_06_02_2">#REF!</definedName>
    <definedName name="SG_06_02_22">#REF!</definedName>
    <definedName name="SG_06_02_27">#REF!</definedName>
    <definedName name="SG_06_02_31">#REF!</definedName>
    <definedName name="SG_06_02_4">#REF!</definedName>
    <definedName name="SG_06_03">#REF!</definedName>
    <definedName name="SG_06_03_1">#REF!</definedName>
    <definedName name="SG_06_03_2">#REF!</definedName>
    <definedName name="SG_06_03_22">#REF!</definedName>
    <definedName name="SG_06_03_27">#REF!</definedName>
    <definedName name="SG_06_03_31">#REF!</definedName>
    <definedName name="SG_06_03_4">#REF!</definedName>
    <definedName name="SG_06_04">#REF!</definedName>
    <definedName name="SG_06_04_1">#REF!</definedName>
    <definedName name="SG_06_04_2">#REF!</definedName>
    <definedName name="SG_06_04_22">#REF!</definedName>
    <definedName name="SG_06_04_27">#REF!</definedName>
    <definedName name="SG_06_04_31">#REF!</definedName>
    <definedName name="SG_06_04_4">#REF!</definedName>
    <definedName name="SG_06_05">#REF!</definedName>
    <definedName name="SG_06_05_1">#REF!</definedName>
    <definedName name="SG_06_05_2">#REF!</definedName>
    <definedName name="SG_06_05_22">#REF!</definedName>
    <definedName name="SG_06_05_27">#REF!</definedName>
    <definedName name="SG_06_05_31">#REF!</definedName>
    <definedName name="SG_06_05_4">#REF!</definedName>
    <definedName name="SG_06_06">#REF!</definedName>
    <definedName name="SG_06_06_1">#REF!</definedName>
    <definedName name="SG_06_06_2">#REF!</definedName>
    <definedName name="SG_06_06_22">#REF!</definedName>
    <definedName name="SG_06_06_27">#REF!</definedName>
    <definedName name="SG_06_06_31">#REF!</definedName>
    <definedName name="SG_06_06_4">#REF!</definedName>
    <definedName name="SG_06_07">#REF!</definedName>
    <definedName name="SG_06_07_1">#REF!</definedName>
    <definedName name="SG_06_07_2">#REF!</definedName>
    <definedName name="SG_06_07_22">#REF!</definedName>
    <definedName name="SG_06_07_27">#REF!</definedName>
    <definedName name="SG_06_07_31">#REF!</definedName>
    <definedName name="SG_06_07_4">#REF!</definedName>
    <definedName name="SG_06_08">#REF!</definedName>
    <definedName name="SG_06_08_1">#REF!</definedName>
    <definedName name="SG_06_08_2">#REF!</definedName>
    <definedName name="SG_06_08_22">#REF!</definedName>
    <definedName name="SG_06_08_27">#REF!</definedName>
    <definedName name="SG_06_08_31">#REF!</definedName>
    <definedName name="SG_06_08_4">#REF!</definedName>
    <definedName name="SG_06_09">#REF!</definedName>
    <definedName name="SG_06_09_1">#REF!</definedName>
    <definedName name="SG_06_09_2">#REF!</definedName>
    <definedName name="SG_06_09_22">#REF!</definedName>
    <definedName name="SG_06_09_27">#REF!</definedName>
    <definedName name="SG_06_09_31">#REF!</definedName>
    <definedName name="SG_06_09_4">#REF!</definedName>
    <definedName name="SG_06_10">#REF!</definedName>
    <definedName name="SG_06_10_1">#REF!</definedName>
    <definedName name="SG_06_10_2">#REF!</definedName>
    <definedName name="SG_06_10_22">#REF!</definedName>
    <definedName name="SG_06_10_27">#REF!</definedName>
    <definedName name="SG_06_10_31">#REF!</definedName>
    <definedName name="SG_06_10_4">#REF!</definedName>
    <definedName name="SG_06_11">#REF!</definedName>
    <definedName name="SG_06_11_1">#REF!</definedName>
    <definedName name="SG_06_11_2">#REF!</definedName>
    <definedName name="SG_06_11_22">#REF!</definedName>
    <definedName name="SG_06_11_27">#REF!</definedName>
    <definedName name="SG_06_11_31">#REF!</definedName>
    <definedName name="SG_06_11_4">#REF!</definedName>
    <definedName name="SG_06_12">#REF!</definedName>
    <definedName name="SG_06_12_1">#REF!</definedName>
    <definedName name="SG_06_12_2">#REF!</definedName>
    <definedName name="SG_06_12_22">#REF!</definedName>
    <definedName name="SG_06_12_27">#REF!</definedName>
    <definedName name="SG_06_12_31">#REF!</definedName>
    <definedName name="SG_06_12_4">#REF!</definedName>
    <definedName name="SG_06_13">#REF!</definedName>
    <definedName name="SG_06_13_1">#REF!</definedName>
    <definedName name="SG_06_13_2">#REF!</definedName>
    <definedName name="SG_06_13_22">#REF!</definedName>
    <definedName name="SG_06_13_27">#REF!</definedName>
    <definedName name="SG_06_13_31">#REF!</definedName>
    <definedName name="SG_06_13_4">#REF!</definedName>
    <definedName name="SG_06_14">#REF!</definedName>
    <definedName name="SG_06_14_1">#REF!</definedName>
    <definedName name="SG_06_14_2">#REF!</definedName>
    <definedName name="SG_06_14_22">#REF!</definedName>
    <definedName name="SG_06_14_27">#REF!</definedName>
    <definedName name="SG_06_14_31">#REF!</definedName>
    <definedName name="SG_06_14_4">#REF!</definedName>
    <definedName name="SG_06_15">#REF!</definedName>
    <definedName name="SG_06_15_1">#REF!</definedName>
    <definedName name="SG_06_15_2">#REF!</definedName>
    <definedName name="SG_06_15_22">#REF!</definedName>
    <definedName name="SG_06_15_27">#REF!</definedName>
    <definedName name="SG_06_15_31">#REF!</definedName>
    <definedName name="SG_06_15_4">#REF!</definedName>
    <definedName name="SG_06_16">#REF!</definedName>
    <definedName name="SG_06_17">#REF!</definedName>
    <definedName name="SG_06_18">#REF!</definedName>
    <definedName name="SG_06_19">#REF!</definedName>
    <definedName name="SG_06_20">#REF!</definedName>
    <definedName name="SG_06_21">#REF!</definedName>
    <definedName name="SG_06_22">#REF!</definedName>
    <definedName name="SG_06_23">#REF!</definedName>
    <definedName name="SG_06_24">#REF!</definedName>
    <definedName name="SG_06_25">#REF!</definedName>
    <definedName name="SG_07_01">#REF!</definedName>
    <definedName name="SG_07_01_1">#REF!</definedName>
    <definedName name="SG_07_01_2">#REF!</definedName>
    <definedName name="SG_07_01_22">#REF!</definedName>
    <definedName name="SG_07_01_27">#REF!</definedName>
    <definedName name="SG_07_01_31">#REF!</definedName>
    <definedName name="SG_07_01_4">#REF!</definedName>
    <definedName name="SG_07_02">#REF!</definedName>
    <definedName name="SG_07_02_1">#REF!</definedName>
    <definedName name="SG_07_02_2">#REF!</definedName>
    <definedName name="SG_07_02_22">#REF!</definedName>
    <definedName name="SG_07_02_27">#REF!</definedName>
    <definedName name="SG_07_02_31">#REF!</definedName>
    <definedName name="SG_07_02_4">#REF!</definedName>
    <definedName name="SG_07_03">#REF!</definedName>
    <definedName name="SG_07_03_1">#REF!</definedName>
    <definedName name="SG_07_03_2">#REF!</definedName>
    <definedName name="SG_07_03_22">#REF!</definedName>
    <definedName name="SG_07_03_27">#REF!</definedName>
    <definedName name="SG_07_03_31">#REF!</definedName>
    <definedName name="SG_07_03_4">#REF!</definedName>
    <definedName name="SG_07_04">#REF!</definedName>
    <definedName name="SG_07_04_1">#REF!</definedName>
    <definedName name="SG_07_04_2">#REF!</definedName>
    <definedName name="SG_07_04_22">#REF!</definedName>
    <definedName name="SG_07_04_27">#REF!</definedName>
    <definedName name="SG_07_04_31">#REF!</definedName>
    <definedName name="SG_07_04_4">#REF!</definedName>
    <definedName name="SG_07_05">#REF!</definedName>
    <definedName name="SG_07_05_1">#REF!</definedName>
    <definedName name="SG_07_05_2">#REF!</definedName>
    <definedName name="SG_07_05_22">#REF!</definedName>
    <definedName name="SG_07_05_27">#REF!</definedName>
    <definedName name="SG_07_05_31">#REF!</definedName>
    <definedName name="SG_07_05_4">#REF!</definedName>
    <definedName name="SG_07_06">#REF!</definedName>
    <definedName name="SG_07_06_1">#REF!</definedName>
    <definedName name="SG_07_06_2">#REF!</definedName>
    <definedName name="SG_07_06_22">#REF!</definedName>
    <definedName name="SG_07_06_27">#REF!</definedName>
    <definedName name="SG_07_06_31">#REF!</definedName>
    <definedName name="SG_07_06_4">#REF!</definedName>
    <definedName name="SG_07_07">#REF!</definedName>
    <definedName name="SG_07_07_1">#REF!</definedName>
    <definedName name="SG_07_07_2">#REF!</definedName>
    <definedName name="SG_07_07_22">#REF!</definedName>
    <definedName name="SG_07_07_27">#REF!</definedName>
    <definedName name="SG_07_07_31">#REF!</definedName>
    <definedName name="SG_07_07_4">#REF!</definedName>
    <definedName name="SG_07_08">#REF!</definedName>
    <definedName name="SG_07_08_1">#REF!</definedName>
    <definedName name="SG_07_08_2">#REF!</definedName>
    <definedName name="SG_07_08_22">#REF!</definedName>
    <definedName name="SG_07_08_27">#REF!</definedName>
    <definedName name="SG_07_08_31">#REF!</definedName>
    <definedName name="SG_07_08_4">#REF!</definedName>
    <definedName name="SG_07_09">#REF!</definedName>
    <definedName name="SG_07_09_1">#REF!</definedName>
    <definedName name="SG_07_09_2">#REF!</definedName>
    <definedName name="SG_07_09_22">#REF!</definedName>
    <definedName name="SG_07_09_27">#REF!</definedName>
    <definedName name="SG_07_09_31">#REF!</definedName>
    <definedName name="SG_07_09_4">#REF!</definedName>
    <definedName name="SG_07_10">#REF!</definedName>
    <definedName name="SG_07_10_1">#REF!</definedName>
    <definedName name="SG_07_10_2">#REF!</definedName>
    <definedName name="SG_07_10_22">#REF!</definedName>
    <definedName name="SG_07_10_27">#REF!</definedName>
    <definedName name="SG_07_10_31">#REF!</definedName>
    <definedName name="SG_07_10_4">#REF!</definedName>
    <definedName name="SG_07_11">#REF!</definedName>
    <definedName name="SG_07_11_1">#REF!</definedName>
    <definedName name="SG_07_11_2">#REF!</definedName>
    <definedName name="SG_07_11_22">#REF!</definedName>
    <definedName name="SG_07_11_27">#REF!</definedName>
    <definedName name="SG_07_11_31">#REF!</definedName>
    <definedName name="SG_07_11_4">#REF!</definedName>
    <definedName name="SG_07_12">#REF!</definedName>
    <definedName name="SG_07_12_1">#REF!</definedName>
    <definedName name="SG_07_12_2">#REF!</definedName>
    <definedName name="SG_07_12_22">#REF!</definedName>
    <definedName name="SG_07_12_27">#REF!</definedName>
    <definedName name="SG_07_12_31">#REF!</definedName>
    <definedName name="SG_07_12_4">#REF!</definedName>
    <definedName name="SG_07_13">#REF!</definedName>
    <definedName name="SG_07_13_1">#REF!</definedName>
    <definedName name="SG_07_13_2">#REF!</definedName>
    <definedName name="SG_07_13_22">#REF!</definedName>
    <definedName name="SG_07_13_27">#REF!</definedName>
    <definedName name="SG_07_13_31">#REF!</definedName>
    <definedName name="SG_07_13_4">#REF!</definedName>
    <definedName name="SG_07_14">#REF!</definedName>
    <definedName name="SG_07_14_1">#REF!</definedName>
    <definedName name="SG_07_14_2">#REF!</definedName>
    <definedName name="SG_07_14_22">#REF!</definedName>
    <definedName name="SG_07_14_27">#REF!</definedName>
    <definedName name="SG_07_14_31">#REF!</definedName>
    <definedName name="SG_07_14_4">#REF!</definedName>
    <definedName name="SG_07_15">#REF!</definedName>
    <definedName name="SG_07_15_1">#REF!</definedName>
    <definedName name="SG_07_15_2">#REF!</definedName>
    <definedName name="SG_07_15_22">#REF!</definedName>
    <definedName name="SG_07_15_27">#REF!</definedName>
    <definedName name="SG_07_15_31">#REF!</definedName>
    <definedName name="SG_07_15_4">#REF!</definedName>
    <definedName name="SG_07_16">#REF!</definedName>
    <definedName name="SG_07_17">#REF!</definedName>
    <definedName name="SG_07_18">#REF!</definedName>
    <definedName name="SG_07_19">#REF!</definedName>
    <definedName name="SG_07_20">#REF!</definedName>
    <definedName name="SG_07_21">#REF!</definedName>
    <definedName name="SG_07_22">#REF!</definedName>
    <definedName name="SG_07_23">#REF!</definedName>
    <definedName name="SG_07_24">#REF!</definedName>
    <definedName name="SG_07_25">#REF!</definedName>
    <definedName name="SG_08_01">#REF!</definedName>
    <definedName name="SG_08_01_1">#REF!</definedName>
    <definedName name="SG_08_01_2">#REF!</definedName>
    <definedName name="SG_08_01_22">#REF!</definedName>
    <definedName name="SG_08_01_27">#REF!</definedName>
    <definedName name="SG_08_01_31">#REF!</definedName>
    <definedName name="SG_08_01_4">#REF!</definedName>
    <definedName name="SG_08_02">#REF!</definedName>
    <definedName name="SG_08_02_1">#REF!</definedName>
    <definedName name="SG_08_02_2">#REF!</definedName>
    <definedName name="SG_08_02_22">#REF!</definedName>
    <definedName name="SG_08_02_27">#REF!</definedName>
    <definedName name="SG_08_02_31">#REF!</definedName>
    <definedName name="SG_08_02_4">#REF!</definedName>
    <definedName name="SG_08_03">#REF!</definedName>
    <definedName name="SG_08_03_1">#REF!</definedName>
    <definedName name="SG_08_03_2">#REF!</definedName>
    <definedName name="SG_08_03_22">#REF!</definedName>
    <definedName name="SG_08_03_27">#REF!</definedName>
    <definedName name="SG_08_03_31">#REF!</definedName>
    <definedName name="SG_08_03_4">#REF!</definedName>
    <definedName name="SG_08_04">#REF!</definedName>
    <definedName name="SG_08_04_1">#REF!</definedName>
    <definedName name="SG_08_04_2">#REF!</definedName>
    <definedName name="SG_08_04_22">#REF!</definedName>
    <definedName name="SG_08_04_27">#REF!</definedName>
    <definedName name="SG_08_04_31">#REF!</definedName>
    <definedName name="SG_08_04_4">#REF!</definedName>
    <definedName name="SG_08_05">#REF!</definedName>
    <definedName name="SG_08_05_1">#REF!</definedName>
    <definedName name="SG_08_05_2">#REF!</definedName>
    <definedName name="SG_08_05_22">#REF!</definedName>
    <definedName name="SG_08_05_27">#REF!</definedName>
    <definedName name="SG_08_05_31">#REF!</definedName>
    <definedName name="SG_08_05_4">#REF!</definedName>
    <definedName name="SG_08_06">#REF!</definedName>
    <definedName name="SG_08_06_1">#REF!</definedName>
    <definedName name="SG_08_06_2">#REF!</definedName>
    <definedName name="SG_08_06_22">#REF!</definedName>
    <definedName name="SG_08_06_27">#REF!</definedName>
    <definedName name="SG_08_06_31">#REF!</definedName>
    <definedName name="SG_08_06_4">#REF!</definedName>
    <definedName name="SG_08_07">#REF!</definedName>
    <definedName name="SG_08_07_1">#REF!</definedName>
    <definedName name="SG_08_07_2">#REF!</definedName>
    <definedName name="SG_08_07_22">#REF!</definedName>
    <definedName name="SG_08_07_27">#REF!</definedName>
    <definedName name="SG_08_07_31">#REF!</definedName>
    <definedName name="SG_08_07_4">#REF!</definedName>
    <definedName name="SG_08_08">#REF!</definedName>
    <definedName name="SG_08_08_1">#REF!</definedName>
    <definedName name="SG_08_08_2">#REF!</definedName>
    <definedName name="SG_08_08_22">#REF!</definedName>
    <definedName name="SG_08_08_27">#REF!</definedName>
    <definedName name="SG_08_08_31">#REF!</definedName>
    <definedName name="SG_08_08_4">#REF!</definedName>
    <definedName name="SG_08_09">#REF!</definedName>
    <definedName name="SG_08_09_1">#REF!</definedName>
    <definedName name="SG_08_09_2">#REF!</definedName>
    <definedName name="SG_08_09_22">#REF!</definedName>
    <definedName name="SG_08_09_27">#REF!</definedName>
    <definedName name="SG_08_09_31">#REF!</definedName>
    <definedName name="SG_08_09_4">#REF!</definedName>
    <definedName name="SG_08_10">#REF!</definedName>
    <definedName name="SG_08_10_1">#REF!</definedName>
    <definedName name="SG_08_10_2">#REF!</definedName>
    <definedName name="SG_08_10_22">#REF!</definedName>
    <definedName name="SG_08_10_27">#REF!</definedName>
    <definedName name="SG_08_10_31">#REF!</definedName>
    <definedName name="SG_08_10_4">#REF!</definedName>
    <definedName name="SG_08_11">#REF!</definedName>
    <definedName name="SG_08_11_1">#REF!</definedName>
    <definedName name="SG_08_11_2">#REF!</definedName>
    <definedName name="SG_08_11_22">#REF!</definedName>
    <definedName name="SG_08_11_27">#REF!</definedName>
    <definedName name="SG_08_11_31">#REF!</definedName>
    <definedName name="SG_08_11_4">#REF!</definedName>
    <definedName name="SG_08_12">#REF!</definedName>
    <definedName name="SG_08_12_1">#REF!</definedName>
    <definedName name="SG_08_12_2">#REF!</definedName>
    <definedName name="SG_08_12_22">#REF!</definedName>
    <definedName name="SG_08_12_27">#REF!</definedName>
    <definedName name="SG_08_12_31">#REF!</definedName>
    <definedName name="SG_08_12_4">#REF!</definedName>
    <definedName name="SG_08_13">#REF!</definedName>
    <definedName name="SG_08_13_1">#REF!</definedName>
    <definedName name="SG_08_13_2">#REF!</definedName>
    <definedName name="SG_08_13_22">#REF!</definedName>
    <definedName name="SG_08_13_27">#REF!</definedName>
    <definedName name="SG_08_13_31">#REF!</definedName>
    <definedName name="SG_08_13_4">#REF!</definedName>
    <definedName name="SG_08_14">#REF!</definedName>
    <definedName name="SG_08_14_1">#REF!</definedName>
    <definedName name="SG_08_14_2">#REF!</definedName>
    <definedName name="SG_08_14_22">#REF!</definedName>
    <definedName name="SG_08_14_27">#REF!</definedName>
    <definedName name="SG_08_14_31">#REF!</definedName>
    <definedName name="SG_08_14_4">#REF!</definedName>
    <definedName name="SG_08_15">#REF!</definedName>
    <definedName name="SG_08_15_1">#REF!</definedName>
    <definedName name="SG_08_15_2">#REF!</definedName>
    <definedName name="SG_08_15_22">#REF!</definedName>
    <definedName name="SG_08_15_27">#REF!</definedName>
    <definedName name="SG_08_15_31">#REF!</definedName>
    <definedName name="SG_08_15_4">#REF!</definedName>
    <definedName name="SG_08_16">#REF!</definedName>
    <definedName name="SG_08_17">#REF!</definedName>
    <definedName name="SG_08_18">#REF!</definedName>
    <definedName name="SG_08_19">#REF!</definedName>
    <definedName name="SG_08_20">#REF!</definedName>
    <definedName name="SG_08_21">#REF!</definedName>
    <definedName name="SG_08_22">#REF!</definedName>
    <definedName name="SG_08_23">#REF!</definedName>
    <definedName name="SG_08_24">#REF!</definedName>
    <definedName name="SG_08_25">#REF!</definedName>
    <definedName name="SG_09_01">#REF!</definedName>
    <definedName name="SG_09_01_1">#REF!</definedName>
    <definedName name="SG_09_01_2">#REF!</definedName>
    <definedName name="SG_09_01_22">#REF!</definedName>
    <definedName name="SG_09_01_27">#REF!</definedName>
    <definedName name="SG_09_01_31">#REF!</definedName>
    <definedName name="SG_09_01_4">#REF!</definedName>
    <definedName name="SG_09_02">#REF!</definedName>
    <definedName name="SG_09_02_1">#REF!</definedName>
    <definedName name="SG_09_02_2">#REF!</definedName>
    <definedName name="SG_09_02_22">#REF!</definedName>
    <definedName name="SG_09_02_27">#REF!</definedName>
    <definedName name="SG_09_02_31">#REF!</definedName>
    <definedName name="SG_09_02_4">#REF!</definedName>
    <definedName name="SG_09_03">#REF!</definedName>
    <definedName name="SG_09_03_1">#REF!</definedName>
    <definedName name="SG_09_03_2">#REF!</definedName>
    <definedName name="SG_09_03_22">#REF!</definedName>
    <definedName name="SG_09_03_27">#REF!</definedName>
    <definedName name="SG_09_03_31">#REF!</definedName>
    <definedName name="SG_09_03_4">#REF!</definedName>
    <definedName name="SG_09_04">#REF!</definedName>
    <definedName name="SG_09_04_1">#REF!</definedName>
    <definedName name="SG_09_04_2">#REF!</definedName>
    <definedName name="SG_09_04_22">#REF!</definedName>
    <definedName name="SG_09_04_27">#REF!</definedName>
    <definedName name="SG_09_04_31">#REF!</definedName>
    <definedName name="SG_09_04_4">#REF!</definedName>
    <definedName name="SG_09_05">#REF!</definedName>
    <definedName name="SG_09_05_1">#REF!</definedName>
    <definedName name="SG_09_05_2">#REF!</definedName>
    <definedName name="SG_09_05_22">#REF!</definedName>
    <definedName name="SG_09_05_27">#REF!</definedName>
    <definedName name="SG_09_05_31">#REF!</definedName>
    <definedName name="SG_09_05_4">#REF!</definedName>
    <definedName name="SG_09_06">#REF!</definedName>
    <definedName name="SG_09_06_1">#REF!</definedName>
    <definedName name="SG_09_06_2">#REF!</definedName>
    <definedName name="SG_09_06_22">#REF!</definedName>
    <definedName name="SG_09_06_27">#REF!</definedName>
    <definedName name="SG_09_06_31">#REF!</definedName>
    <definedName name="SG_09_06_4">#REF!</definedName>
    <definedName name="SG_09_07">#REF!</definedName>
    <definedName name="SG_09_07_1">#REF!</definedName>
    <definedName name="SG_09_07_2">#REF!</definedName>
    <definedName name="SG_09_07_22">#REF!</definedName>
    <definedName name="SG_09_07_27">#REF!</definedName>
    <definedName name="SG_09_07_31">#REF!</definedName>
    <definedName name="SG_09_07_4">#REF!</definedName>
    <definedName name="SG_09_08">#REF!</definedName>
    <definedName name="SG_09_08_1">#REF!</definedName>
    <definedName name="SG_09_08_2">#REF!</definedName>
    <definedName name="SG_09_08_22">#REF!</definedName>
    <definedName name="SG_09_08_27">#REF!</definedName>
    <definedName name="SG_09_08_31">#REF!</definedName>
    <definedName name="SG_09_08_4">#REF!</definedName>
    <definedName name="SG_09_09">#REF!</definedName>
    <definedName name="SG_09_09_1">#REF!</definedName>
    <definedName name="SG_09_09_2">#REF!</definedName>
    <definedName name="SG_09_09_22">#REF!</definedName>
    <definedName name="SG_09_09_27">#REF!</definedName>
    <definedName name="SG_09_09_31">#REF!</definedName>
    <definedName name="SG_09_09_4">#REF!</definedName>
    <definedName name="SG_09_10">#REF!</definedName>
    <definedName name="SG_09_10_1">#REF!</definedName>
    <definedName name="SG_09_10_2">#REF!</definedName>
    <definedName name="SG_09_10_22">#REF!</definedName>
    <definedName name="SG_09_10_27">#REF!</definedName>
    <definedName name="SG_09_10_31">#REF!</definedName>
    <definedName name="SG_09_10_4">#REF!</definedName>
    <definedName name="SG_09_11">#REF!</definedName>
    <definedName name="SG_09_11_1">#REF!</definedName>
    <definedName name="SG_09_11_2">#REF!</definedName>
    <definedName name="SG_09_11_22">#REF!</definedName>
    <definedName name="SG_09_11_27">#REF!</definedName>
    <definedName name="SG_09_11_31">#REF!</definedName>
    <definedName name="SG_09_11_4">#REF!</definedName>
    <definedName name="SG_09_12">#REF!</definedName>
    <definedName name="SG_09_12_1">#REF!</definedName>
    <definedName name="SG_09_12_2">#REF!</definedName>
    <definedName name="SG_09_12_22">#REF!</definedName>
    <definedName name="SG_09_12_27">#REF!</definedName>
    <definedName name="SG_09_12_31">#REF!</definedName>
    <definedName name="SG_09_12_4">#REF!</definedName>
    <definedName name="SG_09_13">#REF!</definedName>
    <definedName name="SG_09_13_1">#REF!</definedName>
    <definedName name="SG_09_13_2">#REF!</definedName>
    <definedName name="SG_09_13_22">#REF!</definedName>
    <definedName name="SG_09_13_27">#REF!</definedName>
    <definedName name="SG_09_13_31">#REF!</definedName>
    <definedName name="SG_09_13_4">#REF!</definedName>
    <definedName name="SG_09_14">#REF!</definedName>
    <definedName name="SG_09_14_1">#REF!</definedName>
    <definedName name="SG_09_14_2">#REF!</definedName>
    <definedName name="SG_09_14_22">#REF!</definedName>
    <definedName name="SG_09_14_27">#REF!</definedName>
    <definedName name="SG_09_14_31">#REF!</definedName>
    <definedName name="SG_09_14_4">#REF!</definedName>
    <definedName name="SG_09_15">#REF!</definedName>
    <definedName name="SG_09_15_1">#REF!</definedName>
    <definedName name="SG_09_15_2">#REF!</definedName>
    <definedName name="SG_09_15_22">#REF!</definedName>
    <definedName name="SG_09_15_27">#REF!</definedName>
    <definedName name="SG_09_15_31">#REF!</definedName>
    <definedName name="SG_09_15_4">#REF!</definedName>
    <definedName name="SG_09_16">#REF!</definedName>
    <definedName name="SG_09_17">#REF!</definedName>
    <definedName name="SG_09_18">#REF!</definedName>
    <definedName name="SG_09_19">#REF!</definedName>
    <definedName name="SG_09_20">#REF!</definedName>
    <definedName name="SG_09_21">#REF!</definedName>
    <definedName name="SG_09_22">#REF!</definedName>
    <definedName name="SG_09_23">#REF!</definedName>
    <definedName name="SG_09_24">#REF!</definedName>
    <definedName name="SG_09_25">#REF!</definedName>
    <definedName name="SG_10_01">#REF!</definedName>
    <definedName name="SG_10_01_1">#REF!</definedName>
    <definedName name="SG_10_01_2">#REF!</definedName>
    <definedName name="SG_10_01_22">#REF!</definedName>
    <definedName name="SG_10_01_27">#REF!</definedName>
    <definedName name="SG_10_01_31">#REF!</definedName>
    <definedName name="SG_10_01_4">#REF!</definedName>
    <definedName name="SG_10_02">#REF!</definedName>
    <definedName name="SG_10_02_1">#REF!</definedName>
    <definedName name="SG_10_02_2">#REF!</definedName>
    <definedName name="SG_10_02_22">#REF!</definedName>
    <definedName name="SG_10_02_27">#REF!</definedName>
    <definedName name="SG_10_02_31">#REF!</definedName>
    <definedName name="SG_10_02_4">#REF!</definedName>
    <definedName name="SG_10_03">#REF!</definedName>
    <definedName name="SG_10_03_1">#REF!</definedName>
    <definedName name="SG_10_03_2">#REF!</definedName>
    <definedName name="SG_10_03_22">#REF!</definedName>
    <definedName name="SG_10_03_27">#REF!</definedName>
    <definedName name="SG_10_03_31">#REF!</definedName>
    <definedName name="SG_10_03_4">#REF!</definedName>
    <definedName name="SG_10_04">#REF!</definedName>
    <definedName name="SG_10_04_1">#REF!</definedName>
    <definedName name="SG_10_04_2">#REF!</definedName>
    <definedName name="SG_10_04_22">#REF!</definedName>
    <definedName name="SG_10_04_27">#REF!</definedName>
    <definedName name="SG_10_04_31">#REF!</definedName>
    <definedName name="SG_10_04_4">#REF!</definedName>
    <definedName name="SG_10_05">#REF!</definedName>
    <definedName name="SG_10_05_1">#REF!</definedName>
    <definedName name="SG_10_05_2">#REF!</definedName>
    <definedName name="SG_10_05_22">#REF!</definedName>
    <definedName name="SG_10_05_27">#REF!</definedName>
    <definedName name="SG_10_05_31">#REF!</definedName>
    <definedName name="SG_10_05_4">#REF!</definedName>
    <definedName name="SG_10_06">#REF!</definedName>
    <definedName name="SG_10_06_1">#REF!</definedName>
    <definedName name="SG_10_06_2">#REF!</definedName>
    <definedName name="SG_10_06_22">#REF!</definedName>
    <definedName name="SG_10_06_27">#REF!</definedName>
    <definedName name="SG_10_06_31">#REF!</definedName>
    <definedName name="SG_10_06_4">#REF!</definedName>
    <definedName name="SG_10_07">#REF!</definedName>
    <definedName name="SG_10_07_1">#REF!</definedName>
    <definedName name="SG_10_07_2">#REF!</definedName>
    <definedName name="SG_10_07_22">#REF!</definedName>
    <definedName name="SG_10_07_27">#REF!</definedName>
    <definedName name="SG_10_07_31">#REF!</definedName>
    <definedName name="SG_10_07_4">#REF!</definedName>
    <definedName name="SG_10_08">#REF!</definedName>
    <definedName name="SG_10_08_1">#REF!</definedName>
    <definedName name="SG_10_08_2">#REF!</definedName>
    <definedName name="SG_10_08_22">#REF!</definedName>
    <definedName name="SG_10_08_27">#REF!</definedName>
    <definedName name="SG_10_08_31">#REF!</definedName>
    <definedName name="SG_10_08_4">#REF!</definedName>
    <definedName name="SG_10_09">#REF!</definedName>
    <definedName name="SG_10_09_1">#REF!</definedName>
    <definedName name="SG_10_09_2">#REF!</definedName>
    <definedName name="SG_10_09_22">#REF!</definedName>
    <definedName name="SG_10_09_27">#REF!</definedName>
    <definedName name="SG_10_09_31">#REF!</definedName>
    <definedName name="SG_10_09_4">#REF!</definedName>
    <definedName name="SG_10_10">#REF!</definedName>
    <definedName name="SG_10_10_1">#REF!</definedName>
    <definedName name="SG_10_10_2">#REF!</definedName>
    <definedName name="SG_10_10_22">#REF!</definedName>
    <definedName name="SG_10_10_27">#REF!</definedName>
    <definedName name="SG_10_10_31">#REF!</definedName>
    <definedName name="SG_10_10_4">#REF!</definedName>
    <definedName name="SG_10_11">#REF!</definedName>
    <definedName name="SG_10_11_1">#REF!</definedName>
    <definedName name="SG_10_11_2">#REF!</definedName>
    <definedName name="SG_10_11_22">#REF!</definedName>
    <definedName name="SG_10_11_27">#REF!</definedName>
    <definedName name="SG_10_11_31">#REF!</definedName>
    <definedName name="SG_10_11_4">#REF!</definedName>
    <definedName name="SG_10_12">#REF!</definedName>
    <definedName name="SG_10_12_1">#REF!</definedName>
    <definedName name="SG_10_12_2">#REF!</definedName>
    <definedName name="SG_10_12_22">#REF!</definedName>
    <definedName name="SG_10_12_27">#REF!</definedName>
    <definedName name="SG_10_12_31">#REF!</definedName>
    <definedName name="SG_10_12_4">#REF!</definedName>
    <definedName name="SG_10_13">#REF!</definedName>
    <definedName name="SG_10_13_1">#REF!</definedName>
    <definedName name="SG_10_13_2">#REF!</definedName>
    <definedName name="SG_10_13_22">#REF!</definedName>
    <definedName name="SG_10_13_27">#REF!</definedName>
    <definedName name="SG_10_13_31">#REF!</definedName>
    <definedName name="SG_10_13_4">#REF!</definedName>
    <definedName name="SG_10_14">#REF!</definedName>
    <definedName name="SG_10_14_1">#REF!</definedName>
    <definedName name="SG_10_14_2">#REF!</definedName>
    <definedName name="SG_10_14_22">#REF!</definedName>
    <definedName name="SG_10_14_27">#REF!</definedName>
    <definedName name="SG_10_14_31">#REF!</definedName>
    <definedName name="SG_10_14_4">#REF!</definedName>
    <definedName name="SG_10_15">#REF!</definedName>
    <definedName name="SG_10_15_1">#REF!</definedName>
    <definedName name="SG_10_15_2">#REF!</definedName>
    <definedName name="SG_10_15_22">#REF!</definedName>
    <definedName name="SG_10_15_27">#REF!</definedName>
    <definedName name="SG_10_15_31">#REF!</definedName>
    <definedName name="SG_10_15_4">#REF!</definedName>
    <definedName name="SG_10_16">#REF!</definedName>
    <definedName name="SG_10_17">#REF!</definedName>
    <definedName name="SG_10_18">#REF!</definedName>
    <definedName name="SG_10_19">#REF!</definedName>
    <definedName name="SG_10_20">#REF!</definedName>
    <definedName name="SG_10_21">#REF!</definedName>
    <definedName name="SG_10_22">#REF!</definedName>
    <definedName name="SG_10_23">#REF!</definedName>
    <definedName name="SG_10_24">#REF!</definedName>
    <definedName name="SG_10_25">#REF!</definedName>
    <definedName name="SG_11_01">#REF!</definedName>
    <definedName name="SG_11_01_1">#REF!</definedName>
    <definedName name="SG_11_01_2">#REF!</definedName>
    <definedName name="SG_11_01_22">#REF!</definedName>
    <definedName name="SG_11_01_27">#REF!</definedName>
    <definedName name="SG_11_01_31">#REF!</definedName>
    <definedName name="SG_11_01_4">#REF!</definedName>
    <definedName name="SG_11_02">#REF!</definedName>
    <definedName name="SG_11_02_1">#REF!</definedName>
    <definedName name="SG_11_02_2">#REF!</definedName>
    <definedName name="SG_11_02_22">#REF!</definedName>
    <definedName name="SG_11_02_27">#REF!</definedName>
    <definedName name="SG_11_02_31">#REF!</definedName>
    <definedName name="SG_11_02_4">#REF!</definedName>
    <definedName name="SG_11_03">#REF!</definedName>
    <definedName name="SG_11_03_1">#REF!</definedName>
    <definedName name="SG_11_03_2">#REF!</definedName>
    <definedName name="SG_11_03_22">#REF!</definedName>
    <definedName name="SG_11_03_27">#REF!</definedName>
    <definedName name="SG_11_03_31">#REF!</definedName>
    <definedName name="SG_11_03_4">#REF!</definedName>
    <definedName name="SG_11_04">#REF!</definedName>
    <definedName name="SG_11_04_1">#REF!</definedName>
    <definedName name="SG_11_04_2">#REF!</definedName>
    <definedName name="SG_11_04_22">#REF!</definedName>
    <definedName name="SG_11_04_27">#REF!</definedName>
    <definedName name="SG_11_04_31">#REF!</definedName>
    <definedName name="SG_11_04_4">#REF!</definedName>
    <definedName name="SG_11_05">#REF!</definedName>
    <definedName name="SG_11_05_1">#REF!</definedName>
    <definedName name="SG_11_05_2">#REF!</definedName>
    <definedName name="SG_11_05_22">#REF!</definedName>
    <definedName name="SG_11_05_27">#REF!</definedName>
    <definedName name="SG_11_05_31">#REF!</definedName>
    <definedName name="SG_11_05_4">#REF!</definedName>
    <definedName name="SG_11_06">#REF!</definedName>
    <definedName name="SG_11_06_1">#REF!</definedName>
    <definedName name="SG_11_06_2">#REF!</definedName>
    <definedName name="SG_11_06_22">#REF!</definedName>
    <definedName name="SG_11_06_27">#REF!</definedName>
    <definedName name="SG_11_06_31">#REF!</definedName>
    <definedName name="SG_11_06_4">#REF!</definedName>
    <definedName name="SG_11_07">#REF!</definedName>
    <definedName name="SG_11_07_1">#REF!</definedName>
    <definedName name="SG_11_07_2">#REF!</definedName>
    <definedName name="SG_11_07_22">#REF!</definedName>
    <definedName name="SG_11_07_27">#REF!</definedName>
    <definedName name="SG_11_07_31">#REF!</definedName>
    <definedName name="SG_11_07_4">#REF!</definedName>
    <definedName name="SG_11_08">#REF!</definedName>
    <definedName name="SG_11_08_1">#REF!</definedName>
    <definedName name="SG_11_08_2">#REF!</definedName>
    <definedName name="SG_11_08_22">#REF!</definedName>
    <definedName name="SG_11_08_27">#REF!</definedName>
    <definedName name="SG_11_08_31">#REF!</definedName>
    <definedName name="SG_11_08_4">#REF!</definedName>
    <definedName name="SG_11_09">#REF!</definedName>
    <definedName name="SG_11_09_1">#REF!</definedName>
    <definedName name="SG_11_09_2">#REF!</definedName>
    <definedName name="SG_11_09_22">#REF!</definedName>
    <definedName name="SG_11_09_27">#REF!</definedName>
    <definedName name="SG_11_09_31">#REF!</definedName>
    <definedName name="SG_11_09_4">#REF!</definedName>
    <definedName name="SG_11_10">#REF!</definedName>
    <definedName name="SG_11_10_1">#REF!</definedName>
    <definedName name="SG_11_10_2">#REF!</definedName>
    <definedName name="SG_11_10_22">#REF!</definedName>
    <definedName name="SG_11_10_27">#REF!</definedName>
    <definedName name="SG_11_10_31">#REF!</definedName>
    <definedName name="SG_11_10_4">#REF!</definedName>
    <definedName name="SG_11_11">#REF!</definedName>
    <definedName name="SG_11_11_1">#REF!</definedName>
    <definedName name="SG_11_11_2">#REF!</definedName>
    <definedName name="SG_11_11_22">#REF!</definedName>
    <definedName name="SG_11_11_27">#REF!</definedName>
    <definedName name="SG_11_11_31">#REF!</definedName>
    <definedName name="SG_11_11_4">#REF!</definedName>
    <definedName name="SG_11_12">#REF!</definedName>
    <definedName name="SG_11_12_1">#REF!</definedName>
    <definedName name="SG_11_12_2">#REF!</definedName>
    <definedName name="SG_11_12_22">#REF!</definedName>
    <definedName name="SG_11_12_27">#REF!</definedName>
    <definedName name="SG_11_12_31">#REF!</definedName>
    <definedName name="SG_11_12_4">#REF!</definedName>
    <definedName name="SG_11_13">#REF!</definedName>
    <definedName name="SG_11_13_1">#REF!</definedName>
    <definedName name="SG_11_13_2">#REF!</definedName>
    <definedName name="SG_11_13_22">#REF!</definedName>
    <definedName name="SG_11_13_27">#REF!</definedName>
    <definedName name="SG_11_13_31">#REF!</definedName>
    <definedName name="SG_11_13_4">#REF!</definedName>
    <definedName name="SG_11_14">#REF!</definedName>
    <definedName name="SG_11_14_1">#REF!</definedName>
    <definedName name="SG_11_14_2">#REF!</definedName>
    <definedName name="SG_11_14_22">#REF!</definedName>
    <definedName name="SG_11_14_27">#REF!</definedName>
    <definedName name="SG_11_14_31">#REF!</definedName>
    <definedName name="SG_11_14_4">#REF!</definedName>
    <definedName name="SG_11_15">#REF!</definedName>
    <definedName name="SG_11_15_1">#REF!</definedName>
    <definedName name="SG_11_15_2">#REF!</definedName>
    <definedName name="SG_11_15_22">#REF!</definedName>
    <definedName name="SG_11_15_27">#REF!</definedName>
    <definedName name="SG_11_15_31">#REF!</definedName>
    <definedName name="SG_11_15_4">#REF!</definedName>
    <definedName name="SG_11_16">#REF!</definedName>
    <definedName name="SG_11_17">#REF!</definedName>
    <definedName name="SG_11_18">#REF!</definedName>
    <definedName name="SG_11_19">#REF!</definedName>
    <definedName name="SG_11_20">#REF!</definedName>
    <definedName name="SG_11_21">#REF!</definedName>
    <definedName name="SG_11_22">#REF!</definedName>
    <definedName name="SG_11_23">#REF!</definedName>
    <definedName name="SG_11_24">#REF!</definedName>
    <definedName name="SG_11_25">#REF!</definedName>
    <definedName name="SG_12_01">#REF!</definedName>
    <definedName name="SG_12_01_1">#REF!</definedName>
    <definedName name="SG_12_01_2">#REF!</definedName>
    <definedName name="SG_12_01_22">#REF!</definedName>
    <definedName name="SG_12_01_27">#REF!</definedName>
    <definedName name="SG_12_01_31">#REF!</definedName>
    <definedName name="SG_12_01_4">#REF!</definedName>
    <definedName name="SG_12_02">#REF!</definedName>
    <definedName name="SG_12_02_1">#REF!</definedName>
    <definedName name="SG_12_02_2">#REF!</definedName>
    <definedName name="SG_12_02_22">#REF!</definedName>
    <definedName name="SG_12_02_27">#REF!</definedName>
    <definedName name="SG_12_02_31">#REF!</definedName>
    <definedName name="SG_12_02_4">#REF!</definedName>
    <definedName name="SG_12_03">#REF!</definedName>
    <definedName name="SG_12_03_1">#REF!</definedName>
    <definedName name="SG_12_03_2">#REF!</definedName>
    <definedName name="SG_12_03_22">#REF!</definedName>
    <definedName name="SG_12_03_27">#REF!</definedName>
    <definedName name="SG_12_03_31">#REF!</definedName>
    <definedName name="SG_12_03_4">#REF!</definedName>
    <definedName name="SG_12_04">#REF!</definedName>
    <definedName name="SG_12_04_1">#REF!</definedName>
    <definedName name="SG_12_04_2">#REF!</definedName>
    <definedName name="SG_12_04_22">#REF!</definedName>
    <definedName name="SG_12_04_27">#REF!</definedName>
    <definedName name="SG_12_04_31">#REF!</definedName>
    <definedName name="SG_12_04_4">#REF!</definedName>
    <definedName name="SG_12_05">#REF!</definedName>
    <definedName name="SG_12_05_1">#REF!</definedName>
    <definedName name="SG_12_05_2">#REF!</definedName>
    <definedName name="SG_12_05_22">#REF!</definedName>
    <definedName name="SG_12_05_27">#REF!</definedName>
    <definedName name="SG_12_05_31">#REF!</definedName>
    <definedName name="SG_12_05_4">#REF!</definedName>
    <definedName name="SG_12_06">#REF!</definedName>
    <definedName name="SG_12_06_1">#REF!</definedName>
    <definedName name="SG_12_06_2">#REF!</definedName>
    <definedName name="SG_12_06_22">#REF!</definedName>
    <definedName name="SG_12_06_27">#REF!</definedName>
    <definedName name="SG_12_06_31">#REF!</definedName>
    <definedName name="SG_12_06_4">#REF!</definedName>
    <definedName name="SG_12_07">#REF!</definedName>
    <definedName name="SG_12_07_1">#REF!</definedName>
    <definedName name="SG_12_07_2">#REF!</definedName>
    <definedName name="SG_12_07_22">#REF!</definedName>
    <definedName name="SG_12_07_27">#REF!</definedName>
    <definedName name="SG_12_07_31">#REF!</definedName>
    <definedName name="SG_12_07_4">#REF!</definedName>
    <definedName name="SG_12_08">#REF!</definedName>
    <definedName name="SG_12_08_1">#REF!</definedName>
    <definedName name="SG_12_08_2">#REF!</definedName>
    <definedName name="SG_12_08_22">#REF!</definedName>
    <definedName name="SG_12_08_27">#REF!</definedName>
    <definedName name="SG_12_08_31">#REF!</definedName>
    <definedName name="SG_12_08_4">#REF!</definedName>
    <definedName name="SG_12_09">#REF!</definedName>
    <definedName name="SG_12_09_1">#REF!</definedName>
    <definedName name="SG_12_09_2">#REF!</definedName>
    <definedName name="SG_12_09_22">#REF!</definedName>
    <definedName name="SG_12_09_27">#REF!</definedName>
    <definedName name="SG_12_09_31">#REF!</definedName>
    <definedName name="SG_12_09_4">#REF!</definedName>
    <definedName name="SG_12_10">#REF!</definedName>
    <definedName name="SG_12_10_1">#REF!</definedName>
    <definedName name="SG_12_10_2">#REF!</definedName>
    <definedName name="SG_12_10_22">#REF!</definedName>
    <definedName name="SG_12_10_27">#REF!</definedName>
    <definedName name="SG_12_10_31">#REF!</definedName>
    <definedName name="SG_12_10_4">#REF!</definedName>
    <definedName name="SG_12_11">#REF!</definedName>
    <definedName name="SG_12_11_1">#REF!</definedName>
    <definedName name="SG_12_11_2">#REF!</definedName>
    <definedName name="SG_12_11_22">#REF!</definedName>
    <definedName name="SG_12_11_27">#REF!</definedName>
    <definedName name="SG_12_11_31">#REF!</definedName>
    <definedName name="SG_12_11_4">#REF!</definedName>
    <definedName name="SG_12_12">#REF!</definedName>
    <definedName name="SG_12_12_1">#REF!</definedName>
    <definedName name="SG_12_12_2">#REF!</definedName>
    <definedName name="SG_12_12_22">#REF!</definedName>
    <definedName name="SG_12_12_27">#REF!</definedName>
    <definedName name="SG_12_12_31">#REF!</definedName>
    <definedName name="SG_12_12_4">#REF!</definedName>
    <definedName name="SG_12_13">#REF!</definedName>
    <definedName name="SG_12_13_1">#REF!</definedName>
    <definedName name="SG_12_13_2">#REF!</definedName>
    <definedName name="SG_12_13_22">#REF!</definedName>
    <definedName name="SG_12_13_27">#REF!</definedName>
    <definedName name="SG_12_13_31">#REF!</definedName>
    <definedName name="SG_12_13_4">#REF!</definedName>
    <definedName name="SG_12_14">#REF!</definedName>
    <definedName name="SG_12_14_1">#REF!</definedName>
    <definedName name="SG_12_14_2">#REF!</definedName>
    <definedName name="SG_12_14_22">#REF!</definedName>
    <definedName name="SG_12_14_27">#REF!</definedName>
    <definedName name="SG_12_14_31">#REF!</definedName>
    <definedName name="SG_12_14_4">#REF!</definedName>
    <definedName name="SG_12_15">#REF!</definedName>
    <definedName name="SG_12_15_1">#REF!</definedName>
    <definedName name="SG_12_15_2">#REF!</definedName>
    <definedName name="SG_12_15_22">#REF!</definedName>
    <definedName name="SG_12_15_27">#REF!</definedName>
    <definedName name="SG_12_15_31">#REF!</definedName>
    <definedName name="SG_12_15_4">#REF!</definedName>
    <definedName name="SG_12_16">#REF!</definedName>
    <definedName name="SG_12_16_1">#REF!</definedName>
    <definedName name="SG_12_16_2">#REF!</definedName>
    <definedName name="SG_12_16_22">#REF!</definedName>
    <definedName name="SG_12_16_27">#REF!</definedName>
    <definedName name="SG_12_16_31">#REF!</definedName>
    <definedName name="SG_12_16_4">#REF!</definedName>
    <definedName name="SG_12_17">#REF!</definedName>
    <definedName name="SG_12_17_1">#REF!</definedName>
    <definedName name="SG_12_17_2">#REF!</definedName>
    <definedName name="SG_12_17_22">#REF!</definedName>
    <definedName name="SG_12_17_27">#REF!</definedName>
    <definedName name="SG_12_17_31">#REF!</definedName>
    <definedName name="SG_12_17_4">#REF!</definedName>
    <definedName name="SG_12_18">#REF!</definedName>
    <definedName name="SG_12_18_1">#REF!</definedName>
    <definedName name="SG_12_18_2">#REF!</definedName>
    <definedName name="SG_12_18_22">#REF!</definedName>
    <definedName name="SG_12_18_27">#REF!</definedName>
    <definedName name="SG_12_18_31">#REF!</definedName>
    <definedName name="SG_12_18_4">#REF!</definedName>
    <definedName name="SG_12_19">#REF!</definedName>
    <definedName name="SG_12_19_1">#REF!</definedName>
    <definedName name="SG_12_19_2">#REF!</definedName>
    <definedName name="SG_12_19_22">#REF!</definedName>
    <definedName name="SG_12_19_27">#REF!</definedName>
    <definedName name="SG_12_19_31">#REF!</definedName>
    <definedName name="SG_12_19_4">#REF!</definedName>
    <definedName name="SG_12_20">#REF!</definedName>
    <definedName name="SG_12_20_1">#REF!</definedName>
    <definedName name="SG_12_20_2">#REF!</definedName>
    <definedName name="SG_12_20_22">#REF!</definedName>
    <definedName name="SG_12_20_27">#REF!</definedName>
    <definedName name="SG_12_20_31">#REF!</definedName>
    <definedName name="SG_12_20_4">#REF!</definedName>
    <definedName name="SG_12_21">#REF!</definedName>
    <definedName name="SG_12_21_1">#REF!</definedName>
    <definedName name="SG_12_21_2">#REF!</definedName>
    <definedName name="SG_12_21_22">#REF!</definedName>
    <definedName name="SG_12_21_27">#REF!</definedName>
    <definedName name="SG_12_21_31">#REF!</definedName>
    <definedName name="SG_12_21_4">#REF!</definedName>
    <definedName name="SG_12_22">#REF!</definedName>
    <definedName name="SG_12_22_1">#REF!</definedName>
    <definedName name="SG_12_22_2">#REF!</definedName>
    <definedName name="SG_12_22_22">#REF!</definedName>
    <definedName name="SG_12_22_27">#REF!</definedName>
    <definedName name="SG_12_22_31">#REF!</definedName>
    <definedName name="SG_12_22_4">#REF!</definedName>
    <definedName name="SG_12_23">#REF!</definedName>
    <definedName name="SG_12_23_1">#REF!</definedName>
    <definedName name="SG_12_23_2">#REF!</definedName>
    <definedName name="SG_12_23_22">#REF!</definedName>
    <definedName name="SG_12_23_27">#REF!</definedName>
    <definedName name="SG_12_23_31">#REF!</definedName>
    <definedName name="SG_12_23_4">#REF!</definedName>
    <definedName name="SG_12_24">#REF!</definedName>
    <definedName name="SG_12_24_1">#REF!</definedName>
    <definedName name="SG_12_24_2">#REF!</definedName>
    <definedName name="SG_12_24_22">#REF!</definedName>
    <definedName name="SG_12_24_27">#REF!</definedName>
    <definedName name="SG_12_24_31">#REF!</definedName>
    <definedName name="SG_12_24_4">#REF!</definedName>
    <definedName name="SG_12_25">#REF!</definedName>
    <definedName name="SG_12_25_1">#REF!</definedName>
    <definedName name="SG_12_25_2">#REF!</definedName>
    <definedName name="SG_12_25_22">#REF!</definedName>
    <definedName name="SG_12_25_27">#REF!</definedName>
    <definedName name="SG_12_25_31">#REF!</definedName>
    <definedName name="SG_12_25_4">#REF!</definedName>
    <definedName name="SG_13_01">#REF!</definedName>
    <definedName name="SG_13_01_1">#REF!</definedName>
    <definedName name="SG_13_01_2">#REF!</definedName>
    <definedName name="SG_13_01_22">#REF!</definedName>
    <definedName name="SG_13_01_27">#REF!</definedName>
    <definedName name="SG_13_01_31">#REF!</definedName>
    <definedName name="SG_13_01_4">#REF!</definedName>
    <definedName name="SG_13_02">#REF!</definedName>
    <definedName name="SG_13_02_1">#REF!</definedName>
    <definedName name="SG_13_02_2">#REF!</definedName>
    <definedName name="SG_13_02_22">#REF!</definedName>
    <definedName name="SG_13_02_27">#REF!</definedName>
    <definedName name="SG_13_02_31">#REF!</definedName>
    <definedName name="SG_13_02_4">#REF!</definedName>
    <definedName name="SG_13_03">#REF!</definedName>
    <definedName name="SG_13_03_1">#REF!</definedName>
    <definedName name="SG_13_03_2">#REF!</definedName>
    <definedName name="SG_13_03_22">#REF!</definedName>
    <definedName name="SG_13_03_27">#REF!</definedName>
    <definedName name="SG_13_03_31">#REF!</definedName>
    <definedName name="SG_13_03_4">#REF!</definedName>
    <definedName name="SG_13_04">#REF!</definedName>
    <definedName name="SG_13_04_1">#REF!</definedName>
    <definedName name="SG_13_04_2">#REF!</definedName>
    <definedName name="SG_13_04_22">#REF!</definedName>
    <definedName name="SG_13_04_27">#REF!</definedName>
    <definedName name="SG_13_04_31">#REF!</definedName>
    <definedName name="SG_13_04_4">#REF!</definedName>
    <definedName name="SG_13_05">#REF!</definedName>
    <definedName name="SG_13_05_1">#REF!</definedName>
    <definedName name="SG_13_05_2">#REF!</definedName>
    <definedName name="SG_13_05_22">#REF!</definedName>
    <definedName name="SG_13_05_27">#REF!</definedName>
    <definedName name="SG_13_05_31">#REF!</definedName>
    <definedName name="SG_13_05_4">#REF!</definedName>
    <definedName name="SG_13_06">#REF!</definedName>
    <definedName name="SG_13_06_1">#REF!</definedName>
    <definedName name="SG_13_06_2">#REF!</definedName>
    <definedName name="SG_13_06_22">#REF!</definedName>
    <definedName name="SG_13_06_27">#REF!</definedName>
    <definedName name="SG_13_06_31">#REF!</definedName>
    <definedName name="SG_13_06_4">#REF!</definedName>
    <definedName name="SG_13_07">#REF!</definedName>
    <definedName name="SG_13_07_1">#REF!</definedName>
    <definedName name="SG_13_07_2">#REF!</definedName>
    <definedName name="SG_13_07_22">#REF!</definedName>
    <definedName name="SG_13_07_27">#REF!</definedName>
    <definedName name="SG_13_07_31">#REF!</definedName>
    <definedName name="SG_13_07_4">#REF!</definedName>
    <definedName name="SG_13_08">#REF!</definedName>
    <definedName name="SG_13_08_1">#REF!</definedName>
    <definedName name="SG_13_08_2">#REF!</definedName>
    <definedName name="SG_13_08_22">#REF!</definedName>
    <definedName name="SG_13_08_27">#REF!</definedName>
    <definedName name="SG_13_08_31">#REF!</definedName>
    <definedName name="SG_13_08_4">#REF!</definedName>
    <definedName name="SG_13_09">#REF!</definedName>
    <definedName name="SG_13_09_1">#REF!</definedName>
    <definedName name="SG_13_09_2">#REF!</definedName>
    <definedName name="SG_13_09_22">#REF!</definedName>
    <definedName name="SG_13_09_27">#REF!</definedName>
    <definedName name="SG_13_09_31">#REF!</definedName>
    <definedName name="SG_13_09_4">#REF!</definedName>
    <definedName name="SG_13_10">#REF!</definedName>
    <definedName name="SG_13_10_1">#REF!</definedName>
    <definedName name="SG_13_10_2">#REF!</definedName>
    <definedName name="SG_13_10_22">#REF!</definedName>
    <definedName name="SG_13_10_27">#REF!</definedName>
    <definedName name="SG_13_10_31">#REF!</definedName>
    <definedName name="SG_13_10_4">#REF!</definedName>
    <definedName name="SG_13_11">#REF!</definedName>
    <definedName name="SG_13_11_1">#REF!</definedName>
    <definedName name="SG_13_11_2">#REF!</definedName>
    <definedName name="SG_13_11_22">#REF!</definedName>
    <definedName name="SG_13_11_27">#REF!</definedName>
    <definedName name="SG_13_11_31">#REF!</definedName>
    <definedName name="SG_13_11_4">#REF!</definedName>
    <definedName name="SG_13_12">#REF!</definedName>
    <definedName name="SG_13_12_1">#REF!</definedName>
    <definedName name="SG_13_12_2">#REF!</definedName>
    <definedName name="SG_13_12_22">#REF!</definedName>
    <definedName name="SG_13_12_27">#REF!</definedName>
    <definedName name="SG_13_12_31">#REF!</definedName>
    <definedName name="SG_13_12_4">#REF!</definedName>
    <definedName name="SG_13_13">#REF!</definedName>
    <definedName name="SG_13_13_1">#REF!</definedName>
    <definedName name="SG_13_13_2">#REF!</definedName>
    <definedName name="SG_13_13_22">#REF!</definedName>
    <definedName name="SG_13_13_27">#REF!</definedName>
    <definedName name="SG_13_13_31">#REF!</definedName>
    <definedName name="SG_13_13_4">#REF!</definedName>
    <definedName name="SG_13_14">#REF!</definedName>
    <definedName name="SG_13_14_1">#REF!</definedName>
    <definedName name="SG_13_14_2">#REF!</definedName>
    <definedName name="SG_13_14_22">#REF!</definedName>
    <definedName name="SG_13_14_27">#REF!</definedName>
    <definedName name="SG_13_14_31">#REF!</definedName>
    <definedName name="SG_13_14_4">#REF!</definedName>
    <definedName name="SG_13_15">#REF!</definedName>
    <definedName name="SG_13_15_1">#REF!</definedName>
    <definedName name="SG_13_15_2">#REF!</definedName>
    <definedName name="SG_13_15_22">#REF!</definedName>
    <definedName name="SG_13_15_27">#REF!</definedName>
    <definedName name="SG_13_15_31">#REF!</definedName>
    <definedName name="SG_13_15_4">#REF!</definedName>
    <definedName name="SG_13_16">#REF!</definedName>
    <definedName name="SG_13_16_1">#REF!</definedName>
    <definedName name="SG_13_16_2">#REF!</definedName>
    <definedName name="SG_13_16_22">#REF!</definedName>
    <definedName name="SG_13_16_27">#REF!</definedName>
    <definedName name="SG_13_16_31">#REF!</definedName>
    <definedName name="SG_13_16_4">#REF!</definedName>
    <definedName name="SG_13_17">#REF!</definedName>
    <definedName name="SG_13_17_1">#REF!</definedName>
    <definedName name="SG_13_17_2">#REF!</definedName>
    <definedName name="SG_13_17_22">#REF!</definedName>
    <definedName name="SG_13_17_27">#REF!</definedName>
    <definedName name="SG_13_17_31">#REF!</definedName>
    <definedName name="SG_13_17_4">#REF!</definedName>
    <definedName name="SG_13_18">#REF!</definedName>
    <definedName name="SG_13_18_1">#REF!</definedName>
    <definedName name="SG_13_18_2">#REF!</definedName>
    <definedName name="SG_13_18_22">#REF!</definedName>
    <definedName name="SG_13_18_27">#REF!</definedName>
    <definedName name="SG_13_18_31">#REF!</definedName>
    <definedName name="SG_13_18_4">#REF!</definedName>
    <definedName name="SG_13_19">#REF!</definedName>
    <definedName name="SG_13_19_1">#REF!</definedName>
    <definedName name="SG_13_19_2">#REF!</definedName>
    <definedName name="SG_13_19_22">#REF!</definedName>
    <definedName name="SG_13_19_27">#REF!</definedName>
    <definedName name="SG_13_19_31">#REF!</definedName>
    <definedName name="SG_13_19_4">#REF!</definedName>
    <definedName name="SG_13_20">#REF!</definedName>
    <definedName name="SG_13_20_1">#REF!</definedName>
    <definedName name="SG_13_20_2">#REF!</definedName>
    <definedName name="SG_13_20_22">#REF!</definedName>
    <definedName name="SG_13_20_27">#REF!</definedName>
    <definedName name="SG_13_20_31">#REF!</definedName>
    <definedName name="SG_13_20_4">#REF!</definedName>
    <definedName name="SG_13_21">#REF!</definedName>
    <definedName name="SG_13_21_1">#REF!</definedName>
    <definedName name="SG_13_21_2">#REF!</definedName>
    <definedName name="SG_13_21_22">#REF!</definedName>
    <definedName name="SG_13_21_27">#REF!</definedName>
    <definedName name="SG_13_21_31">#REF!</definedName>
    <definedName name="SG_13_21_4">#REF!</definedName>
    <definedName name="SG_13_22">#REF!</definedName>
    <definedName name="SG_13_22_1">#REF!</definedName>
    <definedName name="SG_13_22_2">#REF!</definedName>
    <definedName name="SG_13_22_22">#REF!</definedName>
    <definedName name="SG_13_22_27">#REF!</definedName>
    <definedName name="SG_13_22_31">#REF!</definedName>
    <definedName name="SG_13_22_4">#REF!</definedName>
    <definedName name="SG_13_23">#REF!</definedName>
    <definedName name="SG_13_23_1">#REF!</definedName>
    <definedName name="SG_13_23_2">#REF!</definedName>
    <definedName name="SG_13_23_22">#REF!</definedName>
    <definedName name="SG_13_23_27">#REF!</definedName>
    <definedName name="SG_13_23_31">#REF!</definedName>
    <definedName name="SG_13_23_4">#REF!</definedName>
    <definedName name="SG_13_24">#REF!</definedName>
    <definedName name="SG_13_24_1">#REF!</definedName>
    <definedName name="SG_13_24_2">#REF!</definedName>
    <definedName name="SG_13_24_22">#REF!</definedName>
    <definedName name="SG_13_24_27">#REF!</definedName>
    <definedName name="SG_13_24_31">#REF!</definedName>
    <definedName name="SG_13_24_4">#REF!</definedName>
    <definedName name="SG_13_25">#REF!</definedName>
    <definedName name="SG_13_25_1">#REF!</definedName>
    <definedName name="SG_13_25_2">#REF!</definedName>
    <definedName name="SG_13_25_22">#REF!</definedName>
    <definedName name="SG_13_25_27">#REF!</definedName>
    <definedName name="SG_13_25_31">#REF!</definedName>
    <definedName name="SG_13_25_4">#REF!</definedName>
    <definedName name="SG_14_01">#REF!</definedName>
    <definedName name="SG_14_01_1">#REF!</definedName>
    <definedName name="SG_14_01_2">#REF!</definedName>
    <definedName name="SG_14_01_22">#REF!</definedName>
    <definedName name="SG_14_01_27">#REF!</definedName>
    <definedName name="SG_14_01_31">#REF!</definedName>
    <definedName name="SG_14_01_4">#REF!</definedName>
    <definedName name="SG_14_02">#REF!</definedName>
    <definedName name="SG_14_02_1">#REF!</definedName>
    <definedName name="SG_14_02_2">#REF!</definedName>
    <definedName name="SG_14_02_22">#REF!</definedName>
    <definedName name="SG_14_02_27">#REF!</definedName>
    <definedName name="SG_14_02_31">#REF!</definedName>
    <definedName name="SG_14_02_4">#REF!</definedName>
    <definedName name="SG_14_03">#REF!</definedName>
    <definedName name="SG_14_03_1">#REF!</definedName>
    <definedName name="SG_14_03_2">#REF!</definedName>
    <definedName name="SG_14_03_22">#REF!</definedName>
    <definedName name="SG_14_03_27">#REF!</definedName>
    <definedName name="SG_14_03_31">#REF!</definedName>
    <definedName name="SG_14_03_4">#REF!</definedName>
    <definedName name="SG_14_04">#REF!</definedName>
    <definedName name="SG_14_04_1">#REF!</definedName>
    <definedName name="SG_14_04_2">#REF!</definedName>
    <definedName name="SG_14_04_22">#REF!</definedName>
    <definedName name="SG_14_04_27">#REF!</definedName>
    <definedName name="SG_14_04_31">#REF!</definedName>
    <definedName name="SG_14_04_4">#REF!</definedName>
    <definedName name="SG_14_05">#REF!</definedName>
    <definedName name="SG_14_05_1">#REF!</definedName>
    <definedName name="SG_14_05_2">#REF!</definedName>
    <definedName name="SG_14_05_22">#REF!</definedName>
    <definedName name="SG_14_05_27">#REF!</definedName>
    <definedName name="SG_14_05_31">#REF!</definedName>
    <definedName name="SG_14_05_4">#REF!</definedName>
    <definedName name="SG_14_06">#REF!</definedName>
    <definedName name="SG_14_06_1">#REF!</definedName>
    <definedName name="SG_14_06_2">#REF!</definedName>
    <definedName name="SG_14_06_22">#REF!</definedName>
    <definedName name="SG_14_06_27">#REF!</definedName>
    <definedName name="SG_14_06_31">#REF!</definedName>
    <definedName name="SG_14_06_4">#REF!</definedName>
    <definedName name="SG_14_07">#REF!</definedName>
    <definedName name="SG_14_07_1">#REF!</definedName>
    <definedName name="SG_14_07_2">#REF!</definedName>
    <definedName name="SG_14_07_22">#REF!</definedName>
    <definedName name="SG_14_07_27">#REF!</definedName>
    <definedName name="SG_14_07_31">#REF!</definedName>
    <definedName name="SG_14_07_4">#REF!</definedName>
    <definedName name="SG_14_08">#REF!</definedName>
    <definedName name="SG_14_08_1">#REF!</definedName>
    <definedName name="SG_14_08_2">#REF!</definedName>
    <definedName name="SG_14_08_22">#REF!</definedName>
    <definedName name="SG_14_08_27">#REF!</definedName>
    <definedName name="SG_14_08_31">#REF!</definedName>
    <definedName name="SG_14_08_4">#REF!</definedName>
    <definedName name="SG_14_09">#REF!</definedName>
    <definedName name="SG_14_09_1">#REF!</definedName>
    <definedName name="SG_14_09_2">#REF!</definedName>
    <definedName name="SG_14_09_22">#REF!</definedName>
    <definedName name="SG_14_09_27">#REF!</definedName>
    <definedName name="SG_14_09_31">#REF!</definedName>
    <definedName name="SG_14_09_4">#REF!</definedName>
    <definedName name="SG_14_10">#REF!</definedName>
    <definedName name="SG_14_10_1">#REF!</definedName>
    <definedName name="SG_14_10_2">#REF!</definedName>
    <definedName name="SG_14_10_22">#REF!</definedName>
    <definedName name="SG_14_10_27">#REF!</definedName>
    <definedName name="SG_14_10_31">#REF!</definedName>
    <definedName name="SG_14_10_4">#REF!</definedName>
    <definedName name="SG_14_11">#REF!</definedName>
    <definedName name="SG_14_11_1">#REF!</definedName>
    <definedName name="SG_14_11_2">#REF!</definedName>
    <definedName name="SG_14_11_22">#REF!</definedName>
    <definedName name="SG_14_11_27">#REF!</definedName>
    <definedName name="SG_14_11_31">#REF!</definedName>
    <definedName name="SG_14_11_4">#REF!</definedName>
    <definedName name="SG_14_12">#REF!</definedName>
    <definedName name="SG_14_12_1">#REF!</definedName>
    <definedName name="SG_14_12_2">#REF!</definedName>
    <definedName name="SG_14_12_22">#REF!</definedName>
    <definedName name="SG_14_12_27">#REF!</definedName>
    <definedName name="SG_14_12_31">#REF!</definedName>
    <definedName name="SG_14_12_4">#REF!</definedName>
    <definedName name="SG_14_13">#REF!</definedName>
    <definedName name="SG_14_13_1">#REF!</definedName>
    <definedName name="SG_14_13_2">#REF!</definedName>
    <definedName name="SG_14_13_22">#REF!</definedName>
    <definedName name="SG_14_13_27">#REF!</definedName>
    <definedName name="SG_14_13_31">#REF!</definedName>
    <definedName name="SG_14_13_4">#REF!</definedName>
    <definedName name="SG_14_14">#REF!</definedName>
    <definedName name="SG_14_14_1">#REF!</definedName>
    <definedName name="SG_14_14_2">#REF!</definedName>
    <definedName name="SG_14_14_22">#REF!</definedName>
    <definedName name="SG_14_14_27">#REF!</definedName>
    <definedName name="SG_14_14_31">#REF!</definedName>
    <definedName name="SG_14_14_4">#REF!</definedName>
    <definedName name="SG_14_15">#REF!</definedName>
    <definedName name="SG_14_15_1">#REF!</definedName>
    <definedName name="SG_14_15_2">#REF!</definedName>
    <definedName name="SG_14_15_22">#REF!</definedName>
    <definedName name="SG_14_15_27">#REF!</definedName>
    <definedName name="SG_14_15_31">#REF!</definedName>
    <definedName name="SG_14_15_4">#REF!</definedName>
    <definedName name="SG_14_16">#REF!</definedName>
    <definedName name="SG_14_16_1">#REF!</definedName>
    <definedName name="SG_14_16_2">#REF!</definedName>
    <definedName name="SG_14_16_22">#REF!</definedName>
    <definedName name="SG_14_16_27">#REF!</definedName>
    <definedName name="SG_14_16_31">#REF!</definedName>
    <definedName name="SG_14_16_4">#REF!</definedName>
    <definedName name="SG_14_17">#REF!</definedName>
    <definedName name="SG_14_17_1">#REF!</definedName>
    <definedName name="SG_14_17_2">#REF!</definedName>
    <definedName name="SG_14_17_22">#REF!</definedName>
    <definedName name="SG_14_17_27">#REF!</definedName>
    <definedName name="SG_14_17_31">#REF!</definedName>
    <definedName name="SG_14_17_4">#REF!</definedName>
    <definedName name="SG_14_18">#REF!</definedName>
    <definedName name="SG_14_18_1">#REF!</definedName>
    <definedName name="SG_14_18_2">#REF!</definedName>
    <definedName name="SG_14_18_22">#REF!</definedName>
    <definedName name="SG_14_18_27">#REF!</definedName>
    <definedName name="SG_14_18_31">#REF!</definedName>
    <definedName name="SG_14_18_4">#REF!</definedName>
    <definedName name="SG_14_19">#REF!</definedName>
    <definedName name="SG_14_19_1">#REF!</definedName>
    <definedName name="SG_14_19_2">#REF!</definedName>
    <definedName name="SG_14_19_22">#REF!</definedName>
    <definedName name="SG_14_19_27">#REF!</definedName>
    <definedName name="SG_14_19_31">#REF!</definedName>
    <definedName name="SG_14_19_4">#REF!</definedName>
    <definedName name="SG_14_20">#REF!</definedName>
    <definedName name="SG_14_20_1">#REF!</definedName>
    <definedName name="SG_14_20_2">#REF!</definedName>
    <definedName name="SG_14_20_22">#REF!</definedName>
    <definedName name="SG_14_20_27">#REF!</definedName>
    <definedName name="SG_14_20_31">#REF!</definedName>
    <definedName name="SG_14_20_4">#REF!</definedName>
    <definedName name="SG_14_21">#REF!</definedName>
    <definedName name="SG_14_21_1">#REF!</definedName>
    <definedName name="SG_14_21_2">#REF!</definedName>
    <definedName name="SG_14_21_22">#REF!</definedName>
    <definedName name="SG_14_21_27">#REF!</definedName>
    <definedName name="SG_14_21_31">#REF!</definedName>
    <definedName name="SG_14_21_4">#REF!</definedName>
    <definedName name="SG_14_22">#REF!</definedName>
    <definedName name="SG_14_22_1">#REF!</definedName>
    <definedName name="SG_14_22_2">#REF!</definedName>
    <definedName name="SG_14_22_22">#REF!</definedName>
    <definedName name="SG_14_22_27">#REF!</definedName>
    <definedName name="SG_14_22_31">#REF!</definedName>
    <definedName name="SG_14_22_4">#REF!</definedName>
    <definedName name="SG_14_23">#REF!</definedName>
    <definedName name="SG_14_23_1">#REF!</definedName>
    <definedName name="SG_14_23_2">#REF!</definedName>
    <definedName name="SG_14_23_22">#REF!</definedName>
    <definedName name="SG_14_23_27">#REF!</definedName>
    <definedName name="SG_14_23_31">#REF!</definedName>
    <definedName name="SG_14_23_4">#REF!</definedName>
    <definedName name="SG_14_24">#REF!</definedName>
    <definedName name="SG_14_24_1">#REF!</definedName>
    <definedName name="SG_14_24_2">#REF!</definedName>
    <definedName name="SG_14_24_22">#REF!</definedName>
    <definedName name="SG_14_24_27">#REF!</definedName>
    <definedName name="SG_14_24_31">#REF!</definedName>
    <definedName name="SG_14_24_4">#REF!</definedName>
    <definedName name="SG_14_25">#REF!</definedName>
    <definedName name="SG_14_25_1">#REF!</definedName>
    <definedName name="SG_14_25_2">#REF!</definedName>
    <definedName name="SG_14_25_22">#REF!</definedName>
    <definedName name="SG_14_25_27">#REF!</definedName>
    <definedName name="SG_14_25_31">#REF!</definedName>
    <definedName name="SG_14_25_4">#REF!</definedName>
    <definedName name="SG_15_01">#REF!</definedName>
    <definedName name="SG_15_01_1">#REF!</definedName>
    <definedName name="SG_15_01_2">#REF!</definedName>
    <definedName name="SG_15_01_22">#REF!</definedName>
    <definedName name="SG_15_01_27">#REF!</definedName>
    <definedName name="SG_15_01_31">#REF!</definedName>
    <definedName name="SG_15_01_4">#REF!</definedName>
    <definedName name="SG_15_02">#REF!</definedName>
    <definedName name="SG_15_02_1">#REF!</definedName>
    <definedName name="SG_15_02_2">#REF!</definedName>
    <definedName name="SG_15_02_22">#REF!</definedName>
    <definedName name="SG_15_02_27">#REF!</definedName>
    <definedName name="SG_15_02_31">#REF!</definedName>
    <definedName name="SG_15_02_4">#REF!</definedName>
    <definedName name="SG_15_03">#REF!</definedName>
    <definedName name="SG_15_03_1">#REF!</definedName>
    <definedName name="SG_15_03_2">#REF!</definedName>
    <definedName name="SG_15_03_22">#REF!</definedName>
    <definedName name="SG_15_03_27">#REF!</definedName>
    <definedName name="SG_15_03_31">#REF!</definedName>
    <definedName name="SG_15_03_4">#REF!</definedName>
    <definedName name="SG_15_04">#REF!</definedName>
    <definedName name="SG_15_04_1">#REF!</definedName>
    <definedName name="SG_15_04_2">#REF!</definedName>
    <definedName name="SG_15_04_22">#REF!</definedName>
    <definedName name="SG_15_04_27">#REF!</definedName>
    <definedName name="SG_15_04_31">#REF!</definedName>
    <definedName name="SG_15_04_4">#REF!</definedName>
    <definedName name="SG_15_05">#REF!</definedName>
    <definedName name="SG_15_05_1">#REF!</definedName>
    <definedName name="SG_15_05_2">#REF!</definedName>
    <definedName name="SG_15_05_22">#REF!</definedName>
    <definedName name="SG_15_05_27">#REF!</definedName>
    <definedName name="SG_15_05_31">#REF!</definedName>
    <definedName name="SG_15_05_4">#REF!</definedName>
    <definedName name="SG_15_06">#REF!</definedName>
    <definedName name="SG_15_06_1">#REF!</definedName>
    <definedName name="SG_15_06_2">#REF!</definedName>
    <definedName name="SG_15_06_22">#REF!</definedName>
    <definedName name="SG_15_06_27">#REF!</definedName>
    <definedName name="SG_15_06_31">#REF!</definedName>
    <definedName name="SG_15_06_4">#REF!</definedName>
    <definedName name="SG_15_07">#REF!</definedName>
    <definedName name="SG_15_07_1">#REF!</definedName>
    <definedName name="SG_15_07_2">#REF!</definedName>
    <definedName name="SG_15_07_22">#REF!</definedName>
    <definedName name="SG_15_07_27">#REF!</definedName>
    <definedName name="SG_15_07_31">#REF!</definedName>
    <definedName name="SG_15_07_4">#REF!</definedName>
    <definedName name="SG_15_08">#REF!</definedName>
    <definedName name="SG_15_08_1">#REF!</definedName>
    <definedName name="SG_15_08_2">#REF!</definedName>
    <definedName name="SG_15_08_22">#REF!</definedName>
    <definedName name="SG_15_08_27">#REF!</definedName>
    <definedName name="SG_15_08_31">#REF!</definedName>
    <definedName name="SG_15_08_4">#REF!</definedName>
    <definedName name="SG_15_09">#REF!</definedName>
    <definedName name="SG_15_09_1">#REF!</definedName>
    <definedName name="SG_15_09_2">#REF!</definedName>
    <definedName name="SG_15_09_22">#REF!</definedName>
    <definedName name="SG_15_09_27">#REF!</definedName>
    <definedName name="SG_15_09_31">#REF!</definedName>
    <definedName name="SG_15_09_4">#REF!</definedName>
    <definedName name="SG_15_10">#REF!</definedName>
    <definedName name="SG_15_10_1">#REF!</definedName>
    <definedName name="SG_15_10_2">#REF!</definedName>
    <definedName name="SG_15_10_22">#REF!</definedName>
    <definedName name="SG_15_10_27">#REF!</definedName>
    <definedName name="SG_15_10_31">#REF!</definedName>
    <definedName name="SG_15_10_4">#REF!</definedName>
    <definedName name="SG_15_11">#REF!</definedName>
    <definedName name="SG_15_11_1">#REF!</definedName>
    <definedName name="SG_15_11_2">#REF!</definedName>
    <definedName name="SG_15_11_22">#REF!</definedName>
    <definedName name="SG_15_11_27">#REF!</definedName>
    <definedName name="SG_15_11_31">#REF!</definedName>
    <definedName name="SG_15_11_4">#REF!</definedName>
    <definedName name="SG_15_12">#REF!</definedName>
    <definedName name="SG_15_12_1">#REF!</definedName>
    <definedName name="SG_15_12_2">#REF!</definedName>
    <definedName name="SG_15_12_22">#REF!</definedName>
    <definedName name="SG_15_12_27">#REF!</definedName>
    <definedName name="SG_15_12_31">#REF!</definedName>
    <definedName name="SG_15_12_4">#REF!</definedName>
    <definedName name="SG_15_13">#REF!</definedName>
    <definedName name="SG_15_13_1">#REF!</definedName>
    <definedName name="SG_15_13_2">#REF!</definedName>
    <definedName name="SG_15_13_22">#REF!</definedName>
    <definedName name="SG_15_13_27">#REF!</definedName>
    <definedName name="SG_15_13_31">#REF!</definedName>
    <definedName name="SG_15_13_4">#REF!</definedName>
    <definedName name="SG_15_14">#REF!</definedName>
    <definedName name="SG_15_14_1">#REF!</definedName>
    <definedName name="SG_15_14_2">#REF!</definedName>
    <definedName name="SG_15_14_22">#REF!</definedName>
    <definedName name="SG_15_14_27">#REF!</definedName>
    <definedName name="SG_15_14_31">#REF!</definedName>
    <definedName name="SG_15_14_4">#REF!</definedName>
    <definedName name="SG_15_15">#REF!</definedName>
    <definedName name="SG_15_15_1">#REF!</definedName>
    <definedName name="SG_15_15_2">#REF!</definedName>
    <definedName name="SG_15_15_22">#REF!</definedName>
    <definedName name="SG_15_15_27">#REF!</definedName>
    <definedName name="SG_15_15_31">#REF!</definedName>
    <definedName name="SG_15_15_4">#REF!</definedName>
    <definedName name="SG_15_16">#REF!</definedName>
    <definedName name="SG_15_16_1">#REF!</definedName>
    <definedName name="SG_15_16_2">#REF!</definedName>
    <definedName name="SG_15_16_22">#REF!</definedName>
    <definedName name="SG_15_16_27">#REF!</definedName>
    <definedName name="SG_15_16_31">#REF!</definedName>
    <definedName name="SG_15_16_4">#REF!</definedName>
    <definedName name="SG_15_17">#REF!</definedName>
    <definedName name="SG_15_17_1">#REF!</definedName>
    <definedName name="SG_15_17_2">#REF!</definedName>
    <definedName name="SG_15_17_22">#REF!</definedName>
    <definedName name="SG_15_17_27">#REF!</definedName>
    <definedName name="SG_15_17_31">#REF!</definedName>
    <definedName name="SG_15_17_4">#REF!</definedName>
    <definedName name="SG_15_18">#REF!</definedName>
    <definedName name="SG_15_18_1">#REF!</definedName>
    <definedName name="SG_15_18_2">#REF!</definedName>
    <definedName name="SG_15_18_22">#REF!</definedName>
    <definedName name="SG_15_18_27">#REF!</definedName>
    <definedName name="SG_15_18_31">#REF!</definedName>
    <definedName name="SG_15_18_4">#REF!</definedName>
    <definedName name="SG_15_19">#REF!</definedName>
    <definedName name="SG_15_19_1">#REF!</definedName>
    <definedName name="SG_15_19_2">#REF!</definedName>
    <definedName name="SG_15_19_22">#REF!</definedName>
    <definedName name="SG_15_19_27">#REF!</definedName>
    <definedName name="SG_15_19_31">#REF!</definedName>
    <definedName name="SG_15_19_4">#REF!</definedName>
    <definedName name="SG_15_20">#REF!</definedName>
    <definedName name="SG_15_20_1">#REF!</definedName>
    <definedName name="SG_15_20_2">#REF!</definedName>
    <definedName name="SG_15_20_22">#REF!</definedName>
    <definedName name="SG_15_20_27">#REF!</definedName>
    <definedName name="SG_15_20_31">#REF!</definedName>
    <definedName name="SG_15_20_4">#REF!</definedName>
    <definedName name="SG_15_21">#REF!</definedName>
    <definedName name="SG_15_21_1">#REF!</definedName>
    <definedName name="SG_15_21_2">#REF!</definedName>
    <definedName name="SG_15_21_22">#REF!</definedName>
    <definedName name="SG_15_21_27">#REF!</definedName>
    <definedName name="SG_15_21_31">#REF!</definedName>
    <definedName name="SG_15_21_4">#REF!</definedName>
    <definedName name="SG_15_22">#REF!</definedName>
    <definedName name="SG_15_22_1">#REF!</definedName>
    <definedName name="SG_15_22_2">#REF!</definedName>
    <definedName name="SG_15_22_22">#REF!</definedName>
    <definedName name="SG_15_22_27">#REF!</definedName>
    <definedName name="SG_15_22_31">#REF!</definedName>
    <definedName name="SG_15_22_4">#REF!</definedName>
    <definedName name="SG_15_23">#REF!</definedName>
    <definedName name="SG_15_23_1">#REF!</definedName>
    <definedName name="SG_15_23_2">#REF!</definedName>
    <definedName name="SG_15_23_22">#REF!</definedName>
    <definedName name="SG_15_23_27">#REF!</definedName>
    <definedName name="SG_15_23_31">#REF!</definedName>
    <definedName name="SG_15_23_4">#REF!</definedName>
    <definedName name="SG_15_24">#REF!</definedName>
    <definedName name="SG_15_24_1">#REF!</definedName>
    <definedName name="SG_15_24_2">#REF!</definedName>
    <definedName name="SG_15_24_22">#REF!</definedName>
    <definedName name="SG_15_24_27">#REF!</definedName>
    <definedName name="SG_15_24_31">#REF!</definedName>
    <definedName name="SG_15_24_4">#REF!</definedName>
    <definedName name="SG_15_25">#REF!</definedName>
    <definedName name="SG_15_25_1">#REF!</definedName>
    <definedName name="SG_15_25_2">#REF!</definedName>
    <definedName name="SG_15_25_22">#REF!</definedName>
    <definedName name="SG_15_25_27">#REF!</definedName>
    <definedName name="SG_15_25_31">#REF!</definedName>
    <definedName name="SG_15_25_4">#REF!</definedName>
    <definedName name="SG_16_01">#REF!</definedName>
    <definedName name="SG_16_01_1">#REF!</definedName>
    <definedName name="SG_16_01_2">#REF!</definedName>
    <definedName name="SG_16_01_22">#REF!</definedName>
    <definedName name="SG_16_01_27">#REF!</definedName>
    <definedName name="SG_16_01_31">#REF!</definedName>
    <definedName name="SG_16_01_4">#REF!</definedName>
    <definedName name="SG_16_02">#REF!</definedName>
    <definedName name="SG_16_02_1">#REF!</definedName>
    <definedName name="SG_16_02_2">#REF!</definedName>
    <definedName name="SG_16_02_22">#REF!</definedName>
    <definedName name="SG_16_02_27">#REF!</definedName>
    <definedName name="SG_16_02_31">#REF!</definedName>
    <definedName name="SG_16_02_4">#REF!</definedName>
    <definedName name="SG_16_03">#REF!</definedName>
    <definedName name="SG_16_03_1">#REF!</definedName>
    <definedName name="SG_16_03_2">#REF!</definedName>
    <definedName name="SG_16_03_22">#REF!</definedName>
    <definedName name="SG_16_03_27">#REF!</definedName>
    <definedName name="SG_16_03_31">#REF!</definedName>
    <definedName name="SG_16_03_4">#REF!</definedName>
    <definedName name="SG_16_04">#REF!</definedName>
    <definedName name="SG_16_04_1">#REF!</definedName>
    <definedName name="SG_16_04_2">#REF!</definedName>
    <definedName name="SG_16_04_22">#REF!</definedName>
    <definedName name="SG_16_04_27">#REF!</definedName>
    <definedName name="SG_16_04_31">#REF!</definedName>
    <definedName name="SG_16_04_4">#REF!</definedName>
    <definedName name="SG_16_05">#REF!</definedName>
    <definedName name="SG_16_05_1">#REF!</definedName>
    <definedName name="SG_16_05_2">#REF!</definedName>
    <definedName name="SG_16_05_22">#REF!</definedName>
    <definedName name="SG_16_05_27">#REF!</definedName>
    <definedName name="SG_16_05_31">#REF!</definedName>
    <definedName name="SG_16_05_4">#REF!</definedName>
    <definedName name="SG_16_06">#REF!</definedName>
    <definedName name="SG_16_06_1">#REF!</definedName>
    <definedName name="SG_16_06_2">#REF!</definedName>
    <definedName name="SG_16_06_22">#REF!</definedName>
    <definedName name="SG_16_06_27">#REF!</definedName>
    <definedName name="SG_16_06_31">#REF!</definedName>
    <definedName name="SG_16_06_4">#REF!</definedName>
    <definedName name="SG_16_07">#REF!</definedName>
    <definedName name="SG_16_07_1">#REF!</definedName>
    <definedName name="SG_16_07_2">#REF!</definedName>
    <definedName name="SG_16_07_22">#REF!</definedName>
    <definedName name="SG_16_07_27">#REF!</definedName>
    <definedName name="SG_16_07_31">#REF!</definedName>
    <definedName name="SG_16_07_4">#REF!</definedName>
    <definedName name="SG_16_08">#REF!</definedName>
    <definedName name="SG_16_08_1">#REF!</definedName>
    <definedName name="SG_16_08_2">#REF!</definedName>
    <definedName name="SG_16_08_22">#REF!</definedName>
    <definedName name="SG_16_08_27">#REF!</definedName>
    <definedName name="SG_16_08_31">#REF!</definedName>
    <definedName name="SG_16_08_4">#REF!</definedName>
    <definedName name="SG_16_09">#REF!</definedName>
    <definedName name="SG_16_09_1">#REF!</definedName>
    <definedName name="SG_16_09_2">#REF!</definedName>
    <definedName name="SG_16_09_22">#REF!</definedName>
    <definedName name="SG_16_09_27">#REF!</definedName>
    <definedName name="SG_16_09_31">#REF!</definedName>
    <definedName name="SG_16_09_4">#REF!</definedName>
    <definedName name="SG_16_10">#REF!</definedName>
    <definedName name="SG_16_10_1">#REF!</definedName>
    <definedName name="SG_16_10_2">#REF!</definedName>
    <definedName name="SG_16_10_22">#REF!</definedName>
    <definedName name="SG_16_10_27">#REF!</definedName>
    <definedName name="SG_16_10_31">#REF!</definedName>
    <definedName name="SG_16_10_4">#REF!</definedName>
    <definedName name="SG_16_11">#REF!</definedName>
    <definedName name="SG_16_11_1">#REF!</definedName>
    <definedName name="SG_16_11_2">#REF!</definedName>
    <definedName name="SG_16_11_22">#REF!</definedName>
    <definedName name="SG_16_11_27">#REF!</definedName>
    <definedName name="SG_16_11_31">#REF!</definedName>
    <definedName name="SG_16_11_4">#REF!</definedName>
    <definedName name="SG_16_12">#REF!</definedName>
    <definedName name="SG_16_12_1">#REF!</definedName>
    <definedName name="SG_16_12_2">#REF!</definedName>
    <definedName name="SG_16_12_22">#REF!</definedName>
    <definedName name="SG_16_12_27">#REF!</definedName>
    <definedName name="SG_16_12_31">#REF!</definedName>
    <definedName name="SG_16_12_4">#REF!</definedName>
    <definedName name="SG_16_13">#REF!</definedName>
    <definedName name="SG_16_13_1">#REF!</definedName>
    <definedName name="SG_16_13_2">#REF!</definedName>
    <definedName name="SG_16_13_22">#REF!</definedName>
    <definedName name="SG_16_13_27">#REF!</definedName>
    <definedName name="SG_16_13_31">#REF!</definedName>
    <definedName name="SG_16_13_4">#REF!</definedName>
    <definedName name="SG_16_14">#REF!</definedName>
    <definedName name="SG_16_14_1">#REF!</definedName>
    <definedName name="SG_16_14_2">#REF!</definedName>
    <definedName name="SG_16_14_22">#REF!</definedName>
    <definedName name="SG_16_14_27">#REF!</definedName>
    <definedName name="SG_16_14_31">#REF!</definedName>
    <definedName name="SG_16_14_4">#REF!</definedName>
    <definedName name="SG_16_15">#REF!</definedName>
    <definedName name="SG_16_15_1">#REF!</definedName>
    <definedName name="SG_16_15_2">#REF!</definedName>
    <definedName name="SG_16_15_22">#REF!</definedName>
    <definedName name="SG_16_15_27">#REF!</definedName>
    <definedName name="SG_16_15_31">#REF!</definedName>
    <definedName name="SG_16_15_4">#REF!</definedName>
    <definedName name="SG_16_16">#REF!</definedName>
    <definedName name="SG_16_16_1">#REF!</definedName>
    <definedName name="SG_16_16_2">#REF!</definedName>
    <definedName name="SG_16_16_22">#REF!</definedName>
    <definedName name="SG_16_16_27">#REF!</definedName>
    <definedName name="SG_16_16_31">#REF!</definedName>
    <definedName name="SG_16_16_4">#REF!</definedName>
    <definedName name="SG_16_17">#REF!</definedName>
    <definedName name="SG_16_17_1">#REF!</definedName>
    <definedName name="SG_16_17_2">#REF!</definedName>
    <definedName name="SG_16_17_22">#REF!</definedName>
    <definedName name="SG_16_17_27">#REF!</definedName>
    <definedName name="SG_16_17_31">#REF!</definedName>
    <definedName name="SG_16_17_4">#REF!</definedName>
    <definedName name="SG_16_18">#REF!</definedName>
    <definedName name="SG_16_18_1">#REF!</definedName>
    <definedName name="SG_16_18_2">#REF!</definedName>
    <definedName name="SG_16_18_22">#REF!</definedName>
    <definedName name="SG_16_18_27">#REF!</definedName>
    <definedName name="SG_16_18_31">#REF!</definedName>
    <definedName name="SG_16_18_4">#REF!</definedName>
    <definedName name="SG_16_19">#REF!</definedName>
    <definedName name="SG_16_19_1">#REF!</definedName>
    <definedName name="SG_16_19_2">#REF!</definedName>
    <definedName name="SG_16_19_22">#REF!</definedName>
    <definedName name="SG_16_19_27">#REF!</definedName>
    <definedName name="SG_16_19_31">#REF!</definedName>
    <definedName name="SG_16_19_4">#REF!</definedName>
    <definedName name="SG_16_20">#REF!</definedName>
    <definedName name="SG_16_20_1">#REF!</definedName>
    <definedName name="SG_16_20_2">#REF!</definedName>
    <definedName name="SG_16_20_22">#REF!</definedName>
    <definedName name="SG_16_20_27">#REF!</definedName>
    <definedName name="SG_16_20_31">#REF!</definedName>
    <definedName name="SG_16_20_4">#REF!</definedName>
    <definedName name="SG_16_21">#REF!</definedName>
    <definedName name="SG_16_21_1">#REF!</definedName>
    <definedName name="SG_16_21_2">#REF!</definedName>
    <definedName name="SG_16_21_22">#REF!</definedName>
    <definedName name="SG_16_21_27">#REF!</definedName>
    <definedName name="SG_16_21_31">#REF!</definedName>
    <definedName name="SG_16_21_4">#REF!</definedName>
    <definedName name="SG_16_22">#REF!</definedName>
    <definedName name="SG_16_22_1">#REF!</definedName>
    <definedName name="SG_16_22_2">#REF!</definedName>
    <definedName name="SG_16_22_22">#REF!</definedName>
    <definedName name="SG_16_22_27">#REF!</definedName>
    <definedName name="SG_16_22_31">#REF!</definedName>
    <definedName name="SG_16_22_4">#REF!</definedName>
    <definedName name="SG_16_23">#REF!</definedName>
    <definedName name="SG_16_23_1">#REF!</definedName>
    <definedName name="SG_16_23_2">#REF!</definedName>
    <definedName name="SG_16_23_22">#REF!</definedName>
    <definedName name="SG_16_23_27">#REF!</definedName>
    <definedName name="SG_16_23_31">#REF!</definedName>
    <definedName name="SG_16_23_4">#REF!</definedName>
    <definedName name="SG_16_24">#REF!</definedName>
    <definedName name="SG_16_24_1">#REF!</definedName>
    <definedName name="SG_16_24_2">#REF!</definedName>
    <definedName name="SG_16_24_22">#REF!</definedName>
    <definedName name="SG_16_24_27">#REF!</definedName>
    <definedName name="SG_16_24_31">#REF!</definedName>
    <definedName name="SG_16_24_4">#REF!</definedName>
    <definedName name="SG_16_25">#REF!</definedName>
    <definedName name="SG_16_25_1">#REF!</definedName>
    <definedName name="SG_16_25_2">#REF!</definedName>
    <definedName name="SG_16_25_22">#REF!</definedName>
    <definedName name="SG_16_25_27">#REF!</definedName>
    <definedName name="SG_16_25_31">#REF!</definedName>
    <definedName name="SG_16_25_4">#REF!</definedName>
    <definedName name="SG_17_01">#REF!</definedName>
    <definedName name="SG_17_01_1">#REF!</definedName>
    <definedName name="SG_17_01_2">#REF!</definedName>
    <definedName name="SG_17_01_22">#REF!</definedName>
    <definedName name="SG_17_01_27">#REF!</definedName>
    <definedName name="SG_17_01_31">#REF!</definedName>
    <definedName name="SG_17_01_4">#REF!</definedName>
    <definedName name="SG_17_02">#REF!</definedName>
    <definedName name="SG_17_02_1">#REF!</definedName>
    <definedName name="SG_17_02_2">#REF!</definedName>
    <definedName name="SG_17_02_22">#REF!</definedName>
    <definedName name="SG_17_02_27">#REF!</definedName>
    <definedName name="SG_17_02_31">#REF!</definedName>
    <definedName name="SG_17_02_4">#REF!</definedName>
    <definedName name="SG_17_03">#REF!</definedName>
    <definedName name="SG_17_03_1">#REF!</definedName>
    <definedName name="SG_17_03_2">#REF!</definedName>
    <definedName name="SG_17_03_22">#REF!</definedName>
    <definedName name="SG_17_03_27">#REF!</definedName>
    <definedName name="SG_17_03_31">#REF!</definedName>
    <definedName name="SG_17_03_4">#REF!</definedName>
    <definedName name="SG_17_04">#REF!</definedName>
    <definedName name="SG_17_04_1">#REF!</definedName>
    <definedName name="SG_17_04_2">#REF!</definedName>
    <definedName name="SG_17_04_22">#REF!</definedName>
    <definedName name="SG_17_04_27">#REF!</definedName>
    <definedName name="SG_17_04_31">#REF!</definedName>
    <definedName name="SG_17_04_4">#REF!</definedName>
    <definedName name="SG_17_05">#REF!</definedName>
    <definedName name="SG_17_05_1">#REF!</definedName>
    <definedName name="SG_17_05_2">#REF!</definedName>
    <definedName name="SG_17_05_22">#REF!</definedName>
    <definedName name="SG_17_05_27">#REF!</definedName>
    <definedName name="SG_17_05_31">#REF!</definedName>
    <definedName name="SG_17_05_4">#REF!</definedName>
    <definedName name="SG_17_06">#REF!</definedName>
    <definedName name="SG_17_06_1">#REF!</definedName>
    <definedName name="SG_17_06_2">#REF!</definedName>
    <definedName name="SG_17_06_22">#REF!</definedName>
    <definedName name="SG_17_06_27">#REF!</definedName>
    <definedName name="SG_17_06_31">#REF!</definedName>
    <definedName name="SG_17_06_4">#REF!</definedName>
    <definedName name="SG_17_07">#REF!</definedName>
    <definedName name="SG_17_07_1">#REF!</definedName>
    <definedName name="SG_17_07_2">#REF!</definedName>
    <definedName name="SG_17_07_22">#REF!</definedName>
    <definedName name="SG_17_07_27">#REF!</definedName>
    <definedName name="SG_17_07_31">#REF!</definedName>
    <definedName name="SG_17_07_4">#REF!</definedName>
    <definedName name="SG_17_08">#REF!</definedName>
    <definedName name="SG_17_08_1">#REF!</definedName>
    <definedName name="SG_17_08_2">#REF!</definedName>
    <definedName name="SG_17_08_22">#REF!</definedName>
    <definedName name="SG_17_08_27">#REF!</definedName>
    <definedName name="SG_17_08_31">#REF!</definedName>
    <definedName name="SG_17_08_4">#REF!</definedName>
    <definedName name="SG_17_09">#REF!</definedName>
    <definedName name="SG_17_09_1">#REF!</definedName>
    <definedName name="SG_17_09_2">#REF!</definedName>
    <definedName name="SG_17_09_22">#REF!</definedName>
    <definedName name="SG_17_09_27">#REF!</definedName>
    <definedName name="SG_17_09_31">#REF!</definedName>
    <definedName name="SG_17_09_4">#REF!</definedName>
    <definedName name="SG_17_10">#REF!</definedName>
    <definedName name="SG_17_10_1">#REF!</definedName>
    <definedName name="SG_17_10_2">#REF!</definedName>
    <definedName name="SG_17_10_22">#REF!</definedName>
    <definedName name="SG_17_10_27">#REF!</definedName>
    <definedName name="SG_17_10_31">#REF!</definedName>
    <definedName name="SG_17_10_4">#REF!</definedName>
    <definedName name="SG_17_11">#REF!</definedName>
    <definedName name="SG_17_11_1">#REF!</definedName>
    <definedName name="SG_17_11_2">#REF!</definedName>
    <definedName name="SG_17_11_22">#REF!</definedName>
    <definedName name="SG_17_11_27">#REF!</definedName>
    <definedName name="SG_17_11_31">#REF!</definedName>
    <definedName name="SG_17_11_4">#REF!</definedName>
    <definedName name="SG_17_12">#REF!</definedName>
    <definedName name="SG_17_12_1">#REF!</definedName>
    <definedName name="SG_17_12_2">#REF!</definedName>
    <definedName name="SG_17_12_22">#REF!</definedName>
    <definedName name="SG_17_12_27">#REF!</definedName>
    <definedName name="SG_17_12_31">#REF!</definedName>
    <definedName name="SG_17_12_4">#REF!</definedName>
    <definedName name="SG_17_13">#REF!</definedName>
    <definedName name="SG_17_13_1">#REF!</definedName>
    <definedName name="SG_17_13_2">#REF!</definedName>
    <definedName name="SG_17_13_22">#REF!</definedName>
    <definedName name="SG_17_13_27">#REF!</definedName>
    <definedName name="SG_17_13_31">#REF!</definedName>
    <definedName name="SG_17_13_4">#REF!</definedName>
    <definedName name="SG_17_14">#REF!</definedName>
    <definedName name="SG_17_14_1">#REF!</definedName>
    <definedName name="SG_17_14_2">#REF!</definedName>
    <definedName name="SG_17_14_22">#REF!</definedName>
    <definedName name="SG_17_14_27">#REF!</definedName>
    <definedName name="SG_17_14_31">#REF!</definedName>
    <definedName name="SG_17_14_4">#REF!</definedName>
    <definedName name="SG_17_15">#REF!</definedName>
    <definedName name="SG_17_15_1">#REF!</definedName>
    <definedName name="SG_17_15_2">#REF!</definedName>
    <definedName name="SG_17_15_22">#REF!</definedName>
    <definedName name="SG_17_15_27">#REF!</definedName>
    <definedName name="SG_17_15_31">#REF!</definedName>
    <definedName name="SG_17_15_4">#REF!</definedName>
    <definedName name="SG_17_16">#REF!</definedName>
    <definedName name="SG_17_16_1">#REF!</definedName>
    <definedName name="SG_17_16_2">#REF!</definedName>
    <definedName name="SG_17_16_22">#REF!</definedName>
    <definedName name="SG_17_16_27">#REF!</definedName>
    <definedName name="SG_17_16_31">#REF!</definedName>
    <definedName name="SG_17_16_4">#REF!</definedName>
    <definedName name="SG_17_17">#REF!</definedName>
    <definedName name="SG_17_17_1">#REF!</definedName>
    <definedName name="SG_17_17_2">#REF!</definedName>
    <definedName name="SG_17_17_22">#REF!</definedName>
    <definedName name="SG_17_17_27">#REF!</definedName>
    <definedName name="SG_17_17_31">#REF!</definedName>
    <definedName name="SG_17_17_4">#REF!</definedName>
    <definedName name="SG_17_18">#REF!</definedName>
    <definedName name="SG_17_18_1">#REF!</definedName>
    <definedName name="SG_17_18_2">#REF!</definedName>
    <definedName name="SG_17_18_22">#REF!</definedName>
    <definedName name="SG_17_18_27">#REF!</definedName>
    <definedName name="SG_17_18_31">#REF!</definedName>
    <definedName name="SG_17_18_4">#REF!</definedName>
    <definedName name="SG_17_19">#REF!</definedName>
    <definedName name="SG_17_19_1">#REF!</definedName>
    <definedName name="SG_17_19_2">#REF!</definedName>
    <definedName name="SG_17_19_22">#REF!</definedName>
    <definedName name="SG_17_19_27">#REF!</definedName>
    <definedName name="SG_17_19_31">#REF!</definedName>
    <definedName name="SG_17_19_4">#REF!</definedName>
    <definedName name="SG_17_20">#REF!</definedName>
    <definedName name="SG_17_20_1">#REF!</definedName>
    <definedName name="SG_17_20_2">#REF!</definedName>
    <definedName name="SG_17_20_22">#REF!</definedName>
    <definedName name="SG_17_20_27">#REF!</definedName>
    <definedName name="SG_17_20_31">#REF!</definedName>
    <definedName name="SG_17_20_4">#REF!</definedName>
    <definedName name="SG_17_21">#REF!</definedName>
    <definedName name="SG_17_21_1">#REF!</definedName>
    <definedName name="SG_17_21_2">#REF!</definedName>
    <definedName name="SG_17_21_22">#REF!</definedName>
    <definedName name="SG_17_21_27">#REF!</definedName>
    <definedName name="SG_17_21_31">#REF!</definedName>
    <definedName name="SG_17_21_4">#REF!</definedName>
    <definedName name="SG_17_22">#REF!</definedName>
    <definedName name="SG_17_22_1">#REF!</definedName>
    <definedName name="SG_17_22_2">#REF!</definedName>
    <definedName name="SG_17_22_22">#REF!</definedName>
    <definedName name="SG_17_22_27">#REF!</definedName>
    <definedName name="SG_17_22_31">#REF!</definedName>
    <definedName name="SG_17_22_4">#REF!</definedName>
    <definedName name="SG_17_23">#REF!</definedName>
    <definedName name="SG_17_23_1">#REF!</definedName>
    <definedName name="SG_17_23_2">#REF!</definedName>
    <definedName name="SG_17_23_22">#REF!</definedName>
    <definedName name="SG_17_23_27">#REF!</definedName>
    <definedName name="SG_17_23_31">#REF!</definedName>
    <definedName name="SG_17_23_4">#REF!</definedName>
    <definedName name="SG_17_24">#REF!</definedName>
    <definedName name="SG_17_24_1">#REF!</definedName>
    <definedName name="SG_17_24_2">#REF!</definedName>
    <definedName name="SG_17_24_22">#REF!</definedName>
    <definedName name="SG_17_24_27">#REF!</definedName>
    <definedName name="SG_17_24_31">#REF!</definedName>
    <definedName name="SG_17_24_4">#REF!</definedName>
    <definedName name="SG_17_25">#REF!</definedName>
    <definedName name="SG_17_25_1">#REF!</definedName>
    <definedName name="SG_17_25_2">#REF!</definedName>
    <definedName name="SG_17_25_22">#REF!</definedName>
    <definedName name="SG_17_25_27">#REF!</definedName>
    <definedName name="SG_17_25_31">#REF!</definedName>
    <definedName name="SG_17_25_4">#REF!</definedName>
    <definedName name="SG_18_01">#REF!</definedName>
    <definedName name="SG_18_01_1">#REF!</definedName>
    <definedName name="SG_18_01_2">#REF!</definedName>
    <definedName name="SG_18_01_22">#REF!</definedName>
    <definedName name="SG_18_01_27">#REF!</definedName>
    <definedName name="SG_18_01_31">#REF!</definedName>
    <definedName name="SG_18_01_4">#REF!</definedName>
    <definedName name="SG_18_02">#REF!</definedName>
    <definedName name="SG_18_02_1">#REF!</definedName>
    <definedName name="SG_18_02_2">#REF!</definedName>
    <definedName name="SG_18_02_22">#REF!</definedName>
    <definedName name="SG_18_02_27">#REF!</definedName>
    <definedName name="SG_18_02_31">#REF!</definedName>
    <definedName name="SG_18_02_4">#REF!</definedName>
    <definedName name="SG_18_03">#REF!</definedName>
    <definedName name="SG_18_03_1">#REF!</definedName>
    <definedName name="SG_18_03_2">#REF!</definedName>
    <definedName name="SG_18_03_22">#REF!</definedName>
    <definedName name="SG_18_03_27">#REF!</definedName>
    <definedName name="SG_18_03_31">#REF!</definedName>
    <definedName name="SG_18_03_4">#REF!</definedName>
    <definedName name="SG_18_04">#REF!</definedName>
    <definedName name="SG_18_04_1">#REF!</definedName>
    <definedName name="SG_18_04_2">#REF!</definedName>
    <definedName name="SG_18_04_22">#REF!</definedName>
    <definedName name="SG_18_04_27">#REF!</definedName>
    <definedName name="SG_18_04_31">#REF!</definedName>
    <definedName name="SG_18_04_4">#REF!</definedName>
    <definedName name="SG_18_05">#REF!</definedName>
    <definedName name="SG_18_05_1">#REF!</definedName>
    <definedName name="SG_18_05_2">#REF!</definedName>
    <definedName name="SG_18_05_22">#REF!</definedName>
    <definedName name="SG_18_05_27">#REF!</definedName>
    <definedName name="SG_18_05_31">#REF!</definedName>
    <definedName name="SG_18_05_4">#REF!</definedName>
    <definedName name="SG_18_06">#REF!</definedName>
    <definedName name="SG_18_06_1">#REF!</definedName>
    <definedName name="SG_18_06_2">#REF!</definedName>
    <definedName name="SG_18_06_22">#REF!</definedName>
    <definedName name="SG_18_06_27">#REF!</definedName>
    <definedName name="SG_18_06_31">#REF!</definedName>
    <definedName name="SG_18_06_4">#REF!</definedName>
    <definedName name="SG_18_07">#REF!</definedName>
    <definedName name="SG_18_07_1">#REF!</definedName>
    <definedName name="SG_18_07_2">#REF!</definedName>
    <definedName name="SG_18_07_22">#REF!</definedName>
    <definedName name="SG_18_07_27">#REF!</definedName>
    <definedName name="SG_18_07_31">#REF!</definedName>
    <definedName name="SG_18_07_4">#REF!</definedName>
    <definedName name="SG_18_08">#REF!</definedName>
    <definedName name="SG_18_08_1">#REF!</definedName>
    <definedName name="SG_18_08_2">#REF!</definedName>
    <definedName name="SG_18_08_22">#REF!</definedName>
    <definedName name="SG_18_08_27">#REF!</definedName>
    <definedName name="SG_18_08_31">#REF!</definedName>
    <definedName name="SG_18_08_4">#REF!</definedName>
    <definedName name="SG_18_09">#REF!</definedName>
    <definedName name="SG_18_09_1">#REF!</definedName>
    <definedName name="SG_18_09_2">#REF!</definedName>
    <definedName name="SG_18_09_22">#REF!</definedName>
    <definedName name="SG_18_09_27">#REF!</definedName>
    <definedName name="SG_18_09_31">#REF!</definedName>
    <definedName name="SG_18_09_4">#REF!</definedName>
    <definedName name="SG_18_10">#REF!</definedName>
    <definedName name="SG_18_10_1">#REF!</definedName>
    <definedName name="SG_18_10_2">#REF!</definedName>
    <definedName name="SG_18_10_22">#REF!</definedName>
    <definedName name="SG_18_10_27">#REF!</definedName>
    <definedName name="SG_18_10_31">#REF!</definedName>
    <definedName name="SG_18_10_4">#REF!</definedName>
    <definedName name="SG_18_11">#REF!</definedName>
    <definedName name="SG_18_11_1">#REF!</definedName>
    <definedName name="SG_18_11_2">#REF!</definedName>
    <definedName name="SG_18_11_22">#REF!</definedName>
    <definedName name="SG_18_11_27">#REF!</definedName>
    <definedName name="SG_18_11_31">#REF!</definedName>
    <definedName name="SG_18_11_4">#REF!</definedName>
    <definedName name="SG_18_12">#REF!</definedName>
    <definedName name="SG_18_12_1">#REF!</definedName>
    <definedName name="SG_18_12_2">#REF!</definedName>
    <definedName name="SG_18_12_22">#REF!</definedName>
    <definedName name="SG_18_12_27">#REF!</definedName>
    <definedName name="SG_18_12_31">#REF!</definedName>
    <definedName name="SG_18_12_4">#REF!</definedName>
    <definedName name="SG_18_13">#REF!</definedName>
    <definedName name="SG_18_13_1">#REF!</definedName>
    <definedName name="SG_18_13_2">#REF!</definedName>
    <definedName name="SG_18_13_22">#REF!</definedName>
    <definedName name="SG_18_13_27">#REF!</definedName>
    <definedName name="SG_18_13_31">#REF!</definedName>
    <definedName name="SG_18_13_4">#REF!</definedName>
    <definedName name="SG_18_14">#REF!</definedName>
    <definedName name="SG_18_14_1">#REF!</definedName>
    <definedName name="SG_18_14_2">#REF!</definedName>
    <definedName name="SG_18_14_22">#REF!</definedName>
    <definedName name="SG_18_14_27">#REF!</definedName>
    <definedName name="SG_18_14_31">#REF!</definedName>
    <definedName name="SG_18_14_4">#REF!</definedName>
    <definedName name="SG_18_15">#REF!</definedName>
    <definedName name="SG_18_15_1">#REF!</definedName>
    <definedName name="SG_18_15_2">#REF!</definedName>
    <definedName name="SG_18_15_22">#REF!</definedName>
    <definedName name="SG_18_15_27">#REF!</definedName>
    <definedName name="SG_18_15_31">#REF!</definedName>
    <definedName name="SG_18_15_4">#REF!</definedName>
    <definedName name="SG_18_16">#REF!</definedName>
    <definedName name="SG_18_16_1">#REF!</definedName>
    <definedName name="SG_18_16_2">#REF!</definedName>
    <definedName name="SG_18_16_22">#REF!</definedName>
    <definedName name="SG_18_16_27">#REF!</definedName>
    <definedName name="SG_18_16_31">#REF!</definedName>
    <definedName name="SG_18_16_4">#REF!</definedName>
    <definedName name="SG_18_17">#REF!</definedName>
    <definedName name="SG_18_17_1">#REF!</definedName>
    <definedName name="SG_18_17_2">#REF!</definedName>
    <definedName name="SG_18_17_22">#REF!</definedName>
    <definedName name="SG_18_17_27">#REF!</definedName>
    <definedName name="SG_18_17_31">#REF!</definedName>
    <definedName name="SG_18_17_4">#REF!</definedName>
    <definedName name="SG_18_18">#REF!</definedName>
    <definedName name="SG_18_18_1">#REF!</definedName>
    <definedName name="SG_18_18_2">#REF!</definedName>
    <definedName name="SG_18_18_22">#REF!</definedName>
    <definedName name="SG_18_18_27">#REF!</definedName>
    <definedName name="SG_18_18_31">#REF!</definedName>
    <definedName name="SG_18_18_4">#REF!</definedName>
    <definedName name="SG_18_19">#REF!</definedName>
    <definedName name="SG_18_19_1">#REF!</definedName>
    <definedName name="SG_18_19_2">#REF!</definedName>
    <definedName name="SG_18_19_22">#REF!</definedName>
    <definedName name="SG_18_19_27">#REF!</definedName>
    <definedName name="SG_18_19_31">#REF!</definedName>
    <definedName name="SG_18_19_4">#REF!</definedName>
    <definedName name="SG_18_20">#REF!</definedName>
    <definedName name="SG_18_20_1">#REF!</definedName>
    <definedName name="SG_18_20_2">#REF!</definedName>
    <definedName name="SG_18_20_22">#REF!</definedName>
    <definedName name="SG_18_20_27">#REF!</definedName>
    <definedName name="SG_18_20_31">#REF!</definedName>
    <definedName name="SG_18_20_4">#REF!</definedName>
    <definedName name="SG_18_21">#REF!</definedName>
    <definedName name="SG_18_21_1">#REF!</definedName>
    <definedName name="SG_18_21_2">#REF!</definedName>
    <definedName name="SG_18_21_22">#REF!</definedName>
    <definedName name="SG_18_21_27">#REF!</definedName>
    <definedName name="SG_18_21_31">#REF!</definedName>
    <definedName name="SG_18_21_4">#REF!</definedName>
    <definedName name="SG_18_22">#REF!</definedName>
    <definedName name="SG_18_22_1">#REF!</definedName>
    <definedName name="SG_18_22_2">#REF!</definedName>
    <definedName name="SG_18_22_22">#REF!</definedName>
    <definedName name="SG_18_22_27">#REF!</definedName>
    <definedName name="SG_18_22_31">#REF!</definedName>
    <definedName name="SG_18_22_4">#REF!</definedName>
    <definedName name="SG_18_23">#REF!</definedName>
    <definedName name="SG_18_23_1">#REF!</definedName>
    <definedName name="SG_18_23_2">#REF!</definedName>
    <definedName name="SG_18_23_22">#REF!</definedName>
    <definedName name="SG_18_23_27">#REF!</definedName>
    <definedName name="SG_18_23_31">#REF!</definedName>
    <definedName name="SG_18_23_4">#REF!</definedName>
    <definedName name="SG_18_24">#REF!</definedName>
    <definedName name="SG_18_24_1">#REF!</definedName>
    <definedName name="SG_18_24_2">#REF!</definedName>
    <definedName name="SG_18_24_22">#REF!</definedName>
    <definedName name="SG_18_24_27">#REF!</definedName>
    <definedName name="SG_18_24_31">#REF!</definedName>
    <definedName name="SG_18_24_4">#REF!</definedName>
    <definedName name="SG_18_25">#REF!</definedName>
    <definedName name="SG_18_25_1">#REF!</definedName>
    <definedName name="SG_18_25_2">#REF!</definedName>
    <definedName name="SG_18_25_22">#REF!</definedName>
    <definedName name="SG_18_25_27">#REF!</definedName>
    <definedName name="SG_18_25_31">#REF!</definedName>
    <definedName name="SG_18_25_4">#REF!</definedName>
    <definedName name="SG_19_01">#REF!</definedName>
    <definedName name="SG_19_01_1">#REF!</definedName>
    <definedName name="SG_19_01_2">#REF!</definedName>
    <definedName name="SG_19_01_22">#REF!</definedName>
    <definedName name="SG_19_01_27">#REF!</definedName>
    <definedName name="SG_19_01_31">#REF!</definedName>
    <definedName name="SG_19_01_4">#REF!</definedName>
    <definedName name="SG_19_02">#REF!</definedName>
    <definedName name="SG_19_02_1">#REF!</definedName>
    <definedName name="SG_19_02_2">#REF!</definedName>
    <definedName name="SG_19_02_22">#REF!</definedName>
    <definedName name="SG_19_02_27">#REF!</definedName>
    <definedName name="SG_19_02_31">#REF!</definedName>
    <definedName name="SG_19_02_4">#REF!</definedName>
    <definedName name="SG_19_03">#REF!</definedName>
    <definedName name="SG_19_03_1">#REF!</definedName>
    <definedName name="SG_19_03_2">#REF!</definedName>
    <definedName name="SG_19_03_22">#REF!</definedName>
    <definedName name="SG_19_03_27">#REF!</definedName>
    <definedName name="SG_19_03_31">#REF!</definedName>
    <definedName name="SG_19_03_4">#REF!</definedName>
    <definedName name="SG_19_04">#REF!</definedName>
    <definedName name="SG_19_04_1">#REF!</definedName>
    <definedName name="SG_19_04_2">#REF!</definedName>
    <definedName name="SG_19_04_22">#REF!</definedName>
    <definedName name="SG_19_04_27">#REF!</definedName>
    <definedName name="SG_19_04_31">#REF!</definedName>
    <definedName name="SG_19_04_4">#REF!</definedName>
    <definedName name="SG_19_05">#REF!</definedName>
    <definedName name="SG_19_05_1">#REF!</definedName>
    <definedName name="SG_19_05_2">#REF!</definedName>
    <definedName name="SG_19_05_22">#REF!</definedName>
    <definedName name="SG_19_05_27">#REF!</definedName>
    <definedName name="SG_19_05_31">#REF!</definedName>
    <definedName name="SG_19_05_4">#REF!</definedName>
    <definedName name="SG_19_06">#REF!</definedName>
    <definedName name="SG_19_06_1">#REF!</definedName>
    <definedName name="SG_19_06_2">#REF!</definedName>
    <definedName name="SG_19_06_22">#REF!</definedName>
    <definedName name="SG_19_06_27">#REF!</definedName>
    <definedName name="SG_19_06_31">#REF!</definedName>
    <definedName name="SG_19_06_4">#REF!</definedName>
    <definedName name="SG_19_07">#REF!</definedName>
    <definedName name="SG_19_07_1">#REF!</definedName>
    <definedName name="SG_19_07_2">#REF!</definedName>
    <definedName name="SG_19_07_22">#REF!</definedName>
    <definedName name="SG_19_07_27">#REF!</definedName>
    <definedName name="SG_19_07_31">#REF!</definedName>
    <definedName name="SG_19_07_4">#REF!</definedName>
    <definedName name="SG_19_08">#REF!</definedName>
    <definedName name="SG_19_08_1">#REF!</definedName>
    <definedName name="SG_19_08_2">#REF!</definedName>
    <definedName name="SG_19_08_22">#REF!</definedName>
    <definedName name="SG_19_08_27">#REF!</definedName>
    <definedName name="SG_19_08_31">#REF!</definedName>
    <definedName name="SG_19_08_4">#REF!</definedName>
    <definedName name="SG_19_09">#REF!</definedName>
    <definedName name="SG_19_09_1">#REF!</definedName>
    <definedName name="SG_19_09_2">#REF!</definedName>
    <definedName name="SG_19_09_22">#REF!</definedName>
    <definedName name="SG_19_09_27">#REF!</definedName>
    <definedName name="SG_19_09_31">#REF!</definedName>
    <definedName name="SG_19_09_4">#REF!</definedName>
    <definedName name="SG_19_10">#REF!</definedName>
    <definedName name="SG_19_10_1">#REF!</definedName>
    <definedName name="SG_19_10_2">#REF!</definedName>
    <definedName name="SG_19_10_22">#REF!</definedName>
    <definedName name="SG_19_10_27">#REF!</definedName>
    <definedName name="SG_19_10_31">#REF!</definedName>
    <definedName name="SG_19_10_4">#REF!</definedName>
    <definedName name="SG_19_11">#REF!</definedName>
    <definedName name="SG_19_11_1">#REF!</definedName>
    <definedName name="SG_19_11_2">#REF!</definedName>
    <definedName name="SG_19_11_22">#REF!</definedName>
    <definedName name="SG_19_11_27">#REF!</definedName>
    <definedName name="SG_19_11_31">#REF!</definedName>
    <definedName name="SG_19_11_4">#REF!</definedName>
    <definedName name="SG_19_12">#REF!</definedName>
    <definedName name="SG_19_12_1">#REF!</definedName>
    <definedName name="SG_19_12_2">#REF!</definedName>
    <definedName name="SG_19_12_22">#REF!</definedName>
    <definedName name="SG_19_12_27">#REF!</definedName>
    <definedName name="SG_19_12_31">#REF!</definedName>
    <definedName name="SG_19_12_4">#REF!</definedName>
    <definedName name="SG_19_13">#REF!</definedName>
    <definedName name="SG_19_13_1">#REF!</definedName>
    <definedName name="SG_19_13_2">#REF!</definedName>
    <definedName name="SG_19_13_22">#REF!</definedName>
    <definedName name="SG_19_13_27">#REF!</definedName>
    <definedName name="SG_19_13_31">#REF!</definedName>
    <definedName name="SG_19_13_4">#REF!</definedName>
    <definedName name="SG_19_14">#REF!</definedName>
    <definedName name="SG_19_14_1">#REF!</definedName>
    <definedName name="SG_19_14_2">#REF!</definedName>
    <definedName name="SG_19_14_22">#REF!</definedName>
    <definedName name="SG_19_14_27">#REF!</definedName>
    <definedName name="SG_19_14_31">#REF!</definedName>
    <definedName name="SG_19_14_4">#REF!</definedName>
    <definedName name="SG_19_15">#REF!</definedName>
    <definedName name="SG_19_15_1">#REF!</definedName>
    <definedName name="SG_19_15_2">#REF!</definedName>
    <definedName name="SG_19_15_22">#REF!</definedName>
    <definedName name="SG_19_15_27">#REF!</definedName>
    <definedName name="SG_19_15_31">#REF!</definedName>
    <definedName name="SG_19_15_4">#REF!</definedName>
    <definedName name="SG_19_16">#REF!</definedName>
    <definedName name="SG_19_16_1">#REF!</definedName>
    <definedName name="SG_19_16_2">#REF!</definedName>
    <definedName name="SG_19_16_22">#REF!</definedName>
    <definedName name="SG_19_16_27">#REF!</definedName>
    <definedName name="SG_19_16_31">#REF!</definedName>
    <definedName name="SG_19_16_4">#REF!</definedName>
    <definedName name="SG_19_17">#REF!</definedName>
    <definedName name="SG_19_17_1">#REF!</definedName>
    <definedName name="SG_19_17_2">#REF!</definedName>
    <definedName name="SG_19_17_22">#REF!</definedName>
    <definedName name="SG_19_17_27">#REF!</definedName>
    <definedName name="SG_19_17_31">#REF!</definedName>
    <definedName name="SG_19_17_4">#REF!</definedName>
    <definedName name="SG_19_18">#REF!</definedName>
    <definedName name="SG_19_18_1">#REF!</definedName>
    <definedName name="SG_19_18_2">#REF!</definedName>
    <definedName name="SG_19_18_22">#REF!</definedName>
    <definedName name="SG_19_18_27">#REF!</definedName>
    <definedName name="SG_19_18_31">#REF!</definedName>
    <definedName name="SG_19_18_4">#REF!</definedName>
    <definedName name="SG_19_19">#REF!</definedName>
    <definedName name="SG_19_19_1">#REF!</definedName>
    <definedName name="SG_19_19_2">#REF!</definedName>
    <definedName name="SG_19_19_22">#REF!</definedName>
    <definedName name="SG_19_19_27">#REF!</definedName>
    <definedName name="SG_19_19_31">#REF!</definedName>
    <definedName name="SG_19_19_4">#REF!</definedName>
    <definedName name="SG_19_20">#REF!</definedName>
    <definedName name="SG_19_20_1">#REF!</definedName>
    <definedName name="SG_19_20_2">#REF!</definedName>
    <definedName name="SG_19_20_22">#REF!</definedName>
    <definedName name="SG_19_20_27">#REF!</definedName>
    <definedName name="SG_19_20_31">#REF!</definedName>
    <definedName name="SG_19_20_4">#REF!</definedName>
    <definedName name="SG_19_21">#REF!</definedName>
    <definedName name="SG_19_21_1">#REF!</definedName>
    <definedName name="SG_19_21_2">#REF!</definedName>
    <definedName name="SG_19_21_22">#REF!</definedName>
    <definedName name="SG_19_21_27">#REF!</definedName>
    <definedName name="SG_19_21_31">#REF!</definedName>
    <definedName name="SG_19_21_4">#REF!</definedName>
    <definedName name="SG_19_22">#REF!</definedName>
    <definedName name="SG_19_22_1">#REF!</definedName>
    <definedName name="SG_19_22_2">#REF!</definedName>
    <definedName name="SG_19_22_22">#REF!</definedName>
    <definedName name="SG_19_22_27">#REF!</definedName>
    <definedName name="SG_19_22_31">#REF!</definedName>
    <definedName name="SG_19_22_4">#REF!</definedName>
    <definedName name="SG_19_23">#REF!</definedName>
    <definedName name="SG_19_23_1">#REF!</definedName>
    <definedName name="SG_19_23_2">#REF!</definedName>
    <definedName name="SG_19_23_22">#REF!</definedName>
    <definedName name="SG_19_23_27">#REF!</definedName>
    <definedName name="SG_19_23_31">#REF!</definedName>
    <definedName name="SG_19_23_4">#REF!</definedName>
    <definedName name="SG_19_24">#REF!</definedName>
    <definedName name="SG_19_24_1">#REF!</definedName>
    <definedName name="SG_19_24_2">#REF!</definedName>
    <definedName name="SG_19_24_22">#REF!</definedName>
    <definedName name="SG_19_24_27">#REF!</definedName>
    <definedName name="SG_19_24_31">#REF!</definedName>
    <definedName name="SG_19_24_4">#REF!</definedName>
    <definedName name="SG_19_25">#REF!</definedName>
    <definedName name="SG_19_25_1">#REF!</definedName>
    <definedName name="SG_19_25_2">#REF!</definedName>
    <definedName name="SG_19_25_22">#REF!</definedName>
    <definedName name="SG_19_25_27">#REF!</definedName>
    <definedName name="SG_19_25_31">#REF!</definedName>
    <definedName name="SG_19_25_4">#REF!</definedName>
    <definedName name="SG_20_01">#REF!</definedName>
    <definedName name="SG_20_01_1">#REF!</definedName>
    <definedName name="SG_20_01_2">#REF!</definedName>
    <definedName name="SG_20_01_22">#REF!</definedName>
    <definedName name="SG_20_01_27">#REF!</definedName>
    <definedName name="SG_20_01_31">#REF!</definedName>
    <definedName name="SG_20_01_4">#REF!</definedName>
    <definedName name="SG_20_02">#REF!</definedName>
    <definedName name="SG_20_02_1">#REF!</definedName>
    <definedName name="SG_20_02_2">#REF!</definedName>
    <definedName name="SG_20_02_22">#REF!</definedName>
    <definedName name="SG_20_02_27">#REF!</definedName>
    <definedName name="SG_20_02_31">#REF!</definedName>
    <definedName name="SG_20_02_4">#REF!</definedName>
    <definedName name="SG_20_03">#REF!</definedName>
    <definedName name="SG_20_03_1">#REF!</definedName>
    <definedName name="SG_20_03_2">#REF!</definedName>
    <definedName name="SG_20_03_22">#REF!</definedName>
    <definedName name="SG_20_03_27">#REF!</definedName>
    <definedName name="SG_20_03_31">#REF!</definedName>
    <definedName name="SG_20_03_4">#REF!</definedName>
    <definedName name="SG_20_04">#REF!</definedName>
    <definedName name="SG_20_04_1">#REF!</definedName>
    <definedName name="SG_20_04_2">#REF!</definedName>
    <definedName name="SG_20_04_22">#REF!</definedName>
    <definedName name="SG_20_04_27">#REF!</definedName>
    <definedName name="SG_20_04_31">#REF!</definedName>
    <definedName name="SG_20_04_4">#REF!</definedName>
    <definedName name="SG_20_05">#REF!</definedName>
    <definedName name="SG_20_05_1">#REF!</definedName>
    <definedName name="SG_20_05_2">#REF!</definedName>
    <definedName name="SG_20_05_22">#REF!</definedName>
    <definedName name="SG_20_05_27">#REF!</definedName>
    <definedName name="SG_20_05_31">#REF!</definedName>
    <definedName name="SG_20_05_4">#REF!</definedName>
    <definedName name="SG_20_06">#REF!</definedName>
    <definedName name="SG_20_06_1">#REF!</definedName>
    <definedName name="SG_20_06_2">#REF!</definedName>
    <definedName name="SG_20_06_22">#REF!</definedName>
    <definedName name="SG_20_06_27">#REF!</definedName>
    <definedName name="SG_20_06_31">#REF!</definedName>
    <definedName name="SG_20_06_4">#REF!</definedName>
    <definedName name="SG_20_07">#REF!</definedName>
    <definedName name="SG_20_07_1">#REF!</definedName>
    <definedName name="SG_20_07_2">#REF!</definedName>
    <definedName name="SG_20_07_22">#REF!</definedName>
    <definedName name="SG_20_07_27">#REF!</definedName>
    <definedName name="SG_20_07_31">#REF!</definedName>
    <definedName name="SG_20_07_4">#REF!</definedName>
    <definedName name="SG_20_08">#REF!</definedName>
    <definedName name="SG_20_08_1">#REF!</definedName>
    <definedName name="SG_20_08_2">#REF!</definedName>
    <definedName name="SG_20_08_22">#REF!</definedName>
    <definedName name="SG_20_08_27">#REF!</definedName>
    <definedName name="SG_20_08_31">#REF!</definedName>
    <definedName name="SG_20_08_4">#REF!</definedName>
    <definedName name="SG_20_09">#REF!</definedName>
    <definedName name="SG_20_09_1">#REF!</definedName>
    <definedName name="SG_20_09_2">#REF!</definedName>
    <definedName name="SG_20_09_22">#REF!</definedName>
    <definedName name="SG_20_09_27">#REF!</definedName>
    <definedName name="SG_20_09_31">#REF!</definedName>
    <definedName name="SG_20_09_4">#REF!</definedName>
    <definedName name="SG_20_10">#REF!</definedName>
    <definedName name="SG_20_10_1">#REF!</definedName>
    <definedName name="SG_20_10_2">#REF!</definedName>
    <definedName name="SG_20_10_22">#REF!</definedName>
    <definedName name="SG_20_10_27">#REF!</definedName>
    <definedName name="SG_20_10_31">#REF!</definedName>
    <definedName name="SG_20_10_4">#REF!</definedName>
    <definedName name="SG_20_11">#REF!</definedName>
    <definedName name="SG_20_11_1">#REF!</definedName>
    <definedName name="SG_20_11_2">#REF!</definedName>
    <definedName name="SG_20_11_22">#REF!</definedName>
    <definedName name="SG_20_11_27">#REF!</definedName>
    <definedName name="SG_20_11_31">#REF!</definedName>
    <definedName name="SG_20_11_4">#REF!</definedName>
    <definedName name="SG_20_12">#REF!</definedName>
    <definedName name="SG_20_12_1">#REF!</definedName>
    <definedName name="SG_20_12_2">#REF!</definedName>
    <definedName name="SG_20_12_22">#REF!</definedName>
    <definedName name="SG_20_12_27">#REF!</definedName>
    <definedName name="SG_20_12_31">#REF!</definedName>
    <definedName name="SG_20_12_4">#REF!</definedName>
    <definedName name="SG_20_13">#REF!</definedName>
    <definedName name="SG_20_13_1">#REF!</definedName>
    <definedName name="SG_20_13_2">#REF!</definedName>
    <definedName name="SG_20_13_22">#REF!</definedName>
    <definedName name="SG_20_13_27">#REF!</definedName>
    <definedName name="SG_20_13_31">#REF!</definedName>
    <definedName name="SG_20_13_4">#REF!</definedName>
    <definedName name="SG_20_14">#REF!</definedName>
    <definedName name="SG_20_14_1">#REF!</definedName>
    <definedName name="SG_20_14_2">#REF!</definedName>
    <definedName name="SG_20_14_22">#REF!</definedName>
    <definedName name="SG_20_14_27">#REF!</definedName>
    <definedName name="SG_20_14_31">#REF!</definedName>
    <definedName name="SG_20_14_4">#REF!</definedName>
    <definedName name="SG_20_15">#REF!</definedName>
    <definedName name="SG_20_15_1">#REF!</definedName>
    <definedName name="SG_20_15_2">#REF!</definedName>
    <definedName name="SG_20_15_22">#REF!</definedName>
    <definedName name="SG_20_15_27">#REF!</definedName>
    <definedName name="SG_20_15_31">#REF!</definedName>
    <definedName name="SG_20_15_4">#REF!</definedName>
    <definedName name="SG_20_16">#REF!</definedName>
    <definedName name="SG_20_16_1">#REF!</definedName>
    <definedName name="SG_20_16_2">#REF!</definedName>
    <definedName name="SG_20_16_22">#REF!</definedName>
    <definedName name="SG_20_16_27">#REF!</definedName>
    <definedName name="SG_20_16_31">#REF!</definedName>
    <definedName name="SG_20_16_4">#REF!</definedName>
    <definedName name="SG_20_17">#REF!</definedName>
    <definedName name="SG_20_17_1">#REF!</definedName>
    <definedName name="SG_20_17_2">#REF!</definedName>
    <definedName name="SG_20_17_22">#REF!</definedName>
    <definedName name="SG_20_17_27">#REF!</definedName>
    <definedName name="SG_20_17_31">#REF!</definedName>
    <definedName name="SG_20_17_4">#REF!</definedName>
    <definedName name="SG_20_18">#REF!</definedName>
    <definedName name="SG_20_18_1">#REF!</definedName>
    <definedName name="SG_20_18_2">#REF!</definedName>
    <definedName name="SG_20_18_22">#REF!</definedName>
    <definedName name="SG_20_18_27">#REF!</definedName>
    <definedName name="SG_20_18_31">#REF!</definedName>
    <definedName name="SG_20_18_4">#REF!</definedName>
    <definedName name="SG_20_19">#REF!</definedName>
    <definedName name="SG_20_19_1">#REF!</definedName>
    <definedName name="SG_20_19_2">#REF!</definedName>
    <definedName name="SG_20_19_22">#REF!</definedName>
    <definedName name="SG_20_19_27">#REF!</definedName>
    <definedName name="SG_20_19_31">#REF!</definedName>
    <definedName name="SG_20_19_4">#REF!</definedName>
    <definedName name="SG_20_20">#REF!</definedName>
    <definedName name="SG_20_20_1">#REF!</definedName>
    <definedName name="SG_20_20_2">#REF!</definedName>
    <definedName name="SG_20_20_22">#REF!</definedName>
    <definedName name="SG_20_20_27">#REF!</definedName>
    <definedName name="SG_20_20_31">#REF!</definedName>
    <definedName name="SG_20_20_4">#REF!</definedName>
    <definedName name="SG_20_21">#REF!</definedName>
    <definedName name="SG_20_21_1">#REF!</definedName>
    <definedName name="SG_20_21_2">#REF!</definedName>
    <definedName name="SG_20_21_22">#REF!</definedName>
    <definedName name="SG_20_21_27">#REF!</definedName>
    <definedName name="SG_20_21_31">#REF!</definedName>
    <definedName name="SG_20_21_4">#REF!</definedName>
    <definedName name="SG_20_22">#REF!</definedName>
    <definedName name="SG_20_22_1">#REF!</definedName>
    <definedName name="SG_20_22_2">#REF!</definedName>
    <definedName name="SG_20_22_22">#REF!</definedName>
    <definedName name="SG_20_22_27">#REF!</definedName>
    <definedName name="SG_20_22_31">#REF!</definedName>
    <definedName name="SG_20_22_4">#REF!</definedName>
    <definedName name="SG_20_23">#REF!</definedName>
    <definedName name="SG_20_23_1">#REF!</definedName>
    <definedName name="SG_20_23_2">#REF!</definedName>
    <definedName name="SG_20_23_22">#REF!</definedName>
    <definedName name="SG_20_23_27">#REF!</definedName>
    <definedName name="SG_20_23_31">#REF!</definedName>
    <definedName name="SG_20_23_4">#REF!</definedName>
    <definedName name="SG_20_24">#REF!</definedName>
    <definedName name="SG_20_24_1">#REF!</definedName>
    <definedName name="SG_20_24_2">#REF!</definedName>
    <definedName name="SG_20_24_22">#REF!</definedName>
    <definedName name="SG_20_24_27">#REF!</definedName>
    <definedName name="SG_20_24_31">#REF!</definedName>
    <definedName name="SG_20_24_4">#REF!</definedName>
    <definedName name="SG_20_25">#REF!</definedName>
    <definedName name="SG_20_25_1">#REF!</definedName>
    <definedName name="SG_20_25_2">#REF!</definedName>
    <definedName name="SG_20_25_22">#REF!</definedName>
    <definedName name="SG_20_25_27">#REF!</definedName>
    <definedName name="SG_20_25_31">#REF!</definedName>
    <definedName name="SG_20_25_4">#REF!</definedName>
    <definedName name="SG_21_01">#REF!</definedName>
    <definedName name="SG_21_01_1">#REF!</definedName>
    <definedName name="SG_21_01_2">#REF!</definedName>
    <definedName name="SG_21_01_22">#REF!</definedName>
    <definedName name="SG_21_01_27">#REF!</definedName>
    <definedName name="SG_21_01_31">#REF!</definedName>
    <definedName name="SG_21_01_4">#REF!</definedName>
    <definedName name="SG_21_02">#REF!</definedName>
    <definedName name="SG_21_02_1">#REF!</definedName>
    <definedName name="SG_21_02_2">#REF!</definedName>
    <definedName name="SG_21_02_22">#REF!</definedName>
    <definedName name="SG_21_02_27">#REF!</definedName>
    <definedName name="SG_21_02_31">#REF!</definedName>
    <definedName name="SG_21_02_4">#REF!</definedName>
    <definedName name="SG_21_03">#REF!</definedName>
    <definedName name="SG_21_03_1">#REF!</definedName>
    <definedName name="SG_21_03_2">#REF!</definedName>
    <definedName name="SG_21_03_22">#REF!</definedName>
    <definedName name="SG_21_03_27">#REF!</definedName>
    <definedName name="SG_21_03_31">#REF!</definedName>
    <definedName name="SG_21_03_4">#REF!</definedName>
    <definedName name="SG_21_04">#REF!</definedName>
    <definedName name="SG_21_04_1">#REF!</definedName>
    <definedName name="SG_21_04_2">#REF!</definedName>
    <definedName name="SG_21_04_22">#REF!</definedName>
    <definedName name="SG_21_04_27">#REF!</definedName>
    <definedName name="SG_21_04_31">#REF!</definedName>
    <definedName name="SG_21_04_4">#REF!</definedName>
    <definedName name="SG_21_05">#REF!</definedName>
    <definedName name="SG_21_05_1">#REF!</definedName>
    <definedName name="SG_21_05_2">#REF!</definedName>
    <definedName name="SG_21_05_22">#REF!</definedName>
    <definedName name="SG_21_05_27">#REF!</definedName>
    <definedName name="SG_21_05_31">#REF!</definedName>
    <definedName name="SG_21_05_4">#REF!</definedName>
    <definedName name="SG_21_06">#REF!</definedName>
    <definedName name="SG_21_06_1">#REF!</definedName>
    <definedName name="SG_21_06_2">#REF!</definedName>
    <definedName name="SG_21_06_22">#REF!</definedName>
    <definedName name="SG_21_06_27">#REF!</definedName>
    <definedName name="SG_21_06_31">#REF!</definedName>
    <definedName name="SG_21_06_4">#REF!</definedName>
    <definedName name="SG_21_07">#REF!</definedName>
    <definedName name="SG_21_07_1">#REF!</definedName>
    <definedName name="SG_21_07_2">#REF!</definedName>
    <definedName name="SG_21_07_22">#REF!</definedName>
    <definedName name="SG_21_07_27">#REF!</definedName>
    <definedName name="SG_21_07_31">#REF!</definedName>
    <definedName name="SG_21_07_4">#REF!</definedName>
    <definedName name="SG_21_08">#REF!</definedName>
    <definedName name="SG_21_08_1">#REF!</definedName>
    <definedName name="SG_21_08_2">#REF!</definedName>
    <definedName name="SG_21_08_22">#REF!</definedName>
    <definedName name="SG_21_08_27">#REF!</definedName>
    <definedName name="SG_21_08_31">#REF!</definedName>
    <definedName name="SG_21_08_4">#REF!</definedName>
    <definedName name="SG_21_09">#REF!</definedName>
    <definedName name="SG_21_09_1">#REF!</definedName>
    <definedName name="SG_21_09_2">#REF!</definedName>
    <definedName name="SG_21_09_22">#REF!</definedName>
    <definedName name="SG_21_09_27">#REF!</definedName>
    <definedName name="SG_21_09_31">#REF!</definedName>
    <definedName name="SG_21_09_4">#REF!</definedName>
    <definedName name="SG_21_10">#REF!</definedName>
    <definedName name="SG_21_10_1">#REF!</definedName>
    <definedName name="SG_21_10_2">#REF!</definedName>
    <definedName name="SG_21_10_22">#REF!</definedName>
    <definedName name="SG_21_10_27">#REF!</definedName>
    <definedName name="SG_21_10_31">#REF!</definedName>
    <definedName name="SG_21_10_4">#REF!</definedName>
    <definedName name="SG_21_11">#REF!</definedName>
    <definedName name="SG_21_11_1">#REF!</definedName>
    <definedName name="SG_21_11_2">#REF!</definedName>
    <definedName name="SG_21_11_22">#REF!</definedName>
    <definedName name="SG_21_11_27">#REF!</definedName>
    <definedName name="SG_21_11_31">#REF!</definedName>
    <definedName name="SG_21_11_4">#REF!</definedName>
    <definedName name="SG_21_12">#REF!</definedName>
    <definedName name="SG_21_12_1">#REF!</definedName>
    <definedName name="SG_21_12_2">#REF!</definedName>
    <definedName name="SG_21_12_22">#REF!</definedName>
    <definedName name="SG_21_12_27">#REF!</definedName>
    <definedName name="SG_21_12_31">#REF!</definedName>
    <definedName name="SG_21_12_4">#REF!</definedName>
    <definedName name="SG_21_13">#REF!</definedName>
    <definedName name="SG_21_13_1">#REF!</definedName>
    <definedName name="SG_21_13_2">#REF!</definedName>
    <definedName name="SG_21_13_22">#REF!</definedName>
    <definedName name="SG_21_13_27">#REF!</definedName>
    <definedName name="SG_21_13_31">#REF!</definedName>
    <definedName name="SG_21_13_4">#REF!</definedName>
    <definedName name="SG_21_14">#REF!</definedName>
    <definedName name="SG_21_14_1">#REF!</definedName>
    <definedName name="SG_21_14_2">#REF!</definedName>
    <definedName name="SG_21_14_22">#REF!</definedName>
    <definedName name="SG_21_14_27">#REF!</definedName>
    <definedName name="SG_21_14_31">#REF!</definedName>
    <definedName name="SG_21_14_4">#REF!</definedName>
    <definedName name="SG_21_15">#REF!</definedName>
    <definedName name="SG_21_15_1">#REF!</definedName>
    <definedName name="SG_21_15_2">#REF!</definedName>
    <definedName name="SG_21_15_22">#REF!</definedName>
    <definedName name="SG_21_15_27">#REF!</definedName>
    <definedName name="SG_21_15_31">#REF!</definedName>
    <definedName name="SG_21_15_4">#REF!</definedName>
    <definedName name="SG_21_16">#REF!</definedName>
    <definedName name="SG_21_16_1">#REF!</definedName>
    <definedName name="SG_21_16_2">#REF!</definedName>
    <definedName name="SG_21_16_22">#REF!</definedName>
    <definedName name="SG_21_16_27">#REF!</definedName>
    <definedName name="SG_21_16_31">#REF!</definedName>
    <definedName name="SG_21_16_4">#REF!</definedName>
    <definedName name="SG_21_17">#REF!</definedName>
    <definedName name="SG_21_17_1">#REF!</definedName>
    <definedName name="SG_21_17_2">#REF!</definedName>
    <definedName name="SG_21_17_22">#REF!</definedName>
    <definedName name="SG_21_17_27">#REF!</definedName>
    <definedName name="SG_21_17_31">#REF!</definedName>
    <definedName name="SG_21_17_4">#REF!</definedName>
    <definedName name="SG_21_18">#REF!</definedName>
    <definedName name="SG_21_18_1">#REF!</definedName>
    <definedName name="SG_21_18_2">#REF!</definedName>
    <definedName name="SG_21_18_22">#REF!</definedName>
    <definedName name="SG_21_18_27">#REF!</definedName>
    <definedName name="SG_21_18_31">#REF!</definedName>
    <definedName name="SG_21_18_4">#REF!</definedName>
    <definedName name="SG_21_19">#REF!</definedName>
    <definedName name="SG_21_19_1">#REF!</definedName>
    <definedName name="SG_21_19_2">#REF!</definedName>
    <definedName name="SG_21_19_22">#REF!</definedName>
    <definedName name="SG_21_19_27">#REF!</definedName>
    <definedName name="SG_21_19_31">#REF!</definedName>
    <definedName name="SG_21_19_4">#REF!</definedName>
    <definedName name="SG_21_20">#REF!</definedName>
    <definedName name="SG_21_20_1">#REF!</definedName>
    <definedName name="SG_21_20_2">#REF!</definedName>
    <definedName name="SG_21_20_22">#REF!</definedName>
    <definedName name="SG_21_20_27">#REF!</definedName>
    <definedName name="SG_21_20_31">#REF!</definedName>
    <definedName name="SG_21_20_4">#REF!</definedName>
    <definedName name="SG_21_21">#REF!</definedName>
    <definedName name="SG_21_21_1">#REF!</definedName>
    <definedName name="SG_21_21_2">#REF!</definedName>
    <definedName name="SG_21_21_22">#REF!</definedName>
    <definedName name="SG_21_21_27">#REF!</definedName>
    <definedName name="SG_21_21_31">#REF!</definedName>
    <definedName name="SG_21_21_4">#REF!</definedName>
    <definedName name="SG_21_22">#REF!</definedName>
    <definedName name="SG_21_22_1">#REF!</definedName>
    <definedName name="SG_21_22_2">#REF!</definedName>
    <definedName name="SG_21_22_22">#REF!</definedName>
    <definedName name="SG_21_22_27">#REF!</definedName>
    <definedName name="SG_21_22_31">#REF!</definedName>
    <definedName name="SG_21_22_4">#REF!</definedName>
    <definedName name="SG_21_23">#REF!</definedName>
    <definedName name="SG_21_23_1">#REF!</definedName>
    <definedName name="SG_21_23_2">#REF!</definedName>
    <definedName name="SG_21_23_22">#REF!</definedName>
    <definedName name="SG_21_23_27">#REF!</definedName>
    <definedName name="SG_21_23_31">#REF!</definedName>
    <definedName name="SG_21_23_4">#REF!</definedName>
    <definedName name="SG_21_24">#REF!</definedName>
    <definedName name="SG_21_24_1">#REF!</definedName>
    <definedName name="SG_21_24_2">#REF!</definedName>
    <definedName name="SG_21_24_22">#REF!</definedName>
    <definedName name="SG_21_24_27">#REF!</definedName>
    <definedName name="SG_21_24_31">#REF!</definedName>
    <definedName name="SG_21_24_4">#REF!</definedName>
    <definedName name="SG_21_25">#REF!</definedName>
    <definedName name="SG_21_25_1">#REF!</definedName>
    <definedName name="SG_21_25_2">#REF!</definedName>
    <definedName name="SG_21_25_22">#REF!</definedName>
    <definedName name="SG_21_25_27">#REF!</definedName>
    <definedName name="SG_21_25_31">#REF!</definedName>
    <definedName name="SG_21_25_4">#REF!</definedName>
    <definedName name="SG_22_01">#REF!</definedName>
    <definedName name="SG_22_01_1">#REF!</definedName>
    <definedName name="SG_22_01_2">#REF!</definedName>
    <definedName name="SG_22_01_22">#REF!</definedName>
    <definedName name="SG_22_01_27">#REF!</definedName>
    <definedName name="SG_22_01_31">#REF!</definedName>
    <definedName name="SG_22_01_4">#REF!</definedName>
    <definedName name="SG_22_02">#REF!</definedName>
    <definedName name="SG_22_02_1">#REF!</definedName>
    <definedName name="SG_22_02_2">#REF!</definedName>
    <definedName name="SG_22_02_22">#REF!</definedName>
    <definedName name="SG_22_02_27">#REF!</definedName>
    <definedName name="SG_22_02_31">#REF!</definedName>
    <definedName name="SG_22_02_4">#REF!</definedName>
    <definedName name="SG_22_03">#REF!</definedName>
    <definedName name="SG_22_03_1">#REF!</definedName>
    <definedName name="SG_22_03_2">#REF!</definedName>
    <definedName name="SG_22_03_22">#REF!</definedName>
    <definedName name="SG_22_03_27">#REF!</definedName>
    <definedName name="SG_22_03_31">#REF!</definedName>
    <definedName name="SG_22_03_4">#REF!</definedName>
    <definedName name="SG_22_04">#REF!</definedName>
    <definedName name="SG_22_04_1">#REF!</definedName>
    <definedName name="SG_22_04_2">#REF!</definedName>
    <definedName name="SG_22_04_22">#REF!</definedName>
    <definedName name="SG_22_04_27">#REF!</definedName>
    <definedName name="SG_22_04_31">#REF!</definedName>
    <definedName name="SG_22_04_4">#REF!</definedName>
    <definedName name="SG_22_05">#REF!</definedName>
    <definedName name="SG_22_05_1">#REF!</definedName>
    <definedName name="SG_22_05_2">#REF!</definedName>
    <definedName name="SG_22_05_22">#REF!</definedName>
    <definedName name="SG_22_05_27">#REF!</definedName>
    <definedName name="SG_22_05_31">#REF!</definedName>
    <definedName name="SG_22_05_4">#REF!</definedName>
    <definedName name="SG_22_06">#REF!</definedName>
    <definedName name="SG_22_06_1">#REF!</definedName>
    <definedName name="SG_22_06_2">#REF!</definedName>
    <definedName name="SG_22_06_22">#REF!</definedName>
    <definedName name="SG_22_06_27">#REF!</definedName>
    <definedName name="SG_22_06_31">#REF!</definedName>
    <definedName name="SG_22_06_4">#REF!</definedName>
    <definedName name="SG_22_07">#REF!</definedName>
    <definedName name="SG_22_07_1">#REF!</definedName>
    <definedName name="SG_22_07_2">#REF!</definedName>
    <definedName name="SG_22_07_22">#REF!</definedName>
    <definedName name="SG_22_07_27">#REF!</definedName>
    <definedName name="SG_22_07_31">#REF!</definedName>
    <definedName name="SG_22_07_4">#REF!</definedName>
    <definedName name="SG_22_08">#REF!</definedName>
    <definedName name="SG_22_08_1">#REF!</definedName>
    <definedName name="SG_22_08_2">#REF!</definedName>
    <definedName name="SG_22_08_22">#REF!</definedName>
    <definedName name="SG_22_08_27">#REF!</definedName>
    <definedName name="SG_22_08_31">#REF!</definedName>
    <definedName name="SG_22_08_4">#REF!</definedName>
    <definedName name="SG_22_09">#REF!</definedName>
    <definedName name="SG_22_09_1">#REF!</definedName>
    <definedName name="SG_22_09_2">#REF!</definedName>
    <definedName name="SG_22_09_22">#REF!</definedName>
    <definedName name="SG_22_09_27">#REF!</definedName>
    <definedName name="SG_22_09_31">#REF!</definedName>
    <definedName name="SG_22_09_4">#REF!</definedName>
    <definedName name="SG_22_10">#REF!</definedName>
    <definedName name="SG_22_10_1">#REF!</definedName>
    <definedName name="SG_22_10_2">#REF!</definedName>
    <definedName name="SG_22_10_22">#REF!</definedName>
    <definedName name="SG_22_10_27">#REF!</definedName>
    <definedName name="SG_22_10_31">#REF!</definedName>
    <definedName name="SG_22_10_4">#REF!</definedName>
    <definedName name="SG_22_11">#REF!</definedName>
    <definedName name="SG_22_11_1">#REF!</definedName>
    <definedName name="SG_22_11_2">#REF!</definedName>
    <definedName name="SG_22_11_22">#REF!</definedName>
    <definedName name="SG_22_11_27">#REF!</definedName>
    <definedName name="SG_22_11_31">#REF!</definedName>
    <definedName name="SG_22_11_4">#REF!</definedName>
    <definedName name="SG_22_12">#REF!</definedName>
    <definedName name="SG_22_12_1">#REF!</definedName>
    <definedName name="SG_22_12_2">#REF!</definedName>
    <definedName name="SG_22_12_22">#REF!</definedName>
    <definedName name="SG_22_12_27">#REF!</definedName>
    <definedName name="SG_22_12_31">#REF!</definedName>
    <definedName name="SG_22_12_4">#REF!</definedName>
    <definedName name="SG_22_13">#REF!</definedName>
    <definedName name="SG_22_13_1">#REF!</definedName>
    <definedName name="SG_22_13_2">#REF!</definedName>
    <definedName name="SG_22_13_22">#REF!</definedName>
    <definedName name="SG_22_13_27">#REF!</definedName>
    <definedName name="SG_22_13_31">#REF!</definedName>
    <definedName name="SG_22_13_4">#REF!</definedName>
    <definedName name="SG_22_14">#REF!</definedName>
    <definedName name="SG_22_14_1">#REF!</definedName>
    <definedName name="SG_22_14_2">#REF!</definedName>
    <definedName name="SG_22_14_22">#REF!</definedName>
    <definedName name="SG_22_14_27">#REF!</definedName>
    <definedName name="SG_22_14_31">#REF!</definedName>
    <definedName name="SG_22_14_4">#REF!</definedName>
    <definedName name="SG_22_15">#REF!</definedName>
    <definedName name="SG_22_15_1">#REF!</definedName>
    <definedName name="SG_22_15_2">#REF!</definedName>
    <definedName name="SG_22_15_22">#REF!</definedName>
    <definedName name="SG_22_15_27">#REF!</definedName>
    <definedName name="SG_22_15_31">#REF!</definedName>
    <definedName name="SG_22_15_4">#REF!</definedName>
    <definedName name="SG_22_16">#REF!</definedName>
    <definedName name="SG_22_16_1">#REF!</definedName>
    <definedName name="SG_22_16_2">#REF!</definedName>
    <definedName name="SG_22_16_22">#REF!</definedName>
    <definedName name="SG_22_16_27">#REF!</definedName>
    <definedName name="SG_22_16_31">#REF!</definedName>
    <definedName name="SG_22_16_4">#REF!</definedName>
    <definedName name="SG_22_17">#REF!</definedName>
    <definedName name="SG_22_17_1">#REF!</definedName>
    <definedName name="SG_22_17_2">#REF!</definedName>
    <definedName name="SG_22_17_22">#REF!</definedName>
    <definedName name="SG_22_17_27">#REF!</definedName>
    <definedName name="SG_22_17_31">#REF!</definedName>
    <definedName name="SG_22_17_4">#REF!</definedName>
    <definedName name="SG_22_18">#REF!</definedName>
    <definedName name="SG_22_18_1">#REF!</definedName>
    <definedName name="SG_22_18_2">#REF!</definedName>
    <definedName name="SG_22_18_22">#REF!</definedName>
    <definedName name="SG_22_18_27">#REF!</definedName>
    <definedName name="SG_22_18_31">#REF!</definedName>
    <definedName name="SG_22_18_4">#REF!</definedName>
    <definedName name="SG_22_19">#REF!</definedName>
    <definedName name="SG_22_19_1">#REF!</definedName>
    <definedName name="SG_22_19_2">#REF!</definedName>
    <definedName name="SG_22_19_22">#REF!</definedName>
    <definedName name="SG_22_19_27">#REF!</definedName>
    <definedName name="SG_22_19_31">#REF!</definedName>
    <definedName name="SG_22_19_4">#REF!</definedName>
    <definedName name="SG_22_20">#REF!</definedName>
    <definedName name="SG_22_20_1">#REF!</definedName>
    <definedName name="SG_22_20_2">#REF!</definedName>
    <definedName name="SG_22_20_22">#REF!</definedName>
    <definedName name="SG_22_20_27">#REF!</definedName>
    <definedName name="SG_22_20_31">#REF!</definedName>
    <definedName name="SG_22_20_4">#REF!</definedName>
    <definedName name="SG_22_21">#REF!</definedName>
    <definedName name="SG_22_21_1">#REF!</definedName>
    <definedName name="SG_22_21_2">#REF!</definedName>
    <definedName name="SG_22_21_22">#REF!</definedName>
    <definedName name="SG_22_21_27">#REF!</definedName>
    <definedName name="SG_22_21_31">#REF!</definedName>
    <definedName name="SG_22_21_4">#REF!</definedName>
    <definedName name="SG_22_22">#REF!</definedName>
    <definedName name="SG_22_22_1">#REF!</definedName>
    <definedName name="SG_22_22_2">#REF!</definedName>
    <definedName name="SG_22_22_22">#REF!</definedName>
    <definedName name="SG_22_22_27">#REF!</definedName>
    <definedName name="SG_22_22_31">#REF!</definedName>
    <definedName name="SG_22_22_4">#REF!</definedName>
    <definedName name="SG_22_23">#REF!</definedName>
    <definedName name="SG_22_23_1">#REF!</definedName>
    <definedName name="SG_22_23_2">#REF!</definedName>
    <definedName name="SG_22_23_22">#REF!</definedName>
    <definedName name="SG_22_23_27">#REF!</definedName>
    <definedName name="SG_22_23_31">#REF!</definedName>
    <definedName name="SG_22_23_4">#REF!</definedName>
    <definedName name="SG_22_24">#REF!</definedName>
    <definedName name="SG_22_24_1">#REF!</definedName>
    <definedName name="SG_22_24_2">#REF!</definedName>
    <definedName name="SG_22_24_22">#REF!</definedName>
    <definedName name="SG_22_24_27">#REF!</definedName>
    <definedName name="SG_22_24_31">#REF!</definedName>
    <definedName name="SG_22_24_4">#REF!</definedName>
    <definedName name="SG_22_25">#REF!</definedName>
    <definedName name="SG_22_25_1">#REF!</definedName>
    <definedName name="SG_22_25_2">#REF!</definedName>
    <definedName name="SG_22_25_22">#REF!</definedName>
    <definedName name="SG_22_25_27">#REF!</definedName>
    <definedName name="SG_22_25_31">#REF!</definedName>
    <definedName name="SG_22_25_4">#REF!</definedName>
    <definedName name="SG_23_01">#REF!</definedName>
    <definedName name="SG_23_01_1">#REF!</definedName>
    <definedName name="SG_23_01_2">#REF!</definedName>
    <definedName name="SG_23_01_22">#REF!</definedName>
    <definedName name="SG_23_01_27">#REF!</definedName>
    <definedName name="SG_23_01_31">#REF!</definedName>
    <definedName name="SG_23_01_4">#REF!</definedName>
    <definedName name="SG_23_02">#REF!</definedName>
    <definedName name="SG_23_02_1">#REF!</definedName>
    <definedName name="SG_23_02_2">#REF!</definedName>
    <definedName name="SG_23_02_22">#REF!</definedName>
    <definedName name="SG_23_02_27">#REF!</definedName>
    <definedName name="SG_23_02_31">#REF!</definedName>
    <definedName name="SG_23_02_4">#REF!</definedName>
    <definedName name="SG_23_03">#REF!</definedName>
    <definedName name="SG_23_03_1">#REF!</definedName>
    <definedName name="SG_23_03_2">#REF!</definedName>
    <definedName name="SG_23_03_22">#REF!</definedName>
    <definedName name="SG_23_03_27">#REF!</definedName>
    <definedName name="SG_23_03_31">#REF!</definedName>
    <definedName name="SG_23_03_4">#REF!</definedName>
    <definedName name="SG_23_04">#REF!</definedName>
    <definedName name="SG_23_04_1">#REF!</definedName>
    <definedName name="SG_23_04_2">#REF!</definedName>
    <definedName name="SG_23_04_22">#REF!</definedName>
    <definedName name="SG_23_04_27">#REF!</definedName>
    <definedName name="SG_23_04_31">#REF!</definedName>
    <definedName name="SG_23_04_4">#REF!</definedName>
    <definedName name="SG_23_05">#REF!</definedName>
    <definedName name="SG_23_05_1">#REF!</definedName>
    <definedName name="SG_23_05_2">#REF!</definedName>
    <definedName name="SG_23_05_22">#REF!</definedName>
    <definedName name="SG_23_05_27">#REF!</definedName>
    <definedName name="SG_23_05_31">#REF!</definedName>
    <definedName name="SG_23_05_4">#REF!</definedName>
    <definedName name="SG_23_06">#REF!</definedName>
    <definedName name="SG_23_06_1">#REF!</definedName>
    <definedName name="SG_23_06_2">#REF!</definedName>
    <definedName name="SG_23_06_22">#REF!</definedName>
    <definedName name="SG_23_06_27">#REF!</definedName>
    <definedName name="SG_23_06_31">#REF!</definedName>
    <definedName name="SG_23_06_4">#REF!</definedName>
    <definedName name="SG_23_07">#REF!</definedName>
    <definedName name="SG_23_07_1">#REF!</definedName>
    <definedName name="SG_23_07_2">#REF!</definedName>
    <definedName name="SG_23_07_22">#REF!</definedName>
    <definedName name="SG_23_07_27">#REF!</definedName>
    <definedName name="SG_23_07_31">#REF!</definedName>
    <definedName name="SG_23_07_4">#REF!</definedName>
    <definedName name="SG_23_08">#REF!</definedName>
    <definedName name="SG_23_08_1">#REF!</definedName>
    <definedName name="SG_23_08_2">#REF!</definedName>
    <definedName name="SG_23_08_22">#REF!</definedName>
    <definedName name="SG_23_08_27">#REF!</definedName>
    <definedName name="SG_23_08_31">#REF!</definedName>
    <definedName name="SG_23_08_4">#REF!</definedName>
    <definedName name="SG_23_09">#REF!</definedName>
    <definedName name="SG_23_09_1">#REF!</definedName>
    <definedName name="SG_23_09_2">#REF!</definedName>
    <definedName name="SG_23_09_22">#REF!</definedName>
    <definedName name="SG_23_09_27">#REF!</definedName>
    <definedName name="SG_23_09_31">#REF!</definedName>
    <definedName name="SG_23_09_4">#REF!</definedName>
    <definedName name="SG_23_10">#REF!</definedName>
    <definedName name="SG_23_10_1">#REF!</definedName>
    <definedName name="SG_23_10_2">#REF!</definedName>
    <definedName name="SG_23_10_22">#REF!</definedName>
    <definedName name="SG_23_10_27">#REF!</definedName>
    <definedName name="SG_23_10_31">#REF!</definedName>
    <definedName name="SG_23_10_4">#REF!</definedName>
    <definedName name="SG_23_11">#REF!</definedName>
    <definedName name="SG_23_11_1">#REF!</definedName>
    <definedName name="SG_23_11_2">#REF!</definedName>
    <definedName name="SG_23_11_22">#REF!</definedName>
    <definedName name="SG_23_11_27">#REF!</definedName>
    <definedName name="SG_23_11_31">#REF!</definedName>
    <definedName name="SG_23_11_4">#REF!</definedName>
    <definedName name="SG_23_12">#REF!</definedName>
    <definedName name="SG_23_12_1">#REF!</definedName>
    <definedName name="SG_23_12_2">#REF!</definedName>
    <definedName name="SG_23_12_22">#REF!</definedName>
    <definedName name="SG_23_12_27">#REF!</definedName>
    <definedName name="SG_23_12_31">#REF!</definedName>
    <definedName name="SG_23_12_4">#REF!</definedName>
    <definedName name="SG_23_13">#REF!</definedName>
    <definedName name="SG_23_13_1">#REF!</definedName>
    <definedName name="SG_23_13_2">#REF!</definedName>
    <definedName name="SG_23_13_22">#REF!</definedName>
    <definedName name="SG_23_13_27">#REF!</definedName>
    <definedName name="SG_23_13_31">#REF!</definedName>
    <definedName name="SG_23_13_4">#REF!</definedName>
    <definedName name="SG_23_14">#REF!</definedName>
    <definedName name="SG_23_14_1">#REF!</definedName>
    <definedName name="SG_23_14_2">#REF!</definedName>
    <definedName name="SG_23_14_22">#REF!</definedName>
    <definedName name="SG_23_14_27">#REF!</definedName>
    <definedName name="SG_23_14_31">#REF!</definedName>
    <definedName name="SG_23_14_4">#REF!</definedName>
    <definedName name="SG_23_15">#REF!</definedName>
    <definedName name="SG_23_15_1">#REF!</definedName>
    <definedName name="SG_23_15_2">#REF!</definedName>
    <definedName name="SG_23_15_22">#REF!</definedName>
    <definedName name="SG_23_15_27">#REF!</definedName>
    <definedName name="SG_23_15_31">#REF!</definedName>
    <definedName name="SG_23_15_4">#REF!</definedName>
    <definedName name="SG_23_16">#REF!</definedName>
    <definedName name="SG_23_16_1">#REF!</definedName>
    <definedName name="SG_23_16_2">#REF!</definedName>
    <definedName name="SG_23_16_22">#REF!</definedName>
    <definedName name="SG_23_16_27">#REF!</definedName>
    <definedName name="SG_23_16_31">#REF!</definedName>
    <definedName name="SG_23_16_4">#REF!</definedName>
    <definedName name="SG_23_17">#REF!</definedName>
    <definedName name="SG_23_17_1">#REF!</definedName>
    <definedName name="SG_23_17_2">#REF!</definedName>
    <definedName name="SG_23_17_22">#REF!</definedName>
    <definedName name="SG_23_17_27">#REF!</definedName>
    <definedName name="SG_23_17_31">#REF!</definedName>
    <definedName name="SG_23_17_4">#REF!</definedName>
    <definedName name="SG_23_18">#REF!</definedName>
    <definedName name="SG_23_18_1">#REF!</definedName>
    <definedName name="SG_23_18_2">#REF!</definedName>
    <definedName name="SG_23_18_22">#REF!</definedName>
    <definedName name="SG_23_18_27">#REF!</definedName>
    <definedName name="SG_23_18_31">#REF!</definedName>
    <definedName name="SG_23_18_4">#REF!</definedName>
    <definedName name="SG_23_19">#REF!</definedName>
    <definedName name="SG_23_19_1">#REF!</definedName>
    <definedName name="SG_23_19_2">#REF!</definedName>
    <definedName name="SG_23_19_22">#REF!</definedName>
    <definedName name="SG_23_19_27">#REF!</definedName>
    <definedName name="SG_23_19_31">#REF!</definedName>
    <definedName name="SG_23_19_4">#REF!</definedName>
    <definedName name="SG_23_20">#REF!</definedName>
    <definedName name="SG_23_20_1">#REF!</definedName>
    <definedName name="SG_23_20_2">#REF!</definedName>
    <definedName name="SG_23_20_22">#REF!</definedName>
    <definedName name="SG_23_20_27">#REF!</definedName>
    <definedName name="SG_23_20_31">#REF!</definedName>
    <definedName name="SG_23_20_4">#REF!</definedName>
    <definedName name="SG_23_21">#REF!</definedName>
    <definedName name="SG_23_21_1">#REF!</definedName>
    <definedName name="SG_23_21_2">#REF!</definedName>
    <definedName name="SG_23_21_22">#REF!</definedName>
    <definedName name="SG_23_21_27">#REF!</definedName>
    <definedName name="SG_23_21_31">#REF!</definedName>
    <definedName name="SG_23_21_4">#REF!</definedName>
    <definedName name="SG_23_22">#REF!</definedName>
    <definedName name="SG_23_22_1">#REF!</definedName>
    <definedName name="SG_23_22_2">#REF!</definedName>
    <definedName name="SG_23_22_22">#REF!</definedName>
    <definedName name="SG_23_22_27">#REF!</definedName>
    <definedName name="SG_23_22_31">#REF!</definedName>
    <definedName name="SG_23_22_4">#REF!</definedName>
    <definedName name="SG_23_23">#REF!</definedName>
    <definedName name="SG_23_23_1">#REF!</definedName>
    <definedName name="SG_23_23_2">#REF!</definedName>
    <definedName name="SG_23_23_22">#REF!</definedName>
    <definedName name="SG_23_23_27">#REF!</definedName>
    <definedName name="SG_23_23_31">#REF!</definedName>
    <definedName name="SG_23_23_4">#REF!</definedName>
    <definedName name="SG_23_24">#REF!</definedName>
    <definedName name="SG_23_24_1">#REF!</definedName>
    <definedName name="SG_23_24_2">#REF!</definedName>
    <definedName name="SG_23_24_22">#REF!</definedName>
    <definedName name="SG_23_24_27">#REF!</definedName>
    <definedName name="SG_23_24_31">#REF!</definedName>
    <definedName name="SG_23_24_4">#REF!</definedName>
    <definedName name="SG_23_25">#REF!</definedName>
    <definedName name="SG_23_25_1">#REF!</definedName>
    <definedName name="SG_23_25_2">#REF!</definedName>
    <definedName name="SG_23_25_22">#REF!</definedName>
    <definedName name="SG_23_25_27">#REF!</definedName>
    <definedName name="SG_23_25_31">#REF!</definedName>
    <definedName name="SG_23_25_4">#REF!</definedName>
    <definedName name="SG_24_01">#REF!</definedName>
    <definedName name="SG_24_01_1">#REF!</definedName>
    <definedName name="SG_24_01_2">#REF!</definedName>
    <definedName name="SG_24_01_22">#REF!</definedName>
    <definedName name="SG_24_01_27">#REF!</definedName>
    <definedName name="SG_24_01_31">#REF!</definedName>
    <definedName name="SG_24_01_4">#REF!</definedName>
    <definedName name="SG_24_02">#REF!</definedName>
    <definedName name="SG_24_02_1">#REF!</definedName>
    <definedName name="SG_24_02_2">#REF!</definedName>
    <definedName name="SG_24_02_22">#REF!</definedName>
    <definedName name="SG_24_02_27">#REF!</definedName>
    <definedName name="SG_24_02_31">#REF!</definedName>
    <definedName name="SG_24_02_4">#REF!</definedName>
    <definedName name="SG_24_03">#REF!</definedName>
    <definedName name="SG_24_03_1">#REF!</definedName>
    <definedName name="SG_24_03_2">#REF!</definedName>
    <definedName name="SG_24_03_22">#REF!</definedName>
    <definedName name="SG_24_03_27">#REF!</definedName>
    <definedName name="SG_24_03_31">#REF!</definedName>
    <definedName name="SG_24_03_4">#REF!</definedName>
    <definedName name="SG_24_04">#REF!</definedName>
    <definedName name="SG_24_04_1">#REF!</definedName>
    <definedName name="SG_24_04_2">#REF!</definedName>
    <definedName name="SG_24_04_22">#REF!</definedName>
    <definedName name="SG_24_04_27">#REF!</definedName>
    <definedName name="SG_24_04_31">#REF!</definedName>
    <definedName name="SG_24_04_4">#REF!</definedName>
    <definedName name="SG_24_05">#REF!</definedName>
    <definedName name="SG_24_05_1">#REF!</definedName>
    <definedName name="SG_24_05_2">#REF!</definedName>
    <definedName name="SG_24_05_22">#REF!</definedName>
    <definedName name="SG_24_05_27">#REF!</definedName>
    <definedName name="SG_24_05_31">#REF!</definedName>
    <definedName name="SG_24_05_4">#REF!</definedName>
    <definedName name="SG_24_06">#REF!</definedName>
    <definedName name="SG_24_06_1">#REF!</definedName>
    <definedName name="SG_24_06_2">#REF!</definedName>
    <definedName name="SG_24_06_22">#REF!</definedName>
    <definedName name="SG_24_06_27">#REF!</definedName>
    <definedName name="SG_24_06_31">#REF!</definedName>
    <definedName name="SG_24_06_4">#REF!</definedName>
    <definedName name="SG_24_07">#REF!</definedName>
    <definedName name="SG_24_07_1">#REF!</definedName>
    <definedName name="SG_24_07_2">#REF!</definedName>
    <definedName name="SG_24_07_22">#REF!</definedName>
    <definedName name="SG_24_07_27">#REF!</definedName>
    <definedName name="SG_24_07_31">#REF!</definedName>
    <definedName name="SG_24_07_4">#REF!</definedName>
    <definedName name="SG_24_08">#REF!</definedName>
    <definedName name="SG_24_08_1">#REF!</definedName>
    <definedName name="SG_24_08_2">#REF!</definedName>
    <definedName name="SG_24_08_22">#REF!</definedName>
    <definedName name="SG_24_08_27">#REF!</definedName>
    <definedName name="SG_24_08_31">#REF!</definedName>
    <definedName name="SG_24_08_4">#REF!</definedName>
    <definedName name="SG_24_09">#REF!</definedName>
    <definedName name="SG_24_09_1">#REF!</definedName>
    <definedName name="SG_24_09_2">#REF!</definedName>
    <definedName name="SG_24_09_22">#REF!</definedName>
    <definedName name="SG_24_09_27">#REF!</definedName>
    <definedName name="SG_24_09_31">#REF!</definedName>
    <definedName name="SG_24_09_4">#REF!</definedName>
    <definedName name="SG_24_10">#REF!</definedName>
    <definedName name="SG_24_10_1">#REF!</definedName>
    <definedName name="SG_24_10_2">#REF!</definedName>
    <definedName name="SG_24_10_22">#REF!</definedName>
    <definedName name="SG_24_10_27">#REF!</definedName>
    <definedName name="SG_24_10_31">#REF!</definedName>
    <definedName name="SG_24_10_4">#REF!</definedName>
    <definedName name="SG_24_11">#REF!</definedName>
    <definedName name="SG_24_11_1">#REF!</definedName>
    <definedName name="SG_24_11_2">#REF!</definedName>
    <definedName name="SG_24_11_22">#REF!</definedName>
    <definedName name="SG_24_11_27">#REF!</definedName>
    <definedName name="SG_24_11_31">#REF!</definedName>
    <definedName name="SG_24_11_4">#REF!</definedName>
    <definedName name="SG_24_12">#REF!</definedName>
    <definedName name="SG_24_12_1">#REF!</definedName>
    <definedName name="SG_24_12_2">#REF!</definedName>
    <definedName name="SG_24_12_22">#REF!</definedName>
    <definedName name="SG_24_12_27">#REF!</definedName>
    <definedName name="SG_24_12_31">#REF!</definedName>
    <definedName name="SG_24_12_4">#REF!</definedName>
    <definedName name="SG_24_13">#REF!</definedName>
    <definedName name="SG_24_13_1">#REF!</definedName>
    <definedName name="SG_24_13_2">#REF!</definedName>
    <definedName name="SG_24_13_22">#REF!</definedName>
    <definedName name="SG_24_13_27">#REF!</definedName>
    <definedName name="SG_24_13_31">#REF!</definedName>
    <definedName name="SG_24_13_4">#REF!</definedName>
    <definedName name="SG_24_14">#REF!</definedName>
    <definedName name="SG_24_14_1">#REF!</definedName>
    <definedName name="SG_24_14_2">#REF!</definedName>
    <definedName name="SG_24_14_22">#REF!</definedName>
    <definedName name="SG_24_14_27">#REF!</definedName>
    <definedName name="SG_24_14_31">#REF!</definedName>
    <definedName name="SG_24_14_4">#REF!</definedName>
    <definedName name="SG_24_15">#REF!</definedName>
    <definedName name="SG_24_15_1">#REF!</definedName>
    <definedName name="SG_24_15_2">#REF!</definedName>
    <definedName name="SG_24_15_22">#REF!</definedName>
    <definedName name="SG_24_15_27">#REF!</definedName>
    <definedName name="SG_24_15_31">#REF!</definedName>
    <definedName name="SG_24_15_4">#REF!</definedName>
    <definedName name="SG_24_16">#REF!</definedName>
    <definedName name="SG_24_16_1">#REF!</definedName>
    <definedName name="SG_24_16_2">#REF!</definedName>
    <definedName name="SG_24_16_22">#REF!</definedName>
    <definedName name="SG_24_16_27">#REF!</definedName>
    <definedName name="SG_24_16_31">#REF!</definedName>
    <definedName name="SG_24_16_4">#REF!</definedName>
    <definedName name="SG_24_17">#REF!</definedName>
    <definedName name="SG_24_17_1">#REF!</definedName>
    <definedName name="SG_24_17_2">#REF!</definedName>
    <definedName name="SG_24_17_22">#REF!</definedName>
    <definedName name="SG_24_17_27">#REF!</definedName>
    <definedName name="SG_24_17_31">#REF!</definedName>
    <definedName name="SG_24_17_4">#REF!</definedName>
    <definedName name="SG_24_18">#REF!</definedName>
    <definedName name="SG_24_18_1">#REF!</definedName>
    <definedName name="SG_24_18_2">#REF!</definedName>
    <definedName name="SG_24_18_22">#REF!</definedName>
    <definedName name="SG_24_18_27">#REF!</definedName>
    <definedName name="SG_24_18_31">#REF!</definedName>
    <definedName name="SG_24_18_4">#REF!</definedName>
    <definedName name="SG_24_19">#REF!</definedName>
    <definedName name="SG_24_19_1">#REF!</definedName>
    <definedName name="SG_24_19_2">#REF!</definedName>
    <definedName name="SG_24_19_22">#REF!</definedName>
    <definedName name="SG_24_19_27">#REF!</definedName>
    <definedName name="SG_24_19_31">#REF!</definedName>
    <definedName name="SG_24_19_4">#REF!</definedName>
    <definedName name="SG_24_20">#REF!</definedName>
    <definedName name="SG_24_20_1">#REF!</definedName>
    <definedName name="SG_24_20_2">#REF!</definedName>
    <definedName name="SG_24_20_22">#REF!</definedName>
    <definedName name="SG_24_20_27">#REF!</definedName>
    <definedName name="SG_24_20_31">#REF!</definedName>
    <definedName name="SG_24_20_4">#REF!</definedName>
    <definedName name="SG_24_21">#REF!</definedName>
    <definedName name="SG_24_21_1">#REF!</definedName>
    <definedName name="SG_24_21_2">#REF!</definedName>
    <definedName name="SG_24_21_22">#REF!</definedName>
    <definedName name="SG_24_21_27">#REF!</definedName>
    <definedName name="SG_24_21_31">#REF!</definedName>
    <definedName name="SG_24_21_4">#REF!</definedName>
    <definedName name="SG_24_22">#REF!</definedName>
    <definedName name="SG_24_22_1">#REF!</definedName>
    <definedName name="SG_24_22_2">#REF!</definedName>
    <definedName name="SG_24_22_22">#REF!</definedName>
    <definedName name="SG_24_22_27">#REF!</definedName>
    <definedName name="SG_24_22_31">#REF!</definedName>
    <definedName name="SG_24_22_4">#REF!</definedName>
    <definedName name="SG_24_23">#REF!</definedName>
    <definedName name="SG_24_23_1">#REF!</definedName>
    <definedName name="SG_24_23_2">#REF!</definedName>
    <definedName name="SG_24_23_22">#REF!</definedName>
    <definedName name="SG_24_23_27">#REF!</definedName>
    <definedName name="SG_24_23_31">#REF!</definedName>
    <definedName name="SG_24_23_4">#REF!</definedName>
    <definedName name="SG_24_24">#REF!</definedName>
    <definedName name="SG_24_24_1">#REF!</definedName>
    <definedName name="SG_24_24_2">#REF!</definedName>
    <definedName name="SG_24_24_22">#REF!</definedName>
    <definedName name="SG_24_24_27">#REF!</definedName>
    <definedName name="SG_24_24_31">#REF!</definedName>
    <definedName name="SG_24_24_4">#REF!</definedName>
    <definedName name="SG_24_25">#REF!</definedName>
    <definedName name="SG_24_25_1">#REF!</definedName>
    <definedName name="SG_24_25_2">#REF!</definedName>
    <definedName name="SG_24_25_22">#REF!</definedName>
    <definedName name="SG_24_25_27">#REF!</definedName>
    <definedName name="SG_24_25_31">#REF!</definedName>
    <definedName name="SG_24_25_4">#REF!</definedName>
    <definedName name="SG_25_01">#REF!</definedName>
    <definedName name="SG_25_01_1">#REF!</definedName>
    <definedName name="SG_25_01_2">#REF!</definedName>
    <definedName name="SG_25_01_22">#REF!</definedName>
    <definedName name="SG_25_01_27">#REF!</definedName>
    <definedName name="SG_25_01_31">#REF!</definedName>
    <definedName name="SG_25_01_4">#REF!</definedName>
    <definedName name="SG_25_02">#REF!</definedName>
    <definedName name="SG_25_02_1">#REF!</definedName>
    <definedName name="SG_25_02_2">#REF!</definedName>
    <definedName name="SG_25_02_22">#REF!</definedName>
    <definedName name="SG_25_02_27">#REF!</definedName>
    <definedName name="SG_25_02_31">#REF!</definedName>
    <definedName name="SG_25_02_4">#REF!</definedName>
    <definedName name="SG_25_03">#REF!</definedName>
    <definedName name="SG_25_03_1">#REF!</definedName>
    <definedName name="SG_25_03_2">#REF!</definedName>
    <definedName name="SG_25_03_22">#REF!</definedName>
    <definedName name="SG_25_03_27">#REF!</definedName>
    <definedName name="SG_25_03_31">#REF!</definedName>
    <definedName name="SG_25_03_4">#REF!</definedName>
    <definedName name="SG_25_04">#REF!</definedName>
    <definedName name="SG_25_04_1">#REF!</definedName>
    <definedName name="SG_25_04_2">#REF!</definedName>
    <definedName name="SG_25_04_22">#REF!</definedName>
    <definedName name="SG_25_04_27">#REF!</definedName>
    <definedName name="SG_25_04_31">#REF!</definedName>
    <definedName name="SG_25_04_4">#REF!</definedName>
    <definedName name="SG_25_05">#REF!</definedName>
    <definedName name="SG_25_05_1">#REF!</definedName>
    <definedName name="SG_25_05_2">#REF!</definedName>
    <definedName name="SG_25_05_22">#REF!</definedName>
    <definedName name="SG_25_05_27">#REF!</definedName>
    <definedName name="SG_25_05_31">#REF!</definedName>
    <definedName name="SG_25_05_4">#REF!</definedName>
    <definedName name="SG_25_06">#REF!</definedName>
    <definedName name="SG_25_06_1">#REF!</definedName>
    <definedName name="SG_25_06_2">#REF!</definedName>
    <definedName name="SG_25_06_22">#REF!</definedName>
    <definedName name="SG_25_06_27">#REF!</definedName>
    <definedName name="SG_25_06_31">#REF!</definedName>
    <definedName name="SG_25_06_4">#REF!</definedName>
    <definedName name="SG_25_07">#REF!</definedName>
    <definedName name="SG_25_07_1">#REF!</definedName>
    <definedName name="SG_25_07_2">#REF!</definedName>
    <definedName name="SG_25_07_22">#REF!</definedName>
    <definedName name="SG_25_07_27">#REF!</definedName>
    <definedName name="SG_25_07_31">#REF!</definedName>
    <definedName name="SG_25_07_4">#REF!</definedName>
    <definedName name="SG_25_08">#REF!</definedName>
    <definedName name="SG_25_08_1">#REF!</definedName>
    <definedName name="SG_25_08_2">#REF!</definedName>
    <definedName name="SG_25_08_22">#REF!</definedName>
    <definedName name="SG_25_08_27">#REF!</definedName>
    <definedName name="SG_25_08_31">#REF!</definedName>
    <definedName name="SG_25_08_4">#REF!</definedName>
    <definedName name="SG_25_09">#REF!</definedName>
    <definedName name="SG_25_09_1">#REF!</definedName>
    <definedName name="SG_25_09_2">#REF!</definedName>
    <definedName name="SG_25_09_22">#REF!</definedName>
    <definedName name="SG_25_09_27">#REF!</definedName>
    <definedName name="SG_25_09_31">#REF!</definedName>
    <definedName name="SG_25_09_4">#REF!</definedName>
    <definedName name="SG_25_10">#REF!</definedName>
    <definedName name="SG_25_10_1">#REF!</definedName>
    <definedName name="SG_25_10_2">#REF!</definedName>
    <definedName name="SG_25_10_22">#REF!</definedName>
    <definedName name="SG_25_10_27">#REF!</definedName>
    <definedName name="SG_25_10_31">#REF!</definedName>
    <definedName name="SG_25_10_4">#REF!</definedName>
    <definedName name="SG_25_11">#REF!</definedName>
    <definedName name="SG_25_11_1">#REF!</definedName>
    <definedName name="SG_25_11_2">#REF!</definedName>
    <definedName name="SG_25_11_22">#REF!</definedName>
    <definedName name="SG_25_11_27">#REF!</definedName>
    <definedName name="SG_25_11_31">#REF!</definedName>
    <definedName name="SG_25_11_4">#REF!</definedName>
    <definedName name="SG_25_12">#REF!</definedName>
    <definedName name="SG_25_12_1">#REF!</definedName>
    <definedName name="SG_25_12_2">#REF!</definedName>
    <definedName name="SG_25_12_22">#REF!</definedName>
    <definedName name="SG_25_12_27">#REF!</definedName>
    <definedName name="SG_25_12_31">#REF!</definedName>
    <definedName name="SG_25_12_4">#REF!</definedName>
    <definedName name="SG_25_13">#REF!</definedName>
    <definedName name="SG_25_13_1">#REF!</definedName>
    <definedName name="SG_25_13_2">#REF!</definedName>
    <definedName name="SG_25_13_22">#REF!</definedName>
    <definedName name="SG_25_13_27">#REF!</definedName>
    <definedName name="SG_25_13_31">#REF!</definedName>
    <definedName name="SG_25_13_4">#REF!</definedName>
    <definedName name="SG_25_14">#REF!</definedName>
    <definedName name="SG_25_14_1">#REF!</definedName>
    <definedName name="SG_25_14_2">#REF!</definedName>
    <definedName name="SG_25_14_22">#REF!</definedName>
    <definedName name="SG_25_14_27">#REF!</definedName>
    <definedName name="SG_25_14_31">#REF!</definedName>
    <definedName name="SG_25_14_4">#REF!</definedName>
    <definedName name="SG_25_15">#REF!</definedName>
    <definedName name="SG_25_15_1">#REF!</definedName>
    <definedName name="SG_25_15_2">#REF!</definedName>
    <definedName name="SG_25_15_22">#REF!</definedName>
    <definedName name="SG_25_15_27">#REF!</definedName>
    <definedName name="SG_25_15_31">#REF!</definedName>
    <definedName name="SG_25_15_4">#REF!</definedName>
    <definedName name="SG_25_16">#REF!</definedName>
    <definedName name="SG_25_16_1">#REF!</definedName>
    <definedName name="SG_25_16_2">#REF!</definedName>
    <definedName name="SG_25_16_22">#REF!</definedName>
    <definedName name="SG_25_16_27">#REF!</definedName>
    <definedName name="SG_25_16_31">#REF!</definedName>
    <definedName name="SG_25_16_4">#REF!</definedName>
    <definedName name="SG_25_17">#REF!</definedName>
    <definedName name="SG_25_17_1">#REF!</definedName>
    <definedName name="SG_25_17_2">#REF!</definedName>
    <definedName name="SG_25_17_22">#REF!</definedName>
    <definedName name="SG_25_17_27">#REF!</definedName>
    <definedName name="SG_25_17_31">#REF!</definedName>
    <definedName name="SG_25_17_4">#REF!</definedName>
    <definedName name="SG_25_18">#REF!</definedName>
    <definedName name="SG_25_18_1">#REF!</definedName>
    <definedName name="SG_25_18_2">#REF!</definedName>
    <definedName name="SG_25_18_22">#REF!</definedName>
    <definedName name="SG_25_18_27">#REF!</definedName>
    <definedName name="SG_25_18_31">#REF!</definedName>
    <definedName name="SG_25_18_4">#REF!</definedName>
    <definedName name="SG_25_19">#REF!</definedName>
    <definedName name="SG_25_19_1">#REF!</definedName>
    <definedName name="SG_25_19_2">#REF!</definedName>
    <definedName name="SG_25_19_22">#REF!</definedName>
    <definedName name="SG_25_19_27">#REF!</definedName>
    <definedName name="SG_25_19_31">#REF!</definedName>
    <definedName name="SG_25_19_4">#REF!</definedName>
    <definedName name="SG_25_20">#REF!</definedName>
    <definedName name="SG_25_20_1">#REF!</definedName>
    <definedName name="SG_25_20_2">#REF!</definedName>
    <definedName name="SG_25_20_22">#REF!</definedName>
    <definedName name="SG_25_20_27">#REF!</definedName>
    <definedName name="SG_25_20_31">#REF!</definedName>
    <definedName name="SG_25_20_4">#REF!</definedName>
    <definedName name="SG_25_21">#REF!</definedName>
    <definedName name="SG_25_21_1">#REF!</definedName>
    <definedName name="SG_25_21_2">#REF!</definedName>
    <definedName name="SG_25_21_22">#REF!</definedName>
    <definedName name="SG_25_21_27">#REF!</definedName>
    <definedName name="SG_25_21_31">#REF!</definedName>
    <definedName name="SG_25_21_4">#REF!</definedName>
    <definedName name="SG_25_22">#REF!</definedName>
    <definedName name="SG_25_22_1">#REF!</definedName>
    <definedName name="SG_25_22_2">#REF!</definedName>
    <definedName name="SG_25_22_22">#REF!</definedName>
    <definedName name="SG_25_22_27">#REF!</definedName>
    <definedName name="SG_25_22_31">#REF!</definedName>
    <definedName name="SG_25_22_4">#REF!</definedName>
    <definedName name="SG_25_23">#REF!</definedName>
    <definedName name="SG_25_23_1">#REF!</definedName>
    <definedName name="SG_25_23_2">#REF!</definedName>
    <definedName name="SG_25_23_22">#REF!</definedName>
    <definedName name="SG_25_23_27">#REF!</definedName>
    <definedName name="SG_25_23_31">#REF!</definedName>
    <definedName name="SG_25_23_4">#REF!</definedName>
    <definedName name="SG_25_24">#REF!</definedName>
    <definedName name="SG_25_24_1">#REF!</definedName>
    <definedName name="SG_25_24_2">#REF!</definedName>
    <definedName name="SG_25_24_22">#REF!</definedName>
    <definedName name="SG_25_24_27">#REF!</definedName>
    <definedName name="SG_25_24_31">#REF!</definedName>
    <definedName name="SG_25_24_4">#REF!</definedName>
    <definedName name="SG_25_25">#REF!</definedName>
    <definedName name="SG_25_25_1">#REF!</definedName>
    <definedName name="SG_25_25_2">#REF!</definedName>
    <definedName name="SG_25_25_22">#REF!</definedName>
    <definedName name="SG_25_25_27">#REF!</definedName>
    <definedName name="SG_25_25_31">#REF!</definedName>
    <definedName name="SG_25_25_4">#REF!</definedName>
    <definedName name="sika1">#REF!</definedName>
    <definedName name="SIMNAO" localSheetId="8">#REF!</definedName>
    <definedName name="SIMNAO">#REF!</definedName>
    <definedName name="sin">#REF!</definedName>
    <definedName name="sknl">#REF!</definedName>
    <definedName name="sollimp">#REF!</definedName>
    <definedName name="SOMA2GER">#N/A</definedName>
    <definedName name="SOMAGER">#N/A</definedName>
    <definedName name="SOMAHHDIF" localSheetId="8">#REF!</definedName>
    <definedName name="SOMAHHDIF">#REF!</definedName>
    <definedName name="srv">#REF!</definedName>
    <definedName name="ss">#REF!</definedName>
    <definedName name="sss">#REF!</definedName>
    <definedName name="STATUS">[36]Plan5!$T$7</definedName>
    <definedName name="sti">#REF!</definedName>
    <definedName name="sub1_10">'[13]UH S RECUO'!#REF!</definedName>
    <definedName name="sub1_11">'[13]UH C  RECUO'!#REF!</definedName>
    <definedName name="sub1_12">'[13]11 CRECHE'!#REF!</definedName>
    <definedName name="sub1_13">'[13]13 BALCÃO'!#REF!</definedName>
    <definedName name="sub1_14">'[13]Rede Agua'!#REF!</definedName>
    <definedName name="sub1_15">#REF!</definedName>
    <definedName name="sub1_16">'[13]Rede Esg'!#REF!</definedName>
    <definedName name="sub1_17">'[13]Lig Pred Esg'!#REF!</definedName>
    <definedName name="sub1_18">[13]EEE!#REF!</definedName>
    <definedName name="sub1_19">[13]LRE!#REF!</definedName>
    <definedName name="sub1_20">[13]BOOSTER!#REF!</definedName>
    <definedName name="sub1_23">'[13]Inst Obra VC'!#REF!</definedName>
    <definedName name="sub1_25">'[13]Melhoria VC'!#REF!</definedName>
    <definedName name="sub1_28">'[13]Inst Obra LZ'!#REF!</definedName>
    <definedName name="sub1_30">'[13]Melhoria LZ'!#REF!</definedName>
    <definedName name="sub1_5">'[13]1 Inst Obra'!#REF!</definedName>
    <definedName name="sub1_6">[13]Terraplenagem!#REF!</definedName>
    <definedName name="sub1_7">[13]Pavimentacao!#REF!</definedName>
    <definedName name="sub1_8">[13]Drenagem!#REF!</definedName>
    <definedName name="sub2_10">'[13]UH S RECUO'!#REF!</definedName>
    <definedName name="sub2_11">'[13]UH C  RECUO'!#REF!</definedName>
    <definedName name="sub2_12">'[13]11 CRECHE'!#REF!</definedName>
    <definedName name="sub2_13">'[13]13 BALCÃO'!#REF!</definedName>
    <definedName name="sub2_14">'[13]Rede Agua'!#REF!</definedName>
    <definedName name="sub2_15">#REF!</definedName>
    <definedName name="sub2_16">'[13]Rede Esg'!#REF!</definedName>
    <definedName name="sub2_17">'[13]Lig Pred Esg'!#REF!</definedName>
    <definedName name="sub2_18">[13]EEE!#REF!</definedName>
    <definedName name="sub2_19">[13]LRE!#REF!</definedName>
    <definedName name="sub2_20">[13]BOOSTER!#REF!</definedName>
    <definedName name="sub2_23">'[13]Inst Obra VC'!#REF!</definedName>
    <definedName name="sub2_25">'[13]Melhoria VC'!#REF!</definedName>
    <definedName name="sub2_28">'[13]Inst Obra LZ'!#REF!</definedName>
    <definedName name="sub2_30">'[13]Melhoria LZ'!#REF!</definedName>
    <definedName name="sub2_5">'[13]1 Inst Obra'!#REF!</definedName>
    <definedName name="sub2_6">[13]Terraplenagem!#REF!</definedName>
    <definedName name="sub2_7">[13]Pavimentacao!#REF!</definedName>
    <definedName name="sub2_8">[13]Drenagem!#REF!</definedName>
    <definedName name="sub3_10">'[13]UH S RECUO'!#REF!</definedName>
    <definedName name="sub3_11">'[13]UH C  RECUO'!#REF!</definedName>
    <definedName name="sub3_12">'[13]11 CRECHE'!#REF!</definedName>
    <definedName name="sub3_13">'[13]13 BALCÃO'!#REF!</definedName>
    <definedName name="sub3_14">'[13]Rede Agua'!#REF!</definedName>
    <definedName name="sub3_15">#REF!</definedName>
    <definedName name="sub3_16">'[13]Rede Esg'!#REF!</definedName>
    <definedName name="sub3_17">'[13]Lig Pred Esg'!#REF!</definedName>
    <definedName name="sub3_18">[13]EEE!#REF!</definedName>
    <definedName name="sub3_19">[13]LRE!#REF!</definedName>
    <definedName name="sub3_20">[13]BOOSTER!#REF!</definedName>
    <definedName name="sub3_23">'[13]Inst Obra VC'!#REF!</definedName>
    <definedName name="sub3_25">'[13]Melhoria VC'!#REF!</definedName>
    <definedName name="sub3_28">'[13]Inst Obra LZ'!#REF!</definedName>
    <definedName name="sub3_30">'[13]Melhoria LZ'!#REF!</definedName>
    <definedName name="sub3_5">'[13]1 Inst Obra'!#REF!</definedName>
    <definedName name="sub3_6">[13]Terraplenagem!#REF!</definedName>
    <definedName name="sub3_7">[13]Pavimentacao!#REF!</definedName>
    <definedName name="sub3_8">[13]Drenagem!#REF!</definedName>
    <definedName name="sub4_10">'[13]UH S RECUO'!#REF!</definedName>
    <definedName name="sub4_11">'[13]UH C  RECUO'!#REF!</definedName>
    <definedName name="sub4_12">'[13]11 CRECHE'!#REF!</definedName>
    <definedName name="sub4_13">'[13]13 BALCÃO'!#REF!</definedName>
    <definedName name="sub4_14">'[13]Rede Agua'!#REF!</definedName>
    <definedName name="sub4_15">#REF!</definedName>
    <definedName name="sub4_16">'[13]Rede Esg'!#REF!</definedName>
    <definedName name="sub4_17">'[13]Lig Pred Esg'!#REF!</definedName>
    <definedName name="sub4_18">[13]EEE!#REF!</definedName>
    <definedName name="sub4_19">[13]LRE!#REF!</definedName>
    <definedName name="sub4_20">[13]BOOSTER!#REF!</definedName>
    <definedName name="sub4_23">'[13]Inst Obra VC'!#REF!</definedName>
    <definedName name="sub4_25">'[13]Melhoria VC'!#REF!</definedName>
    <definedName name="sub4_28">'[13]Inst Obra LZ'!#REF!</definedName>
    <definedName name="sub4_30">'[13]Melhoria LZ'!#REF!</definedName>
    <definedName name="sub4_5">'[13]1 Inst Obra'!#REF!</definedName>
    <definedName name="sub4_6">[13]Terraplenagem!#REF!</definedName>
    <definedName name="sub4_7">[13]Pavimentacao!#REF!</definedName>
    <definedName name="sub4_8">[13]Drenagem!#REF!</definedName>
    <definedName name="SubItem1">#REF!</definedName>
    <definedName name="SubItem2">#REF!</definedName>
    <definedName name="SubItem3">#REF!</definedName>
    <definedName name="SubItem4">#REF!</definedName>
    <definedName name="SubItem5">#REF!</definedName>
    <definedName name="SubItem6">#REF!</definedName>
    <definedName name="SubItem7">#REF!</definedName>
    <definedName name="SubItem8">#REF!</definedName>
    <definedName name="SUBROTIMP">#N/A</definedName>
    <definedName name="SUBROTIMP1">#N/A</definedName>
    <definedName name="SubTit1">#REF!</definedName>
    <definedName name="SubTit2">#REF!</definedName>
    <definedName name="SubTit3">#REF!</definedName>
    <definedName name="SubTit4">#REF!</definedName>
    <definedName name="SubTit5">#REF!</definedName>
    <definedName name="SubTit6">#REF!</definedName>
    <definedName name="SubTit7">#REF!</definedName>
    <definedName name="SubTit8">#REF!</definedName>
    <definedName name="sum">#REF!</definedName>
    <definedName name="SUMMHS" localSheetId="8">#REF!</definedName>
    <definedName name="SUMMHS">#REF!</definedName>
    <definedName name="SUNHH">#N/A</definedName>
    <definedName name="SUNHH1">#N/A</definedName>
    <definedName name="supmet">#REF!</definedName>
    <definedName name="svt">#REF!</definedName>
    <definedName name="sxo">#REF!</definedName>
    <definedName name="T">#N/A</definedName>
    <definedName name="tab" localSheetId="10">[25]Insumos!$E$184</definedName>
    <definedName name="TAB">#N/A</definedName>
    <definedName name="TABAJHH" localSheetId="8">#REF!</definedName>
    <definedName name="TABAJHH">#REF!</definedName>
    <definedName name="tabdiv" localSheetId="8">'[1]MOB-2.11'!#REF!</definedName>
    <definedName name="tabdiv">'[1]MOB-2.11'!#REF!</definedName>
    <definedName name="TABELA">'[37]T.3-QUADRO PRODUTIVIDADE'!$A$11:$F$18</definedName>
    <definedName name="TABELAS">#N/A</definedName>
    <definedName name="TABEQ" localSheetId="8">'[1]MOB-2.11'!#REF!</definedName>
    <definedName name="TABEQ">'[1]MOB-2.11'!#REF!</definedName>
    <definedName name="TABLE">#N/A</definedName>
    <definedName name="TABLE_100_36">[13]SEINF!#REF!</definedName>
    <definedName name="TABLE_100_37">'[13]SEINF _2_'!#REF!</definedName>
    <definedName name="TABLE_94_36">[13]SEINF!#REF!</definedName>
    <definedName name="TABLE_94_37">'[13]SEINF _2_'!#REF!</definedName>
    <definedName name="TABLE_95_36">[13]SEINF!#REF!</definedName>
    <definedName name="TABLE_95_37">'[13]SEINF _2_'!#REF!</definedName>
    <definedName name="TABLE_96_36">[13]SEINF!#REF!</definedName>
    <definedName name="TABLE_96_37">'[13]SEINF _2_'!#REF!</definedName>
    <definedName name="TABLE_97_36">[13]SEINF!#REF!</definedName>
    <definedName name="TABLE_97_37">'[13]SEINF _2_'!#REF!</definedName>
    <definedName name="TABLE_98_36">[13]SEINF!#REF!</definedName>
    <definedName name="TABLE_98_37">'[13]SEINF _2_'!#REF!</definedName>
    <definedName name="TABLE_99_36">[13]SEINF!#REF!</definedName>
    <definedName name="TABLE_99_37">'[13]SEINF _2_'!#REF!</definedName>
    <definedName name="TABPOR" localSheetId="8">'[1]MOB-2.11'!#REF!</definedName>
    <definedName name="TABPOR">'[1]MOB-2.11'!#REF!</definedName>
    <definedName name="TABSAL" localSheetId="8">'[1]MOB-2.11'!#REF!</definedName>
    <definedName name="TABSAL">'[1]MOB-2.11'!#REF!</definedName>
    <definedName name="TACF" localSheetId="8">#REF!</definedName>
    <definedName name="TACF">#REF!</definedName>
    <definedName name="TACI" localSheetId="8">#REF!</definedName>
    <definedName name="TACI">#REF!</definedName>
    <definedName name="TACR" localSheetId="8">#REF!</definedName>
    <definedName name="TACR">#REF!</definedName>
    <definedName name="TACS" localSheetId="8">#REF!</definedName>
    <definedName name="TACS">#REF!</definedName>
    <definedName name="tbv">#REF!</definedName>
    <definedName name="tca100b">#REF!</definedName>
    <definedName name="tca120b">#REF!</definedName>
    <definedName name="tca150b">#REF!</definedName>
    <definedName name="tca60b">#REF!</definedName>
    <definedName name="tca80b">#REF!</definedName>
    <definedName name="ted">#REF!</definedName>
    <definedName name="tee75\45">#REF!</definedName>
    <definedName name="TELABRANCO">#N/A</definedName>
    <definedName name="TELAPRES">#N/A</definedName>
    <definedName name="TELAS">#N/A</definedName>
    <definedName name="telhamento">#REF!</definedName>
    <definedName name="telhamento1">#REF!</definedName>
    <definedName name="telhamento2">#REF!</definedName>
    <definedName name="teod">#REF!</definedName>
    <definedName name="Teor">[31]Teor!$A$3:$A$7</definedName>
    <definedName name="tes">#REF!</definedName>
    <definedName name="TESTAFUN" localSheetId="8">#REF!</definedName>
    <definedName name="TESTAFUN">#REF!</definedName>
    <definedName name="TESTAQUANT1" localSheetId="8">#REF!</definedName>
    <definedName name="TESTAQUANT1">#REF!</definedName>
    <definedName name="TESTAQUANT2" localSheetId="8">#REF!</definedName>
    <definedName name="TESTAQUANT2">#REF!</definedName>
    <definedName name="teste">[17]Pontes!#REF!</definedName>
    <definedName name="teste_15">#REF!</definedName>
    <definedName name="teste1">#REF!</definedName>
    <definedName name="teste1_15">#REF!</definedName>
    <definedName name="teste2">#REF!</definedName>
    <definedName name="teste2_15">#REF!</definedName>
    <definedName name="teste3">#REF!</definedName>
    <definedName name="teste3_15">#REF!</definedName>
    <definedName name="TESTECODSEC" localSheetId="8">#REF!</definedName>
    <definedName name="TESTECODSEC">#REF!</definedName>
    <definedName name="TESTECODSERV" localSheetId="8">#REF!</definedName>
    <definedName name="TESTECODSERV">#REF!</definedName>
    <definedName name="tev">#REF!</definedName>
    <definedName name="tfgr1\2">#REF!</definedName>
    <definedName name="TI" localSheetId="8">#REF!</definedName>
    <definedName name="TI">#REF!</definedName>
    <definedName name="Tipo" localSheetId="8">#REF!</definedName>
    <definedName name="Tipo">#REF!</definedName>
    <definedName name="TIR" localSheetId="8">#REF!</definedName>
    <definedName name="TIR">#REF!</definedName>
    <definedName name="TITULO" localSheetId="8">#REF!</definedName>
    <definedName name="TITULO">#REF!</definedName>
    <definedName name="TÍTULO">#REF!</definedName>
    <definedName name="_xlnm.Print_Titles" localSheetId="2">'02. Lista de Beneficiados'!$1:$9</definedName>
    <definedName name="_xlnm.Print_Titles" localSheetId="8">'05. Planilha de Medição'!$1:$8</definedName>
    <definedName name="tjc">#REF!</definedName>
    <definedName name="tjf">#REF!</definedName>
    <definedName name="tla14x2">#REF!</definedName>
    <definedName name="tlc">#REF!</definedName>
    <definedName name="tlf">#REF!</definedName>
    <definedName name="tma1\2">#REF!</definedName>
    <definedName name="tnb1\2">#REF!</definedName>
    <definedName name="tnc1\2">#REF!</definedName>
    <definedName name="tncl1\2">#REF!</definedName>
    <definedName name="tno">#REF!</definedName>
    <definedName name="tnp1\2">#REF!</definedName>
    <definedName name="TOP" localSheetId="8">#REF!</definedName>
    <definedName name="TOP">#REF!</definedName>
    <definedName name="TOT" localSheetId="8">#REF!</definedName>
    <definedName name="TOT" localSheetId="10">[12]ResumoGeral!#REF!</definedName>
    <definedName name="TOT">#REF!</definedName>
    <definedName name="tot1_15">#REF!</definedName>
    <definedName name="tot2_15">#REF!</definedName>
    <definedName name="tot3_15">#REF!</definedName>
    <definedName name="tot4_15">#REF!</definedName>
    <definedName name="tot5_15">#REF!</definedName>
    <definedName name="tot6_15">#REF!</definedName>
    <definedName name="tot7_15">#REF!</definedName>
    <definedName name="tot8_15">#REF!</definedName>
    <definedName name="total" localSheetId="8">#REF!</definedName>
    <definedName name="TOTAL" localSheetId="10">#REF!</definedName>
    <definedName name="total">#REF!</definedName>
    <definedName name="TOTAL_GERAL">#REF!</definedName>
    <definedName name="TOTAL_GERAL_1">#REF!</definedName>
    <definedName name="TOTAL_GERAL_2">#REF!</definedName>
    <definedName name="TOTAL_GERAL_22">#REF!</definedName>
    <definedName name="TOTAL_GERAL_27">#REF!</definedName>
    <definedName name="TOTAL_GERAL_31">#REF!</definedName>
    <definedName name="TOTAL_GERAL_4">#REF!</definedName>
    <definedName name="TOTAL_RESUMO">#REF!</definedName>
    <definedName name="TOTALCP" localSheetId="8">#REF!</definedName>
    <definedName name="TOTALCP">#REF!</definedName>
    <definedName name="TOTALEQ">#N/A</definedName>
    <definedName name="TOTALGER" localSheetId="8">#REF!</definedName>
    <definedName name="TOTALGER">#REF!</definedName>
    <definedName name="TOTALIM" localSheetId="8">#REF!</definedName>
    <definedName name="TOTALIM">#REF!</definedName>
    <definedName name="TOTALIZACP" localSheetId="8">#REF!</definedName>
    <definedName name="TOTALIZACP">#REF!</definedName>
    <definedName name="TOTALIZAEQUIP" localSheetId="8">#REF!</definedName>
    <definedName name="TOTALIZAEQUIP">#REF!</definedName>
    <definedName name="TOTALIZAFUN" localSheetId="8">#REF!</definedName>
    <definedName name="TOTALIZAFUN">#REF!</definedName>
    <definedName name="TOTALIZAHH" localSheetId="8">#REF!</definedName>
    <definedName name="TOTALIZAHH">#REF!</definedName>
    <definedName name="TOTALIZAMAT" localSheetId="8">#REF!</definedName>
    <definedName name="TOTALIZAMAT">#REF!</definedName>
    <definedName name="TOTALLINHAS" localSheetId="8">#REF!</definedName>
    <definedName name="TOTALLINHAS">#REF!</definedName>
    <definedName name="TOTAPOIO" localSheetId="8">#REF!</definedName>
    <definedName name="TOTAPOIO">#REF!</definedName>
    <definedName name="TOTBDI" localSheetId="8">#REF!</definedName>
    <definedName name="TOTBDI">#REF!</definedName>
    <definedName name="TOTCOMP" localSheetId="8">#REF!</definedName>
    <definedName name="TOTCOMP">#REF!</definedName>
    <definedName name="TOTCP" localSheetId="8">#REF!</definedName>
    <definedName name="TOTCP">#REF!</definedName>
    <definedName name="TOTCUSTOS" localSheetId="8">#REF!</definedName>
    <definedName name="TOTCUSTOS">#REF!</definedName>
    <definedName name="totee_3">#REF!</definedName>
    <definedName name="totee_3_15">#REF!</definedName>
    <definedName name="totee1">#REF!</definedName>
    <definedName name="totee1_15">#REF!</definedName>
    <definedName name="totee2">#REF!</definedName>
    <definedName name="totee2_15">#REF!</definedName>
    <definedName name="TOTEPI" localSheetId="8">#REF!</definedName>
    <definedName name="TOTEPI">#REF!</definedName>
    <definedName name="TOTEQDIV" localSheetId="8">#REF!</definedName>
    <definedName name="TOTEQDIV">#REF!</definedName>
    <definedName name="TOTEQESP" localSheetId="8">#REF!</definedName>
    <definedName name="TOTEQESP">#REF!</definedName>
    <definedName name="TOTEQUIP" localSheetId="8">#REF!</definedName>
    <definedName name="TOTEQUIP">#REF!</definedName>
    <definedName name="TOTEXAM" localSheetId="8">#REF!</definedName>
    <definedName name="TOTEXAM">#REF!</definedName>
    <definedName name="TOTF">'[24]1-EQP'!$M$3</definedName>
    <definedName name="TOTHE" localSheetId="8">#REF!</definedName>
    <definedName name="TOTHE">#REF!</definedName>
    <definedName name="TOTHH" localSheetId="8">#REF!</definedName>
    <definedName name="TOTHH">#REF!</definedName>
    <definedName name="TOTHHFUN">#N/A</definedName>
    <definedName name="TOTHORASGER">#N/A</definedName>
    <definedName name="TOTMAT" localSheetId="8">#REF!</definedName>
    <definedName name="TOTMAT">#REF!</definedName>
    <definedName name="TOTMAT_EE1">#REF!</definedName>
    <definedName name="TOTMAT_EE1_15">#REF!</definedName>
    <definedName name="TOTMAT_EE2">#REF!</definedName>
    <definedName name="TOTMAT_EE2_15">#REF!</definedName>
    <definedName name="TOTMAT_EE3">#REF!</definedName>
    <definedName name="TOTMAT_EE3_15">#REF!</definedName>
    <definedName name="TOTMATCO" localSheetId="8">#REF!</definedName>
    <definedName name="TOTMATCO">#REF!</definedName>
    <definedName name="TOTMATPE" localSheetId="8">#REF!</definedName>
    <definedName name="TOTMATPE">#REF!</definedName>
    <definedName name="TOTMOD" localSheetId="8">#REF!</definedName>
    <definedName name="TOTMOD">#REF!</definedName>
    <definedName name="TOTQUANTMAT" localSheetId="8">#REF!</definedName>
    <definedName name="TOTQUANTMAT">#REF!</definedName>
    <definedName name="TOTSER_EE1">#REF!</definedName>
    <definedName name="TOTSER_EE1_15">#REF!</definedName>
    <definedName name="TOTSER_EE2">#REF!</definedName>
    <definedName name="TOTSER_EE2_15">#REF!</definedName>
    <definedName name="TOTSER_EE3">#REF!</definedName>
    <definedName name="TOTSER_EE3_15">#REF!</definedName>
    <definedName name="TOTTRANS" localSheetId="8">#REF!</definedName>
    <definedName name="TOTTRANS">#REF!</definedName>
    <definedName name="tp6\12">#REF!</definedName>
    <definedName name="tp6\16">#REF!</definedName>
    <definedName name="TPEADS" localSheetId="8">#REF!</definedName>
    <definedName name="TPEADS">#REF!</definedName>
    <definedName name="TPI">#REF!</definedName>
    <definedName name="tpl1\2">#REF!</definedName>
    <definedName name="TPM">#REF!</definedName>
    <definedName name="tpmfs">[3]Insumos!$E$94</definedName>
    <definedName name="TPP">#REF!</definedName>
    <definedName name="TPVCR" localSheetId="8">#REF!</definedName>
    <definedName name="TPVCR">#REF!</definedName>
    <definedName name="TPVCS" localSheetId="8">#REF!</definedName>
    <definedName name="TPVCS">#REF!</definedName>
    <definedName name="TRA" localSheetId="8">#REF!</definedName>
    <definedName name="TRA">#REF!</definedName>
    <definedName name="TRÂNS_SEG_EMISS2">#REF!</definedName>
    <definedName name="TRÂNS_SEG_EMISS2_15">#REF!</definedName>
    <definedName name="TRÂNS_SEG_EMISS3">#REF!</definedName>
    <definedName name="TRÂNS_SEG_EMISS3_15">#REF!</definedName>
    <definedName name="TRÂNS_SEGU">#REF!</definedName>
    <definedName name="TRÂNS_SEGU_15">#REF!</definedName>
    <definedName name="TRÂNS_SEGURANÇA">#REF!</definedName>
    <definedName name="TRÂNS_SEGURANÇA_15">#REF!</definedName>
    <definedName name="TRANSUNIT" localSheetId="8">#REF!</definedName>
    <definedName name="TRANSUNIT">#REF!</definedName>
    <definedName name="TRAV_EMISS3_S">#REF!</definedName>
    <definedName name="TRAV_EMISS3_S_15">#REF!</definedName>
    <definedName name="trb">#REF!</definedName>
    <definedName name="tst">[17]Pontes!#REF!</definedName>
    <definedName name="tta">#REF!</definedName>
    <definedName name="ttb">#REF!</definedName>
    <definedName name="ttc">#REF!</definedName>
    <definedName name="tte">#REF!</definedName>
    <definedName name="ttl">#REF!</definedName>
    <definedName name="ttv">#REF!</definedName>
    <definedName name="tus">#REF!</definedName>
    <definedName name="tuso">#REF!</definedName>
    <definedName name="txa">#REF!</definedName>
    <definedName name="U">#N/A</definedName>
    <definedName name="UNITALIM" localSheetId="8">#REF!</definedName>
    <definedName name="UNITALIM">#REF!</definedName>
    <definedName name="UNITAPOIO" localSheetId="8">#REF!</definedName>
    <definedName name="UNITAPOIO">#REF!</definedName>
    <definedName name="UNITEPI" localSheetId="8">#REF!</definedName>
    <definedName name="UNITEPI">#REF!</definedName>
    <definedName name="UNITEQDIV" localSheetId="8">#REF!</definedName>
    <definedName name="UNITEQDIV">#REF!</definedName>
    <definedName name="UNITEXAM" localSheetId="8">#REF!</definedName>
    <definedName name="UNITEXAM">#REF!</definedName>
    <definedName name="UNITHE" localSheetId="8">#REF!</definedName>
    <definedName name="UNITHE">#REF!</definedName>
    <definedName name="UNITTRANS" localSheetId="8">#REF!</definedName>
    <definedName name="UNITTRANS">#REF!</definedName>
    <definedName name="USS">#REF!</definedName>
    <definedName name="v60120_">#REF!</definedName>
    <definedName name="val">[3]Insumos!$E$76</definedName>
    <definedName name="VALHH">#N/A</definedName>
    <definedName name="VALHH1">#N/A</definedName>
    <definedName name="VALHH2">#N/A</definedName>
    <definedName name="VALHH3">#N/A</definedName>
    <definedName name="VALHH4">#N/A</definedName>
    <definedName name="VALHHGER">#N/A</definedName>
    <definedName name="VALOR">#REF!</definedName>
    <definedName name="VALORALIM" localSheetId="8">#REF!</definedName>
    <definedName name="VALORALIM">#REF!</definedName>
    <definedName name="VALORAPOIO" localSheetId="8">#REF!</definedName>
    <definedName name="VALORAPOIO">#REF!</definedName>
    <definedName name="VALORBDI" localSheetId="8">#REF!</definedName>
    <definedName name="VALORBDI">#REF!</definedName>
    <definedName name="valorcant" localSheetId="8">#REF!</definedName>
    <definedName name="valorcant">#REF!</definedName>
    <definedName name="VALORCUSTO" localSheetId="8">#REF!</definedName>
    <definedName name="VALORCUSTO">#REF!</definedName>
    <definedName name="VALOREPI" localSheetId="8">#REF!</definedName>
    <definedName name="VALOREPI">#REF!</definedName>
    <definedName name="VALOREQDIV" localSheetId="8">#REF!</definedName>
    <definedName name="VALOREQDIV">#REF!</definedName>
    <definedName name="VALOREQESP" localSheetId="8">#REF!</definedName>
    <definedName name="VALOREQESP">#REF!</definedName>
    <definedName name="VALORESTABDIV" localSheetId="8">#REF!</definedName>
    <definedName name="VALORESTABDIV">#REF!</definedName>
    <definedName name="VALOREXAM" localSheetId="8">#REF!</definedName>
    <definedName name="VALOREXAM">#REF!</definedName>
    <definedName name="VALORFEC" localSheetId="8">#REF!</definedName>
    <definedName name="VALORFEC">#REF!</definedName>
    <definedName name="VALORHORASEXTRA" localSheetId="8">#REF!</definedName>
    <definedName name="VALORHORASEXTRA">#REF!</definedName>
    <definedName name="VALORMATCO" localSheetId="8">#REF!</definedName>
    <definedName name="VALORMATCO">#REF!</definedName>
    <definedName name="VALORMATPE" localSheetId="8">#REF!</definedName>
    <definedName name="VALORMATPE">#REF!</definedName>
    <definedName name="VALORMOD" localSheetId="8">#REF!</definedName>
    <definedName name="VALORMOD">#REF!</definedName>
    <definedName name="VALORSUB" localSheetId="8">#REF!</definedName>
    <definedName name="VALORSUB">#REF!</definedName>
    <definedName name="VALORTRANS" localSheetId="8">#REF!</definedName>
    <definedName name="VALORTRANS">#REF!</definedName>
    <definedName name="VALSUBEMP" localSheetId="8">#REF!</definedName>
    <definedName name="VALSUBEMP">#REF!</definedName>
    <definedName name="Vazios">[31]Teor!$B$3:$B$7</definedName>
    <definedName name="Verba" localSheetId="8">#REF!</definedName>
    <definedName name="Verba">#REF!</definedName>
    <definedName name="verde">#REF!</definedName>
    <definedName name="verdepav">#REF!</definedName>
    <definedName name="vidro">#REF!</definedName>
    <definedName name="VII">#REF!</definedName>
    <definedName name="VIP">#REF!</definedName>
    <definedName name="vlp">#REF!</definedName>
    <definedName name="VLR">#REF!</definedName>
    <definedName name="voley">#REF!</definedName>
    <definedName name="VPI" localSheetId="8">#REF!</definedName>
    <definedName name="VPI">#REF!</definedName>
    <definedName name="VPL" localSheetId="8">#REF!</definedName>
    <definedName name="VPL">#REF!</definedName>
    <definedName name="vsb">#REF!</definedName>
    <definedName name="vsbc">#REF!</definedName>
    <definedName name="vul">#REF!</definedName>
    <definedName name="VV" localSheetId="8">#REF!</definedName>
    <definedName name="VV">#REF!</definedName>
    <definedName name="w">#REF!</definedName>
    <definedName name="WELD" localSheetId="8">#REF!</definedName>
    <definedName name="WELD">#REF!</definedName>
    <definedName name="WEWRWR">[8]!WEWRWR</definedName>
    <definedName name="wrn.Orçamento." hidden="1">{#N/A,#N/A,FALSE,"Planilha";#N/A,#N/A,FALSE,"Resumo";#N/A,#N/A,FALSE,"Fisico";#N/A,#N/A,FALSE,"Financeiro";#N/A,#N/A,FALSE,"Financeiro"}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WW">Plan1</definedName>
    <definedName name="x">[31]Equipamentos!#REF!</definedName>
    <definedName name="xadrez">#REF!</definedName>
    <definedName name="XXX">[8]!XXX</definedName>
    <definedName name="Y" localSheetId="8">#REF!</definedName>
    <definedName name="Y">#REF!</definedName>
    <definedName name="Z" localSheetId="8">#REF!</definedName>
    <definedName name="Z">#REF!</definedName>
    <definedName name="Z_9BC841AB_D347_4F1F_9E70_EB3E3C395049_.wvu.PrintArea" localSheetId="8" hidden="1">'05. Planilha de Medição'!$B$1:$T$110</definedName>
    <definedName name="Z_9BC841AB_D347_4F1F_9E70_EB3E3C395049_.wvu.PrintTitles" localSheetId="8" hidden="1">'05. Planilha de Medição'!$1:$8</definedName>
    <definedName name="zar">#REF!</definedName>
    <definedName name="ZERATOTAIS" localSheetId="8">#REF!</definedName>
    <definedName name="ZERATOTAIS">#REF!</definedName>
  </definedNames>
  <calcPr calcId="152511"/>
</workbook>
</file>

<file path=xl/calcChain.xml><?xml version="1.0" encoding="utf-8"?>
<calcChain xmlns="http://schemas.openxmlformats.org/spreadsheetml/2006/main">
  <c r="D84" i="14" l="1"/>
  <c r="E84" i="14" s="1"/>
  <c r="E85" i="14" s="1"/>
  <c r="E87" i="14" s="1"/>
  <c r="F73" i="11" s="1"/>
  <c r="B84" i="14"/>
  <c r="A84" i="14"/>
  <c r="D75" i="14"/>
  <c r="E75" i="14" s="1"/>
  <c r="D26" i="14"/>
  <c r="D19" i="14"/>
  <c r="D74" i="14"/>
  <c r="D25" i="14"/>
  <c r="D18" i="14"/>
  <c r="D12" i="14"/>
  <c r="D11" i="14"/>
  <c r="D78" i="14"/>
  <c r="E78" i="14" s="1"/>
  <c r="B78" i="14"/>
  <c r="A78" i="14"/>
  <c r="D77" i="14"/>
  <c r="E77" i="14" s="1"/>
  <c r="A77" i="14"/>
  <c r="D76" i="14"/>
  <c r="E76" i="14" s="1"/>
  <c r="A76" i="14"/>
  <c r="A75" i="14"/>
  <c r="E74" i="14"/>
  <c r="A74" i="14"/>
  <c r="D68" i="14"/>
  <c r="E68" i="14" s="1"/>
  <c r="E69" i="14" s="1"/>
  <c r="E71" i="14" s="1"/>
  <c r="F84" i="11" s="1"/>
  <c r="B68" i="14"/>
  <c r="A68" i="14"/>
  <c r="D62" i="14"/>
  <c r="E62" i="14" s="1"/>
  <c r="E63" i="14" s="1"/>
  <c r="E65" i="14" s="1"/>
  <c r="F70" i="11" s="1"/>
  <c r="B62" i="14"/>
  <c r="A62" i="14"/>
  <c r="E80" i="14" l="1"/>
  <c r="E79" i="14"/>
  <c r="E56" i="14"/>
  <c r="E57" i="14" s="1"/>
  <c r="E59" i="14" s="1"/>
  <c r="F79" i="11" s="1"/>
  <c r="D56" i="14"/>
  <c r="B56" i="14"/>
  <c r="A56" i="14"/>
  <c r="D50" i="14"/>
  <c r="E50" i="14" s="1"/>
  <c r="E51" i="14" s="1"/>
  <c r="E53" i="14" s="1"/>
  <c r="F80" i="11" s="1"/>
  <c r="B50" i="14"/>
  <c r="A50" i="14"/>
  <c r="D44" i="14"/>
  <c r="E44" i="14" s="1"/>
  <c r="E45" i="14" s="1"/>
  <c r="E47" i="14" s="1"/>
  <c r="F89" i="11" s="1"/>
  <c r="B44" i="14"/>
  <c r="A44" i="14"/>
  <c r="D38" i="14"/>
  <c r="E38" i="14" s="1"/>
  <c r="E39" i="14" s="1"/>
  <c r="E41" i="14" s="1"/>
  <c r="F90" i="11" s="1"/>
  <c r="B38" i="14"/>
  <c r="A38" i="14"/>
  <c r="D32" i="14"/>
  <c r="E32" i="14" s="1"/>
  <c r="E33" i="14" s="1"/>
  <c r="E35" i="14" s="1"/>
  <c r="F91" i="11" s="1"/>
  <c r="B32" i="14"/>
  <c r="A32" i="14"/>
  <c r="E26" i="14"/>
  <c r="A26" i="14"/>
  <c r="E25" i="14"/>
  <c r="A25" i="14"/>
  <c r="E19" i="14"/>
  <c r="B19" i="14"/>
  <c r="A19" i="14"/>
  <c r="E18" i="14"/>
  <c r="B18" i="14"/>
  <c r="A18" i="14"/>
  <c r="E12" i="14"/>
  <c r="B12" i="14"/>
  <c r="A12" i="14"/>
  <c r="E11" i="14"/>
  <c r="B11" i="14"/>
  <c r="A11" i="14"/>
  <c r="E14" i="14" l="1"/>
  <c r="E28" i="14"/>
  <c r="E21" i="14"/>
  <c r="E27" i="14"/>
  <c r="E20" i="14"/>
  <c r="E13" i="14"/>
  <c r="E18" i="10"/>
  <c r="F18" i="10" s="1"/>
  <c r="E17" i="10"/>
  <c r="F17" i="10" s="1"/>
  <c r="E22" i="14" l="1"/>
  <c r="E81" i="14"/>
  <c r="F33" i="11" s="1"/>
  <c r="E15" i="14"/>
  <c r="F95" i="11" s="1"/>
  <c r="E29" i="14"/>
  <c r="G17" i="11"/>
  <c r="F85" i="11" l="1"/>
  <c r="F66" i="11"/>
  <c r="H22" i="12" l="1"/>
  <c r="C22" i="12" s="1"/>
  <c r="E12" i="12"/>
  <c r="H92" i="6" l="1"/>
  <c r="H90" i="6"/>
  <c r="H89" i="6"/>
  <c r="H88" i="6"/>
  <c r="H87" i="6"/>
  <c r="H86" i="6"/>
  <c r="H85" i="6"/>
  <c r="H84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1" i="6"/>
  <c r="H60" i="6"/>
  <c r="H59" i="6"/>
  <c r="H58" i="6"/>
  <c r="H57" i="6"/>
  <c r="H56" i="6"/>
  <c r="H55" i="6"/>
  <c r="H54" i="6"/>
  <c r="H53" i="6"/>
  <c r="H52" i="6"/>
  <c r="H51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3" i="6"/>
  <c r="H12" i="6"/>
  <c r="G97" i="11"/>
  <c r="G95" i="11"/>
  <c r="G94" i="11"/>
  <c r="G93" i="11"/>
  <c r="G92" i="11"/>
  <c r="G91" i="11"/>
  <c r="G90" i="11"/>
  <c r="G89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6" i="11"/>
  <c r="G65" i="11"/>
  <c r="G64" i="11"/>
  <c r="G63" i="11"/>
  <c r="G62" i="11"/>
  <c r="G61" i="11"/>
  <c r="G60" i="11"/>
  <c r="G59" i="11"/>
  <c r="G58" i="11"/>
  <c r="G57" i="11"/>
  <c r="G56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18" i="11"/>
  <c r="H126" i="6"/>
  <c r="G96" i="11" l="1"/>
  <c r="K18" i="13" s="1"/>
  <c r="L18" i="13" s="1"/>
  <c r="H18" i="13" s="1"/>
  <c r="G88" i="11"/>
  <c r="G55" i="11"/>
  <c r="K15" i="13" s="1"/>
  <c r="L15" i="13" s="1"/>
  <c r="H15" i="13" s="1"/>
  <c r="G20" i="11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K17" i="13" l="1"/>
  <c r="L17" i="13" s="1"/>
  <c r="H17" i="13" s="1"/>
  <c r="K14" i="13"/>
  <c r="L14" i="13" s="1"/>
  <c r="H14" i="13" s="1"/>
  <c r="G15" i="11"/>
  <c r="K13" i="13" s="1"/>
  <c r="L13" i="13" s="1"/>
  <c r="H13" i="13" s="1"/>
  <c r="G68" i="11"/>
  <c r="K16" i="13" s="1"/>
  <c r="V95" i="6"/>
  <c r="O13" i="6"/>
  <c r="P13" i="6" s="1"/>
  <c r="Q13" i="6" s="1"/>
  <c r="M13" i="6"/>
  <c r="N13" i="6" s="1"/>
  <c r="J13" i="6"/>
  <c r="K13" i="6" s="1"/>
  <c r="O12" i="6"/>
  <c r="P12" i="6" s="1"/>
  <c r="Q12" i="6" s="1"/>
  <c r="M12" i="6"/>
  <c r="N12" i="6" s="1"/>
  <c r="J12" i="6"/>
  <c r="K12" i="6" s="1"/>
  <c r="R12" i="6" l="1"/>
  <c r="S12" i="6" s="1"/>
  <c r="E22" i="10"/>
  <c r="F22" i="10" s="1"/>
  <c r="L16" i="13"/>
  <c r="H16" i="13" s="1"/>
  <c r="G99" i="11"/>
  <c r="G101" i="11" s="1"/>
  <c r="G104" i="11" s="1"/>
  <c r="G14" i="11" s="1"/>
  <c r="R13" i="6"/>
  <c r="S13" i="6" s="1"/>
  <c r="E21" i="13" l="1"/>
  <c r="D21" i="13"/>
  <c r="G21" i="13"/>
  <c r="H19" i="13"/>
  <c r="I16" i="13" s="1"/>
  <c r="F21" i="13"/>
  <c r="F20" i="13" s="1"/>
  <c r="C21" i="13"/>
  <c r="R40" i="6"/>
  <c r="S40" i="6" s="1"/>
  <c r="T40" i="6" s="1"/>
  <c r="R46" i="6"/>
  <c r="S46" i="6" s="1"/>
  <c r="T46" i="6" s="1"/>
  <c r="R47" i="6"/>
  <c r="S47" i="6" s="1"/>
  <c r="T47" i="6" s="1"/>
  <c r="R48" i="6"/>
  <c r="S48" i="6" s="1"/>
  <c r="T48" i="6" s="1"/>
  <c r="J61" i="6"/>
  <c r="K61" i="6" s="1"/>
  <c r="M61" i="6"/>
  <c r="N61" i="6" s="1"/>
  <c r="G20" i="13" l="1"/>
  <c r="C23" i="13"/>
  <c r="D23" i="13" s="1"/>
  <c r="C20" i="13"/>
  <c r="C22" i="13" s="1"/>
  <c r="D20" i="13"/>
  <c r="I18" i="13"/>
  <c r="I15" i="13"/>
  <c r="I14" i="13"/>
  <c r="I17" i="13"/>
  <c r="I13" i="13"/>
  <c r="E20" i="13"/>
  <c r="T13" i="6"/>
  <c r="T12" i="6"/>
  <c r="U39" i="6"/>
  <c r="U40" i="6"/>
  <c r="U41" i="6"/>
  <c r="U42" i="6"/>
  <c r="U43" i="6"/>
  <c r="U44" i="6"/>
  <c r="U45" i="6"/>
  <c r="U46" i="6"/>
  <c r="U47" i="6"/>
  <c r="U48" i="6"/>
  <c r="U49" i="6"/>
  <c r="U50" i="6"/>
  <c r="D22" i="13" l="1"/>
  <c r="E23" i="13"/>
  <c r="H10" i="6"/>
  <c r="R78" i="6"/>
  <c r="S78" i="6" s="1"/>
  <c r="R80" i="6"/>
  <c r="S80" i="6" s="1"/>
  <c r="R58" i="6"/>
  <c r="S58" i="6" s="1"/>
  <c r="O15" i="6"/>
  <c r="J16" i="6"/>
  <c r="K16" i="6" s="1"/>
  <c r="M16" i="6"/>
  <c r="N16" i="6" s="1"/>
  <c r="O16" i="6"/>
  <c r="P16" i="6" s="1"/>
  <c r="J17" i="6"/>
  <c r="K17" i="6" s="1"/>
  <c r="M17" i="6"/>
  <c r="N17" i="6" s="1"/>
  <c r="O17" i="6"/>
  <c r="P17" i="6" s="1"/>
  <c r="Q17" i="6" s="1"/>
  <c r="J18" i="6"/>
  <c r="K18" i="6" s="1"/>
  <c r="M18" i="6"/>
  <c r="N18" i="6" s="1"/>
  <c r="O18" i="6"/>
  <c r="P18" i="6" s="1"/>
  <c r="Q18" i="6" s="1"/>
  <c r="E22" i="13" l="1"/>
  <c r="F23" i="13"/>
  <c r="S10" i="6"/>
  <c r="T10" i="6" s="1"/>
  <c r="Q16" i="6"/>
  <c r="R17" i="6"/>
  <c r="S17" i="6" s="1"/>
  <c r="T17" i="6" s="1"/>
  <c r="R16" i="6"/>
  <c r="S16" i="6" s="1"/>
  <c r="R18" i="6"/>
  <c r="S18" i="6" s="1"/>
  <c r="T18" i="6" s="1"/>
  <c r="G23" i="13" l="1"/>
  <c r="F22" i="13"/>
  <c r="T16" i="6"/>
  <c r="G22" i="13" l="1"/>
  <c r="H21" i="13"/>
  <c r="H20" i="13" s="1"/>
  <c r="F10" i="7"/>
  <c r="F13" i="7"/>
  <c r="F23" i="10"/>
  <c r="F19" i="10"/>
  <c r="G86" i="9"/>
  <c r="E82" i="9"/>
  <c r="F82" i="9" s="1"/>
  <c r="E81" i="9"/>
  <c r="F81" i="9" s="1"/>
  <c r="E80" i="9"/>
  <c r="F80" i="9" s="1"/>
  <c r="E79" i="9"/>
  <c r="F79" i="9" s="1"/>
  <c r="F78" i="9"/>
  <c r="E78" i="9"/>
  <c r="E77" i="9"/>
  <c r="F77" i="9" s="1"/>
  <c r="E76" i="9"/>
  <c r="F76" i="9" s="1"/>
  <c r="E75" i="9"/>
  <c r="F75" i="9" s="1"/>
  <c r="F74" i="9"/>
  <c r="E73" i="9"/>
  <c r="F73" i="9" s="1"/>
  <c r="E72" i="9"/>
  <c r="F72" i="9" s="1"/>
  <c r="F71" i="9"/>
  <c r="E71" i="9"/>
  <c r="E70" i="9"/>
  <c r="F70" i="9" s="1"/>
  <c r="E69" i="9"/>
  <c r="F69" i="9" s="1"/>
  <c r="E68" i="9"/>
  <c r="F68" i="9" s="1"/>
  <c r="E67" i="9"/>
  <c r="F67" i="9" s="1"/>
  <c r="E66" i="9"/>
  <c r="F66" i="9" s="1"/>
  <c r="E65" i="9"/>
  <c r="F65" i="9" s="1"/>
  <c r="E64" i="9"/>
  <c r="F64" i="9" s="1"/>
  <c r="E63" i="9"/>
  <c r="F63" i="9" s="1"/>
  <c r="E62" i="9"/>
  <c r="F62" i="9" s="1"/>
  <c r="E61" i="9"/>
  <c r="F61" i="9" s="1"/>
  <c r="E60" i="9"/>
  <c r="F60" i="9" s="1"/>
  <c r="E59" i="9"/>
  <c r="F59" i="9" s="1"/>
  <c r="E58" i="9"/>
  <c r="F58" i="9" s="1"/>
  <c r="E57" i="9"/>
  <c r="F57" i="9" s="1"/>
  <c r="E56" i="9"/>
  <c r="F56" i="9" s="1"/>
  <c r="F55" i="9"/>
  <c r="E54" i="9"/>
  <c r="F54" i="9" s="1"/>
  <c r="F53" i="9"/>
  <c r="E53" i="9"/>
  <c r="E52" i="9"/>
  <c r="F52" i="9" s="1"/>
  <c r="E51" i="9"/>
  <c r="F51" i="9" s="1"/>
  <c r="E50" i="9"/>
  <c r="F50" i="9" s="1"/>
  <c r="E49" i="9"/>
  <c r="F49" i="9" s="1"/>
  <c r="E48" i="9"/>
  <c r="F48" i="9" s="1"/>
  <c r="E47" i="9"/>
  <c r="F47" i="9" s="1"/>
  <c r="E46" i="9"/>
  <c r="F46" i="9" s="1"/>
  <c r="F45" i="9"/>
  <c r="E45" i="9"/>
  <c r="E44" i="9"/>
  <c r="F44" i="9" s="1"/>
  <c r="F43" i="9"/>
  <c r="F42" i="9"/>
  <c r="E42" i="9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F33" i="9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F20" i="9"/>
  <c r="E20" i="9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25" i="10" l="1"/>
  <c r="F27" i="10" s="1"/>
  <c r="H28" i="10" s="1"/>
  <c r="E86" i="9"/>
  <c r="F10" i="9"/>
  <c r="F83" i="9" s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J43" i="7" l="1"/>
  <c r="J73" i="7"/>
  <c r="T78" i="6"/>
  <c r="T80" i="6"/>
  <c r="T58" i="6"/>
  <c r="J40" i="6"/>
  <c r="K40" i="6" s="1"/>
  <c r="M40" i="6"/>
  <c r="N40" i="6" s="1"/>
  <c r="J80" i="6"/>
  <c r="K80" i="6" s="1"/>
  <c r="M80" i="6"/>
  <c r="N80" i="6" s="1"/>
  <c r="J78" i="6"/>
  <c r="K78" i="6" s="1"/>
  <c r="M78" i="6"/>
  <c r="N78" i="6" s="1"/>
  <c r="J58" i="6"/>
  <c r="K58" i="6" s="1"/>
  <c r="M58" i="6"/>
  <c r="N58" i="6" s="1"/>
  <c r="E3016" i="8" l="1"/>
  <c r="C3016" i="8"/>
  <c r="B3016" i="8"/>
  <c r="E3015" i="8"/>
  <c r="C3015" i="8"/>
  <c r="B3015" i="8"/>
  <c r="E3014" i="8"/>
  <c r="C3014" i="8"/>
  <c r="B3014" i="8"/>
  <c r="E3007" i="8"/>
  <c r="C3007" i="8"/>
  <c r="B3007" i="8"/>
  <c r="E3000" i="8"/>
  <c r="C3000" i="8"/>
  <c r="B3000" i="8"/>
  <c r="E2999" i="8"/>
  <c r="C2999" i="8"/>
  <c r="B2999" i="8"/>
  <c r="E2998" i="8"/>
  <c r="C2998" i="8"/>
  <c r="B2998" i="8"/>
  <c r="E2991" i="8"/>
  <c r="C2991" i="8"/>
  <c r="B2991" i="8"/>
  <c r="E2990" i="8"/>
  <c r="C2990" i="8"/>
  <c r="B2990" i="8"/>
  <c r="E2989" i="8"/>
  <c r="C2989" i="8"/>
  <c r="E2980" i="8"/>
  <c r="B2980" i="8"/>
  <c r="E2979" i="8"/>
  <c r="B2979" i="8"/>
  <c r="E2976" i="8"/>
  <c r="B2976" i="8"/>
  <c r="E2975" i="8"/>
  <c r="B2975" i="8"/>
  <c r="E2890" i="8"/>
  <c r="C2890" i="8"/>
  <c r="B2890" i="8"/>
  <c r="E2883" i="8"/>
  <c r="C2883" i="8"/>
  <c r="B2883" i="8"/>
  <c r="E2876" i="8"/>
  <c r="C2876" i="8"/>
  <c r="B2876" i="8"/>
  <c r="E2875" i="8"/>
  <c r="C2875" i="8"/>
  <c r="B2875" i="8"/>
  <c r="E2868" i="8"/>
  <c r="C2868" i="8"/>
  <c r="B2868" i="8"/>
  <c r="E2861" i="8"/>
  <c r="C2861" i="8"/>
  <c r="B2861" i="8"/>
  <c r="E2854" i="8"/>
  <c r="C2854" i="8"/>
  <c r="B2854" i="8"/>
  <c r="E2847" i="8"/>
  <c r="C2847" i="8"/>
  <c r="B2847" i="8"/>
  <c r="E2840" i="8"/>
  <c r="C2840" i="8"/>
  <c r="B2840" i="8"/>
  <c r="E2833" i="8"/>
  <c r="C2833" i="8"/>
  <c r="B2833" i="8"/>
  <c r="E2825" i="8"/>
  <c r="C2825" i="8"/>
  <c r="B2825" i="8"/>
  <c r="E2824" i="8"/>
  <c r="C2824" i="8"/>
  <c r="B2824" i="8"/>
  <c r="E2817" i="8"/>
  <c r="C2817" i="8"/>
  <c r="B2817" i="8"/>
  <c r="E2810" i="8"/>
  <c r="C2810" i="8"/>
  <c r="B2810" i="8"/>
  <c r="E2803" i="8"/>
  <c r="C2803" i="8"/>
  <c r="B2803" i="8"/>
  <c r="E2796" i="8"/>
  <c r="C2796" i="8"/>
  <c r="B2796" i="8"/>
  <c r="E2789" i="8"/>
  <c r="C2789" i="8"/>
  <c r="B2789" i="8"/>
  <c r="E2782" i="8"/>
  <c r="C2782" i="8"/>
  <c r="B2782" i="8"/>
  <c r="E2775" i="8"/>
  <c r="C2775" i="8"/>
  <c r="B2775" i="8"/>
  <c r="E2768" i="8"/>
  <c r="C2768" i="8"/>
  <c r="B2768" i="8"/>
  <c r="E2761" i="8"/>
  <c r="C2761" i="8"/>
  <c r="B2761" i="8"/>
  <c r="E2754" i="8"/>
  <c r="C2754" i="8"/>
  <c r="B2754" i="8"/>
  <c r="E2747" i="8"/>
  <c r="C2747" i="8"/>
  <c r="B2747" i="8"/>
  <c r="E2740" i="8"/>
  <c r="C2740" i="8"/>
  <c r="B2740" i="8"/>
  <c r="E2733" i="8"/>
  <c r="C2733" i="8"/>
  <c r="B2733" i="8"/>
  <c r="E2726" i="8"/>
  <c r="C2726" i="8"/>
  <c r="B2726" i="8"/>
  <c r="E2719" i="8"/>
  <c r="C2719" i="8"/>
  <c r="B2719" i="8"/>
  <c r="E2712" i="8"/>
  <c r="C2712" i="8"/>
  <c r="B2712" i="8"/>
  <c r="E2705" i="8"/>
  <c r="C2705" i="8"/>
  <c r="B2705" i="8"/>
  <c r="E2698" i="8"/>
  <c r="C2698" i="8"/>
  <c r="B2698" i="8"/>
  <c r="E2690" i="8"/>
  <c r="B2690" i="8"/>
  <c r="E2689" i="8"/>
  <c r="B2689" i="8"/>
  <c r="E2682" i="8"/>
  <c r="C2682" i="8"/>
  <c r="B2682" i="8"/>
  <c r="E2675" i="8"/>
  <c r="C2675" i="8"/>
  <c r="B2675" i="8"/>
  <c r="E2668" i="8"/>
  <c r="C2668" i="8"/>
  <c r="B2668" i="8"/>
  <c r="E2661" i="8"/>
  <c r="C2661" i="8"/>
  <c r="B2661" i="8"/>
  <c r="E2654" i="8"/>
  <c r="C2654" i="8"/>
  <c r="B2654" i="8"/>
  <c r="E2647" i="8"/>
  <c r="C2647" i="8"/>
  <c r="B2647" i="8"/>
  <c r="E2640" i="8"/>
  <c r="C2640" i="8"/>
  <c r="B2640" i="8"/>
  <c r="E2633" i="8"/>
  <c r="C2633" i="8"/>
  <c r="B2633" i="8"/>
  <c r="E2626" i="8"/>
  <c r="C2626" i="8"/>
  <c r="B2626" i="8"/>
  <c r="E2619" i="8"/>
  <c r="C2619" i="8"/>
  <c r="B2619" i="8"/>
  <c r="E2612" i="8"/>
  <c r="C2612" i="8"/>
  <c r="B2612" i="8"/>
  <c r="E2604" i="8"/>
  <c r="B2604" i="8"/>
  <c r="E2603" i="8"/>
  <c r="C2603" i="8"/>
  <c r="B2603" i="8"/>
  <c r="E2596" i="8"/>
  <c r="B2596" i="8"/>
  <c r="E2595" i="8"/>
  <c r="C2595" i="8"/>
  <c r="B2595" i="8"/>
  <c r="E2594" i="8"/>
  <c r="B2594" i="8"/>
  <c r="E2593" i="8"/>
  <c r="B2593" i="8"/>
  <c r="E2592" i="8"/>
  <c r="B2592" i="8"/>
  <c r="E2591" i="8"/>
  <c r="B2591" i="8"/>
  <c r="E2590" i="8"/>
  <c r="B2590" i="8"/>
  <c r="E2583" i="8"/>
  <c r="C2583" i="8"/>
  <c r="B2583" i="8"/>
  <c r="E2582" i="8"/>
  <c r="B2582" i="8"/>
  <c r="E2581" i="8"/>
  <c r="B2581" i="8"/>
  <c r="E2574" i="8"/>
  <c r="C2574" i="8"/>
  <c r="B2574" i="8"/>
  <c r="E2573" i="8"/>
  <c r="C2573" i="8"/>
  <c r="B2573" i="8"/>
  <c r="E2572" i="8"/>
  <c r="C2572" i="8"/>
  <c r="B2572" i="8"/>
  <c r="E2563" i="8"/>
  <c r="C2563" i="8"/>
  <c r="B2563" i="8"/>
  <c r="E2562" i="8"/>
  <c r="C2562" i="8"/>
  <c r="B2562" i="8"/>
  <c r="E2561" i="8"/>
  <c r="C2561" i="8"/>
  <c r="B2561" i="8"/>
  <c r="E2560" i="8"/>
  <c r="C2560" i="8"/>
  <c r="B2560" i="8"/>
  <c r="E2553" i="8"/>
  <c r="C2553" i="8"/>
  <c r="B2553" i="8"/>
  <c r="E2552" i="8"/>
  <c r="C2552" i="8"/>
  <c r="B2552" i="8"/>
  <c r="E2551" i="8"/>
  <c r="C2551" i="8"/>
  <c r="B2551" i="8"/>
  <c r="E2550" i="8"/>
  <c r="C2550" i="8"/>
  <c r="B2550" i="8"/>
  <c r="E2543" i="8"/>
  <c r="C2543" i="8"/>
  <c r="B2543" i="8"/>
  <c r="E2542" i="8"/>
  <c r="C2542" i="8"/>
  <c r="B2542" i="8"/>
  <c r="E2541" i="8"/>
  <c r="C2541" i="8"/>
  <c r="B2541" i="8"/>
  <c r="E2534" i="8"/>
  <c r="C2534" i="8"/>
  <c r="B2534" i="8"/>
  <c r="E2533" i="8"/>
  <c r="C2533" i="8"/>
  <c r="B2533" i="8"/>
  <c r="E2532" i="8"/>
  <c r="C2532" i="8"/>
  <c r="B2532" i="8"/>
  <c r="E2525" i="8"/>
  <c r="C2525" i="8"/>
  <c r="B2525" i="8"/>
  <c r="E2524" i="8"/>
  <c r="C2524" i="8"/>
  <c r="B2524" i="8"/>
  <c r="E2523" i="8"/>
  <c r="C2523" i="8"/>
  <c r="B2523" i="8"/>
  <c r="E2516" i="8"/>
  <c r="C2516" i="8"/>
  <c r="B2516" i="8"/>
  <c r="E2515" i="8"/>
  <c r="C2515" i="8"/>
  <c r="B2515" i="8"/>
  <c r="E2514" i="8"/>
  <c r="C2514" i="8"/>
  <c r="B2514" i="8"/>
  <c r="E2513" i="8"/>
  <c r="C2513" i="8"/>
  <c r="B2513" i="8"/>
  <c r="E2506" i="8"/>
  <c r="C2506" i="8"/>
  <c r="B2506" i="8"/>
  <c r="E2505" i="8"/>
  <c r="C2505" i="8"/>
  <c r="B2505" i="8"/>
  <c r="E2504" i="8"/>
  <c r="C2504" i="8"/>
  <c r="B2504" i="8"/>
  <c r="E2503" i="8"/>
  <c r="C2503" i="8"/>
  <c r="B2503" i="8"/>
  <c r="E2502" i="8"/>
  <c r="C2502" i="8"/>
  <c r="B2502" i="8"/>
  <c r="E2501" i="8"/>
  <c r="C2501" i="8"/>
  <c r="B2501" i="8"/>
  <c r="E2494" i="8"/>
  <c r="C2494" i="8"/>
  <c r="B2494" i="8"/>
  <c r="E2487" i="8"/>
  <c r="C2487" i="8"/>
  <c r="B2487" i="8"/>
  <c r="E2486" i="8"/>
  <c r="C2486" i="8"/>
  <c r="B2486" i="8"/>
  <c r="E2485" i="8"/>
  <c r="C2485" i="8"/>
  <c r="B2485" i="8"/>
  <c r="E2484" i="8"/>
  <c r="C2484" i="8"/>
  <c r="B2484" i="8"/>
  <c r="E2477" i="8"/>
  <c r="C2477" i="8"/>
  <c r="B2477" i="8"/>
  <c r="E2476" i="8"/>
  <c r="C2476" i="8"/>
  <c r="B2476" i="8"/>
  <c r="E2475" i="8"/>
  <c r="C2475" i="8"/>
  <c r="B2475" i="8"/>
  <c r="E2474" i="8"/>
  <c r="C2474" i="8"/>
  <c r="B2474" i="8"/>
  <c r="E2473" i="8"/>
  <c r="C2473" i="8"/>
  <c r="B2473" i="8"/>
  <c r="E2466" i="8"/>
  <c r="C2466" i="8"/>
  <c r="B2466" i="8"/>
  <c r="E2465" i="8"/>
  <c r="B2465" i="8"/>
  <c r="E2464" i="8"/>
  <c r="B2464" i="8"/>
  <c r="E2463" i="8"/>
  <c r="B2463" i="8"/>
  <c r="E2462" i="8"/>
  <c r="B2462" i="8"/>
  <c r="E2454" i="8"/>
  <c r="C2454" i="8"/>
  <c r="B2454" i="8"/>
  <c r="E2453" i="8"/>
  <c r="C2453" i="8"/>
  <c r="B2453" i="8"/>
  <c r="E2452" i="8"/>
  <c r="C2452" i="8"/>
  <c r="B2452" i="8"/>
  <c r="E2451" i="8"/>
  <c r="C2451" i="8"/>
  <c r="B2451" i="8"/>
  <c r="E2444" i="8"/>
  <c r="C2444" i="8"/>
  <c r="B2444" i="8"/>
  <c r="E2443" i="8"/>
  <c r="C2443" i="8"/>
  <c r="B2443" i="8"/>
  <c r="E2442" i="8"/>
  <c r="C2442" i="8"/>
  <c r="B2442" i="8"/>
  <c r="E2441" i="8"/>
  <c r="C2441" i="8"/>
  <c r="B2441" i="8"/>
  <c r="E2440" i="8"/>
  <c r="C2440" i="8"/>
  <c r="B2440" i="8"/>
  <c r="E2433" i="8"/>
  <c r="C2433" i="8"/>
  <c r="B2433" i="8"/>
  <c r="E2432" i="8"/>
  <c r="C2432" i="8"/>
  <c r="B2432" i="8"/>
  <c r="E2431" i="8"/>
  <c r="C2431" i="8"/>
  <c r="B2431" i="8"/>
  <c r="E2430" i="8"/>
  <c r="C2430" i="8"/>
  <c r="B2430" i="8"/>
  <c r="E2423" i="8"/>
  <c r="C2423" i="8"/>
  <c r="B2423" i="8"/>
  <c r="E2422" i="8"/>
  <c r="B2422" i="8"/>
  <c r="E2421" i="8"/>
  <c r="B2421" i="8"/>
  <c r="E2420" i="8"/>
  <c r="B2420" i="8"/>
  <c r="E2419" i="8"/>
  <c r="B2419" i="8"/>
  <c r="E2412" i="8"/>
  <c r="C2412" i="8"/>
  <c r="B2412" i="8"/>
  <c r="E2411" i="8"/>
  <c r="C2411" i="8"/>
  <c r="B2411" i="8"/>
  <c r="E2410" i="8"/>
  <c r="C2410" i="8"/>
  <c r="B2410" i="8"/>
  <c r="E2409" i="8"/>
  <c r="C2409" i="8"/>
  <c r="B2409" i="8"/>
  <c r="E2408" i="8"/>
  <c r="B2408" i="8"/>
  <c r="E2407" i="8"/>
  <c r="B2407" i="8"/>
  <c r="E2400" i="8"/>
  <c r="C2400" i="8"/>
  <c r="B2400" i="8"/>
  <c r="E2399" i="8"/>
  <c r="C2399" i="8"/>
  <c r="B2399" i="8"/>
  <c r="E2398" i="8"/>
  <c r="C2398" i="8"/>
  <c r="B2398" i="8"/>
  <c r="E2397" i="8"/>
  <c r="C2397" i="8"/>
  <c r="B2397" i="8"/>
  <c r="E2396" i="8"/>
  <c r="B2396" i="8"/>
  <c r="E2395" i="8"/>
  <c r="B2395" i="8"/>
  <c r="E2388" i="8"/>
  <c r="C2388" i="8"/>
  <c r="B2388" i="8"/>
  <c r="E2387" i="8"/>
  <c r="C2387" i="8"/>
  <c r="B2387" i="8"/>
  <c r="E2386" i="8"/>
  <c r="C2386" i="8"/>
  <c r="B2386" i="8"/>
  <c r="E2385" i="8"/>
  <c r="C2385" i="8"/>
  <c r="B2385" i="8"/>
  <c r="E2378" i="8"/>
  <c r="B2378" i="8"/>
  <c r="E2377" i="8"/>
  <c r="C2377" i="8"/>
  <c r="B2377" i="8"/>
  <c r="E2376" i="8"/>
  <c r="B2376" i="8"/>
  <c r="E2375" i="8"/>
  <c r="B2375" i="8"/>
  <c r="E2374" i="8"/>
  <c r="B2374" i="8"/>
  <c r="E2373" i="8"/>
  <c r="B2373" i="8"/>
  <c r="E2372" i="8"/>
  <c r="B2372" i="8"/>
  <c r="E2365" i="8"/>
  <c r="B2365" i="8"/>
  <c r="E2364" i="8"/>
  <c r="C2364" i="8"/>
  <c r="B2364" i="8"/>
  <c r="E2357" i="8"/>
  <c r="C2357" i="8"/>
  <c r="B2357" i="8"/>
  <c r="E2348" i="8"/>
  <c r="C2348" i="8"/>
  <c r="B2348" i="8"/>
  <c r="E2341" i="8"/>
  <c r="C2341" i="8"/>
  <c r="B2341" i="8"/>
  <c r="E2340" i="8"/>
  <c r="C2340" i="8"/>
  <c r="B2340" i="8"/>
  <c r="E2333" i="8"/>
  <c r="C2333" i="8"/>
  <c r="B2333" i="8"/>
  <c r="E2326" i="8"/>
  <c r="C2326" i="8"/>
  <c r="B2326" i="8"/>
  <c r="E2319" i="8"/>
  <c r="C2319" i="8"/>
  <c r="B2319" i="8"/>
  <c r="E2312" i="8"/>
  <c r="C2312" i="8"/>
  <c r="B2312" i="8"/>
  <c r="E2305" i="8"/>
  <c r="C2305" i="8"/>
  <c r="B2305" i="8"/>
  <c r="E2298" i="8"/>
  <c r="C2298" i="8"/>
  <c r="B2298" i="8"/>
  <c r="E2290" i="8"/>
  <c r="C2290" i="8"/>
  <c r="B2290" i="8"/>
  <c r="E2289" i="8"/>
  <c r="C2289" i="8"/>
  <c r="B2289" i="8"/>
  <c r="E2282" i="8"/>
  <c r="C2282" i="8"/>
  <c r="B2282" i="8"/>
  <c r="E2275" i="8"/>
  <c r="C2275" i="8"/>
  <c r="B2275" i="8"/>
  <c r="E2268" i="8"/>
  <c r="C2268" i="8"/>
  <c r="B2268" i="8"/>
  <c r="E2261" i="8"/>
  <c r="C2261" i="8"/>
  <c r="B2261" i="8"/>
  <c r="E2254" i="8"/>
  <c r="C2254" i="8"/>
  <c r="B2254" i="8"/>
  <c r="E2247" i="8"/>
  <c r="C2247" i="8"/>
  <c r="B2247" i="8"/>
  <c r="E2240" i="8"/>
  <c r="C2240" i="8"/>
  <c r="B2240" i="8"/>
  <c r="E2233" i="8"/>
  <c r="C2233" i="8"/>
  <c r="B2233" i="8"/>
  <c r="E2226" i="8"/>
  <c r="C2226" i="8"/>
  <c r="B2226" i="8"/>
  <c r="E2219" i="8"/>
  <c r="C2219" i="8"/>
  <c r="B2219" i="8"/>
  <c r="E2212" i="8"/>
  <c r="C2212" i="8"/>
  <c r="B2212" i="8"/>
  <c r="E2205" i="8"/>
  <c r="C2205" i="8"/>
  <c r="B2205" i="8"/>
  <c r="E2198" i="8"/>
  <c r="C2198" i="8"/>
  <c r="B2198" i="8"/>
  <c r="E2191" i="8"/>
  <c r="C2191" i="8"/>
  <c r="B2191" i="8"/>
  <c r="E2184" i="8"/>
  <c r="C2184" i="8"/>
  <c r="B2184" i="8"/>
  <c r="E2177" i="8"/>
  <c r="C2177" i="8"/>
  <c r="B2177" i="8"/>
  <c r="E2170" i="8"/>
  <c r="C2170" i="8"/>
  <c r="B2170" i="8"/>
  <c r="E2163" i="8"/>
  <c r="C2163" i="8"/>
  <c r="B2163" i="8"/>
  <c r="E2155" i="8"/>
  <c r="B2155" i="8"/>
  <c r="E2154" i="8"/>
  <c r="B2154" i="8"/>
  <c r="E2147" i="8"/>
  <c r="C2147" i="8"/>
  <c r="B2147" i="8"/>
  <c r="E2140" i="8"/>
  <c r="C2140" i="8"/>
  <c r="B2140" i="8"/>
  <c r="E2133" i="8"/>
  <c r="C2133" i="8"/>
  <c r="B2133" i="8"/>
  <c r="E2126" i="8"/>
  <c r="C2126" i="8"/>
  <c r="B2126" i="8"/>
  <c r="E2119" i="8"/>
  <c r="C2119" i="8"/>
  <c r="B2119" i="8"/>
  <c r="E2112" i="8"/>
  <c r="C2112" i="8"/>
  <c r="B2112" i="8"/>
  <c r="E2105" i="8"/>
  <c r="C2105" i="8"/>
  <c r="B2105" i="8"/>
  <c r="E2098" i="8"/>
  <c r="C2098" i="8"/>
  <c r="B2098" i="8"/>
  <c r="E2091" i="8"/>
  <c r="C2091" i="8"/>
  <c r="B2091" i="8"/>
  <c r="E2084" i="8"/>
  <c r="C2084" i="8"/>
  <c r="B2084" i="8"/>
  <c r="E2077" i="8"/>
  <c r="C2077" i="8"/>
  <c r="B2077" i="8"/>
  <c r="E2068" i="8"/>
  <c r="C2068" i="8"/>
  <c r="B2068" i="8"/>
  <c r="E2067" i="8"/>
  <c r="B2067" i="8"/>
  <c r="E2066" i="8"/>
  <c r="B2066" i="8"/>
  <c r="E2059" i="8"/>
  <c r="B2059" i="8"/>
  <c r="E2058" i="8"/>
  <c r="C2058" i="8"/>
  <c r="B2058" i="8"/>
  <c r="E2051" i="8"/>
  <c r="B2051" i="8"/>
  <c r="E2050" i="8"/>
  <c r="C2050" i="8"/>
  <c r="B2050" i="8"/>
  <c r="E2043" i="8"/>
  <c r="B2043" i="8"/>
  <c r="E2042" i="8"/>
  <c r="C2042" i="8"/>
  <c r="B2042" i="8"/>
  <c r="E2035" i="8"/>
  <c r="B2035" i="8"/>
  <c r="E2034" i="8"/>
  <c r="C2034" i="8"/>
  <c r="B2034" i="8"/>
  <c r="E2033" i="8"/>
  <c r="B2033" i="8"/>
  <c r="E2032" i="8"/>
  <c r="B2032" i="8"/>
  <c r="E2031" i="8"/>
  <c r="B2031" i="8"/>
  <c r="E2030" i="8"/>
  <c r="B2030" i="8"/>
  <c r="E2029" i="8"/>
  <c r="B2029" i="8"/>
  <c r="E2022" i="8"/>
  <c r="C2022" i="8"/>
  <c r="B2022" i="8"/>
  <c r="E2021" i="8"/>
  <c r="C2021" i="8"/>
  <c r="B2021" i="8"/>
  <c r="E2020" i="8"/>
  <c r="C2020" i="8"/>
  <c r="B2020" i="8"/>
  <c r="E2019" i="8"/>
  <c r="C2019" i="8"/>
  <c r="B2019" i="8"/>
  <c r="E2012" i="8"/>
  <c r="C2012" i="8"/>
  <c r="B2012" i="8"/>
  <c r="E2011" i="8"/>
  <c r="C2011" i="8"/>
  <c r="B2011" i="8"/>
  <c r="E2010" i="8"/>
  <c r="C2010" i="8"/>
  <c r="B2010" i="8"/>
  <c r="E2009" i="8"/>
  <c r="C2009" i="8"/>
  <c r="B2009" i="8"/>
  <c r="E2002" i="8"/>
  <c r="C2002" i="8"/>
  <c r="B2002" i="8"/>
  <c r="E2001" i="8"/>
  <c r="C2001" i="8"/>
  <c r="B2001" i="8"/>
  <c r="E2000" i="8"/>
  <c r="C2000" i="8"/>
  <c r="B2000" i="8"/>
  <c r="E1993" i="8"/>
  <c r="C1993" i="8"/>
  <c r="B1993" i="8"/>
  <c r="E1992" i="8"/>
  <c r="C1992" i="8"/>
  <c r="B1992" i="8"/>
  <c r="E1991" i="8"/>
  <c r="C1991" i="8"/>
  <c r="B1991" i="8"/>
  <c r="E1984" i="8"/>
  <c r="C1984" i="8"/>
  <c r="B1984" i="8"/>
  <c r="E1983" i="8"/>
  <c r="C1983" i="8"/>
  <c r="B1983" i="8"/>
  <c r="E1982" i="8"/>
  <c r="C1982" i="8"/>
  <c r="B1982" i="8"/>
  <c r="E1981" i="8"/>
  <c r="C1981" i="8"/>
  <c r="B1981" i="8"/>
  <c r="E1974" i="8"/>
  <c r="B1974" i="8"/>
  <c r="E1973" i="8"/>
  <c r="B1973" i="8"/>
  <c r="E1972" i="8"/>
  <c r="B1972" i="8"/>
  <c r="E1971" i="8"/>
  <c r="B1971" i="8"/>
  <c r="E1970" i="8"/>
  <c r="B1970" i="8"/>
  <c r="E1969" i="8"/>
  <c r="B1969" i="8"/>
  <c r="E1968" i="8"/>
  <c r="B1968" i="8"/>
  <c r="E1967" i="8"/>
  <c r="B1967" i="8"/>
  <c r="E1966" i="8"/>
  <c r="B1966" i="8"/>
  <c r="E1965" i="8"/>
  <c r="B1965" i="8"/>
  <c r="E1964" i="8"/>
  <c r="B1964" i="8"/>
  <c r="E1963" i="8"/>
  <c r="B1963" i="8"/>
  <c r="E1962" i="8"/>
  <c r="B1962" i="8"/>
  <c r="E1961" i="8"/>
  <c r="B1961" i="8"/>
  <c r="E1960" i="8"/>
  <c r="B1960" i="8"/>
  <c r="E1953" i="8"/>
  <c r="C1953" i="8"/>
  <c r="B1953" i="8"/>
  <c r="E1952" i="8"/>
  <c r="C1952" i="8"/>
  <c r="B1952" i="8"/>
  <c r="E1951" i="8"/>
  <c r="C1951" i="8"/>
  <c r="B1951" i="8"/>
  <c r="E1950" i="8"/>
  <c r="C1950" i="8"/>
  <c r="B1950" i="8"/>
  <c r="E1949" i="8"/>
  <c r="C1949" i="8"/>
  <c r="B1949" i="8"/>
  <c r="E1948" i="8"/>
  <c r="C1948" i="8"/>
  <c r="B1948" i="8"/>
  <c r="E1941" i="8"/>
  <c r="C1941" i="8"/>
  <c r="B1941" i="8"/>
  <c r="E1934" i="8"/>
  <c r="C1934" i="8"/>
  <c r="B1934" i="8"/>
  <c r="E1933" i="8"/>
  <c r="C1933" i="8"/>
  <c r="B1933" i="8"/>
  <c r="E1932" i="8"/>
  <c r="C1932" i="8"/>
  <c r="B1932" i="8"/>
  <c r="E1931" i="8"/>
  <c r="C1931" i="8"/>
  <c r="B1931" i="8"/>
  <c r="E1924" i="8"/>
  <c r="C1924" i="8"/>
  <c r="B1924" i="8"/>
  <c r="E1923" i="8"/>
  <c r="C1923" i="8"/>
  <c r="B1923" i="8"/>
  <c r="E1922" i="8"/>
  <c r="C1922" i="8"/>
  <c r="B1922" i="8"/>
  <c r="E1921" i="8"/>
  <c r="C1921" i="8"/>
  <c r="B1921" i="8"/>
  <c r="E1920" i="8"/>
  <c r="C1920" i="8"/>
  <c r="B1920" i="8"/>
  <c r="E1913" i="8"/>
  <c r="C1913" i="8"/>
  <c r="B1913" i="8"/>
  <c r="E1912" i="8"/>
  <c r="B1912" i="8"/>
  <c r="E1911" i="8"/>
  <c r="B1911" i="8"/>
  <c r="E1910" i="8"/>
  <c r="B1910" i="8"/>
  <c r="E1909" i="8"/>
  <c r="B1909" i="8"/>
  <c r="E1902" i="8"/>
  <c r="C1902" i="8"/>
  <c r="B1902" i="8"/>
  <c r="E1901" i="8"/>
  <c r="C1901" i="8"/>
  <c r="B1901" i="8"/>
  <c r="E1900" i="8"/>
  <c r="C1900" i="8"/>
  <c r="B1900" i="8"/>
  <c r="E1899" i="8"/>
  <c r="C1899" i="8"/>
  <c r="B1899" i="8"/>
  <c r="E1898" i="8"/>
  <c r="C1898" i="8"/>
  <c r="B1898" i="8"/>
  <c r="E1891" i="8"/>
  <c r="C1891" i="8"/>
  <c r="B1891" i="8"/>
  <c r="E1890" i="8"/>
  <c r="C1890" i="8"/>
  <c r="B1890" i="8"/>
  <c r="E1889" i="8"/>
  <c r="C1889" i="8"/>
  <c r="B1889" i="8"/>
  <c r="E1888" i="8"/>
  <c r="C1888" i="8"/>
  <c r="B1888" i="8"/>
  <c r="E1887" i="8"/>
  <c r="C1887" i="8"/>
  <c r="B1887" i="8"/>
  <c r="E1880" i="8"/>
  <c r="C1880" i="8"/>
  <c r="B1880" i="8"/>
  <c r="E1879" i="8"/>
  <c r="C1879" i="8"/>
  <c r="B1879" i="8"/>
  <c r="E1878" i="8"/>
  <c r="C1878" i="8"/>
  <c r="B1878" i="8"/>
  <c r="E1877" i="8"/>
  <c r="C1877" i="8"/>
  <c r="B1877" i="8"/>
  <c r="E1870" i="8"/>
  <c r="C1870" i="8"/>
  <c r="B1870" i="8"/>
  <c r="E1869" i="8"/>
  <c r="B1869" i="8"/>
  <c r="E1868" i="8"/>
  <c r="B1868" i="8"/>
  <c r="E1867" i="8"/>
  <c r="B1867" i="8"/>
  <c r="E1866" i="8"/>
  <c r="B1866" i="8"/>
  <c r="E1859" i="8"/>
  <c r="C1859" i="8"/>
  <c r="B1859" i="8"/>
  <c r="E1858" i="8"/>
  <c r="C1858" i="8"/>
  <c r="B1858" i="8"/>
  <c r="E1857" i="8"/>
  <c r="C1857" i="8"/>
  <c r="B1857" i="8"/>
  <c r="E1856" i="8"/>
  <c r="C1856" i="8"/>
  <c r="B1856" i="8"/>
  <c r="E1855" i="8"/>
  <c r="B1855" i="8"/>
  <c r="E1854" i="8"/>
  <c r="B1854" i="8"/>
  <c r="E1847" i="8"/>
  <c r="C1847" i="8"/>
  <c r="B1847" i="8"/>
  <c r="E1846" i="8"/>
  <c r="C1846" i="8"/>
  <c r="B1846" i="8"/>
  <c r="E1845" i="8"/>
  <c r="C1845" i="8"/>
  <c r="B1845" i="8"/>
  <c r="E1844" i="8"/>
  <c r="C1844" i="8"/>
  <c r="B1844" i="8"/>
  <c r="E1843" i="8"/>
  <c r="B1843" i="8"/>
  <c r="E1842" i="8"/>
  <c r="B1842" i="8"/>
  <c r="E1835" i="8"/>
  <c r="C1835" i="8"/>
  <c r="B1835" i="8"/>
  <c r="E1834" i="8"/>
  <c r="C1834" i="8"/>
  <c r="B1834" i="8"/>
  <c r="E1833" i="8"/>
  <c r="C1833" i="8"/>
  <c r="B1833" i="8"/>
  <c r="E1832" i="8"/>
  <c r="C1832" i="8"/>
  <c r="B1832" i="8"/>
  <c r="E1825" i="8"/>
  <c r="B1825" i="8"/>
  <c r="E1824" i="8"/>
  <c r="C1824" i="8"/>
  <c r="B1824" i="8"/>
  <c r="E1823" i="8"/>
  <c r="C1823" i="8"/>
  <c r="B1823" i="8"/>
  <c r="E1822" i="8"/>
  <c r="B1822" i="8"/>
  <c r="E1821" i="8"/>
  <c r="B1821" i="8"/>
  <c r="E1820" i="8"/>
  <c r="B1820" i="8"/>
  <c r="E1813" i="8"/>
  <c r="B1813" i="8"/>
  <c r="E1812" i="8"/>
  <c r="C1812" i="8"/>
  <c r="B1812" i="8"/>
  <c r="E1811" i="8"/>
  <c r="B1811" i="8"/>
  <c r="E1810" i="8"/>
  <c r="B1810" i="8"/>
  <c r="E1809" i="8"/>
  <c r="B1809" i="8"/>
  <c r="E1808" i="8"/>
  <c r="B1808" i="8"/>
  <c r="E1807" i="8"/>
  <c r="B1807" i="8"/>
  <c r="E1800" i="8"/>
  <c r="B1800" i="8"/>
  <c r="E1799" i="8"/>
  <c r="C1799" i="8"/>
  <c r="B1799" i="8"/>
  <c r="E1792" i="8"/>
  <c r="B1792" i="8"/>
  <c r="E1791" i="8"/>
  <c r="C1791" i="8"/>
  <c r="B1791" i="8"/>
  <c r="E1790" i="8"/>
  <c r="C1790" i="8"/>
  <c r="B1790" i="8"/>
  <c r="E1789" i="8"/>
  <c r="B1789" i="8"/>
  <c r="E1788" i="8"/>
  <c r="B1788" i="8"/>
  <c r="E1787" i="8"/>
  <c r="B1787" i="8"/>
  <c r="E1780" i="8"/>
  <c r="B1780" i="8"/>
  <c r="E1779" i="8"/>
  <c r="B1779" i="8"/>
  <c r="E1778" i="8"/>
  <c r="B1778" i="8"/>
  <c r="E1777" i="8"/>
  <c r="B1777" i="8"/>
  <c r="E1776" i="8"/>
  <c r="B1776" i="8"/>
  <c r="E1769" i="8"/>
  <c r="C1769" i="8"/>
  <c r="B1769" i="8"/>
  <c r="E1768" i="8"/>
  <c r="C1768" i="8"/>
  <c r="B1768" i="8"/>
  <c r="E1761" i="8"/>
  <c r="C1761" i="8"/>
  <c r="B1761" i="8"/>
  <c r="E1754" i="8"/>
  <c r="C1754" i="8"/>
  <c r="B1754" i="8"/>
  <c r="E1753" i="8"/>
  <c r="C1753" i="8"/>
  <c r="B1753" i="8"/>
  <c r="E1752" i="8"/>
  <c r="B1752" i="8"/>
  <c r="E1751" i="8"/>
  <c r="C1751" i="8"/>
  <c r="B1751" i="8"/>
  <c r="E1750" i="8"/>
  <c r="C1750" i="8"/>
  <c r="B1750" i="8"/>
  <c r="E1743" i="8"/>
  <c r="C1743" i="8"/>
  <c r="B1743" i="8"/>
  <c r="E1733" i="8"/>
  <c r="C1733" i="8"/>
  <c r="B1733" i="8"/>
  <c r="E1726" i="8"/>
  <c r="C1726" i="8"/>
  <c r="B1726" i="8"/>
  <c r="E1718" i="8"/>
  <c r="C1718" i="8"/>
  <c r="B1718" i="8"/>
  <c r="E1717" i="8"/>
  <c r="B1717" i="8"/>
  <c r="E1716" i="8"/>
  <c r="B1716" i="8"/>
  <c r="E1709" i="8"/>
  <c r="B1709" i="8"/>
  <c r="E1708" i="8"/>
  <c r="B1708" i="8"/>
  <c r="E1707" i="8"/>
  <c r="B1707" i="8"/>
  <c r="E1700" i="8"/>
  <c r="C1700" i="8"/>
  <c r="B1700" i="8"/>
  <c r="E1699" i="8"/>
  <c r="B1699" i="8"/>
  <c r="E1698" i="8"/>
  <c r="B1698" i="8"/>
  <c r="E1691" i="8"/>
  <c r="C1691" i="8"/>
  <c r="B1691" i="8"/>
  <c r="E1690" i="8"/>
  <c r="C1690" i="8"/>
  <c r="B1690" i="8"/>
  <c r="E1689" i="8"/>
  <c r="C1689" i="8"/>
  <c r="B1689" i="8"/>
  <c r="E1688" i="8"/>
  <c r="B1688" i="8"/>
  <c r="E1687" i="8"/>
  <c r="B1687" i="8"/>
  <c r="E1680" i="8"/>
  <c r="B1680" i="8"/>
  <c r="E1679" i="8"/>
  <c r="C1679" i="8"/>
  <c r="B1679" i="8"/>
  <c r="E1678" i="8"/>
  <c r="C1678" i="8"/>
  <c r="B1678" i="8"/>
  <c r="E1677" i="8"/>
  <c r="C1677" i="8"/>
  <c r="B1677" i="8"/>
  <c r="E1676" i="8"/>
  <c r="B1676" i="8"/>
  <c r="E1675" i="8"/>
  <c r="B1675" i="8"/>
  <c r="E1668" i="8"/>
  <c r="B1668" i="8"/>
  <c r="E1667" i="8"/>
  <c r="C1667" i="8"/>
  <c r="B1667" i="8"/>
  <c r="E1666" i="8"/>
  <c r="B1666" i="8"/>
  <c r="E1665" i="8"/>
  <c r="B1665" i="8"/>
  <c r="E1658" i="8"/>
  <c r="B1658" i="8"/>
  <c r="E1657" i="8"/>
  <c r="C1657" i="8"/>
  <c r="B1657" i="8"/>
  <c r="E1656" i="8"/>
  <c r="B1656" i="8"/>
  <c r="E1655" i="8"/>
  <c r="B1655" i="8"/>
  <c r="E1648" i="8"/>
  <c r="B1648" i="8"/>
  <c r="E1647" i="8"/>
  <c r="C1647" i="8"/>
  <c r="B1647" i="8"/>
  <c r="E1646" i="8"/>
  <c r="B1646" i="8"/>
  <c r="E1645" i="8"/>
  <c r="B1645" i="8"/>
  <c r="E1638" i="8"/>
  <c r="B1638" i="8"/>
  <c r="E1637" i="8"/>
  <c r="C1637" i="8"/>
  <c r="B1637" i="8"/>
  <c r="E1636" i="8"/>
  <c r="C1636" i="8"/>
  <c r="B1636" i="8"/>
  <c r="E1635" i="8"/>
  <c r="C1635" i="8"/>
  <c r="B1635" i="8"/>
  <c r="E1634" i="8"/>
  <c r="B1634" i="8"/>
  <c r="E1633" i="8"/>
  <c r="B1633" i="8"/>
  <c r="E1626" i="8"/>
  <c r="B1626" i="8"/>
  <c r="E1625" i="8"/>
  <c r="C1625" i="8"/>
  <c r="B1625" i="8"/>
  <c r="E1624" i="8"/>
  <c r="C1624" i="8"/>
  <c r="B1624" i="8"/>
  <c r="E1623" i="8"/>
  <c r="C1623" i="8"/>
  <c r="B1623" i="8"/>
  <c r="E1622" i="8"/>
  <c r="B1622" i="8"/>
  <c r="E1621" i="8"/>
  <c r="B1621" i="8"/>
  <c r="E1614" i="8"/>
  <c r="B1614" i="8"/>
  <c r="E1613" i="8"/>
  <c r="C1613" i="8"/>
  <c r="B1613" i="8"/>
  <c r="E1612" i="8"/>
  <c r="C1612" i="8"/>
  <c r="B1612" i="8"/>
  <c r="E1611" i="8"/>
  <c r="C1611" i="8"/>
  <c r="B1611" i="8"/>
  <c r="E1610" i="8"/>
  <c r="B1610" i="8"/>
  <c r="E1609" i="8"/>
  <c r="B1609" i="8"/>
  <c r="E1602" i="8"/>
  <c r="B1602" i="8"/>
  <c r="E1601" i="8"/>
  <c r="C1601" i="8"/>
  <c r="B1601" i="8"/>
  <c r="E1600" i="8"/>
  <c r="C1600" i="8"/>
  <c r="B1600" i="8"/>
  <c r="E1599" i="8"/>
  <c r="C1599" i="8"/>
  <c r="B1599" i="8"/>
  <c r="E1598" i="8"/>
  <c r="B1598" i="8"/>
  <c r="E1597" i="8"/>
  <c r="B1597" i="8"/>
  <c r="E1590" i="8"/>
  <c r="C1590" i="8"/>
  <c r="B1590" i="8"/>
  <c r="E1589" i="8"/>
  <c r="C1589" i="8"/>
  <c r="B1589" i="8"/>
  <c r="E1588" i="8"/>
  <c r="C1588" i="8"/>
  <c r="B1588" i="8"/>
  <c r="E1587" i="8"/>
  <c r="B1587" i="8"/>
  <c r="E1586" i="8"/>
  <c r="B1586" i="8"/>
  <c r="E1579" i="8"/>
  <c r="B1579" i="8"/>
  <c r="E1578" i="8"/>
  <c r="C1578" i="8"/>
  <c r="B1578" i="8"/>
  <c r="E1577" i="8"/>
  <c r="C1577" i="8"/>
  <c r="B1577" i="8"/>
  <c r="E1576" i="8"/>
  <c r="B1576" i="8"/>
  <c r="E1575" i="8"/>
  <c r="B1575" i="8"/>
  <c r="E1568" i="8"/>
  <c r="C1568" i="8"/>
  <c r="B1568" i="8"/>
  <c r="E1567" i="8"/>
  <c r="B1567" i="8"/>
  <c r="E1566" i="8"/>
  <c r="B1566" i="8"/>
  <c r="E1557" i="8"/>
  <c r="C1557" i="8"/>
  <c r="B1557" i="8"/>
  <c r="E1556" i="8"/>
  <c r="B1556" i="8"/>
  <c r="E1549" i="8"/>
  <c r="C1549" i="8"/>
  <c r="B1549" i="8"/>
  <c r="E1548" i="8"/>
  <c r="C1548" i="8"/>
  <c r="B1548" i="8"/>
  <c r="E1547" i="8"/>
  <c r="C1547" i="8"/>
  <c r="B1547" i="8"/>
  <c r="E1546" i="8"/>
  <c r="B1546" i="8"/>
  <c r="E1539" i="8"/>
  <c r="B1539" i="8"/>
  <c r="E1538" i="8"/>
  <c r="B1538" i="8"/>
  <c r="E1537" i="8"/>
  <c r="B1537" i="8"/>
  <c r="E1536" i="8"/>
  <c r="B1536" i="8"/>
  <c r="E1529" i="8"/>
  <c r="B1529" i="8"/>
  <c r="E1528" i="8"/>
  <c r="C1528" i="8"/>
  <c r="B1528" i="8"/>
  <c r="E1521" i="8"/>
  <c r="C1521" i="8"/>
  <c r="B1521" i="8"/>
  <c r="E1514" i="8"/>
  <c r="C1514" i="8"/>
  <c r="B1514" i="8"/>
  <c r="E1513" i="8"/>
  <c r="C1513" i="8"/>
  <c r="B1513" i="8"/>
  <c r="E1506" i="8"/>
  <c r="C1506" i="8"/>
  <c r="B1506" i="8"/>
  <c r="E1498" i="8"/>
  <c r="B1498" i="8"/>
  <c r="E1497" i="8"/>
  <c r="C1497" i="8"/>
  <c r="B1497" i="8"/>
  <c r="E1496" i="8"/>
  <c r="B1496" i="8"/>
  <c r="E1495" i="8"/>
  <c r="B1495" i="8"/>
  <c r="E1486" i="8"/>
  <c r="C1486" i="8"/>
  <c r="B1486" i="8"/>
  <c r="E1485" i="8"/>
  <c r="C1485" i="8"/>
  <c r="B1485" i="8"/>
  <c r="E1484" i="8"/>
  <c r="C1484" i="8"/>
  <c r="B1484" i="8"/>
  <c r="E1483" i="8"/>
  <c r="C1483" i="8"/>
  <c r="B1483" i="8"/>
  <c r="E1482" i="8"/>
  <c r="C1482" i="8"/>
  <c r="B1482" i="8"/>
  <c r="E1481" i="8"/>
  <c r="C1481" i="8"/>
  <c r="B1481" i="8"/>
  <c r="E1473" i="8"/>
  <c r="C1473" i="8"/>
  <c r="B1473" i="8"/>
  <c r="E1472" i="8"/>
  <c r="C1472" i="8"/>
  <c r="B1472" i="8"/>
  <c r="E1471" i="8"/>
  <c r="C1471" i="8"/>
  <c r="B1471" i="8"/>
  <c r="E1470" i="8"/>
  <c r="C1470" i="8"/>
  <c r="B1470" i="8"/>
  <c r="E1469" i="8"/>
  <c r="C1469" i="8"/>
  <c r="B1469" i="8"/>
  <c r="E1462" i="8"/>
  <c r="C1462" i="8"/>
  <c r="B1462" i="8"/>
  <c r="E1461" i="8"/>
  <c r="C1461" i="8"/>
  <c r="B1461" i="8"/>
  <c r="E1460" i="8"/>
  <c r="C1460" i="8"/>
  <c r="B1460" i="8"/>
  <c r="E1459" i="8"/>
  <c r="C1459" i="8"/>
  <c r="B1459" i="8"/>
  <c r="E1458" i="8"/>
  <c r="C1458" i="8"/>
  <c r="B1458" i="8"/>
  <c r="E1451" i="8"/>
  <c r="C1451" i="8"/>
  <c r="B1451" i="8"/>
  <c r="E1450" i="8"/>
  <c r="C1450" i="8"/>
  <c r="B1450" i="8"/>
  <c r="E1449" i="8"/>
  <c r="C1449" i="8"/>
  <c r="B1449" i="8"/>
  <c r="E1448" i="8"/>
  <c r="C1448" i="8"/>
  <c r="B1448" i="8"/>
  <c r="E1447" i="8"/>
  <c r="C1447" i="8"/>
  <c r="B1447" i="8"/>
  <c r="E1440" i="8"/>
  <c r="C1440" i="8"/>
  <c r="B1440" i="8"/>
  <c r="E1439" i="8"/>
  <c r="C1439" i="8"/>
  <c r="B1439" i="8"/>
  <c r="E1438" i="8"/>
  <c r="C1438" i="8"/>
  <c r="B1438" i="8"/>
  <c r="E1437" i="8"/>
  <c r="C1437" i="8"/>
  <c r="B1437" i="8"/>
  <c r="E1436" i="8"/>
  <c r="C1436" i="8"/>
  <c r="B1436" i="8"/>
  <c r="E1429" i="8"/>
  <c r="C1429" i="8"/>
  <c r="B1429" i="8"/>
  <c r="E1428" i="8"/>
  <c r="C1428" i="8"/>
  <c r="B1428" i="8"/>
  <c r="E1427" i="8"/>
  <c r="C1427" i="8"/>
  <c r="B1427" i="8"/>
  <c r="E1426" i="8"/>
  <c r="C1426" i="8"/>
  <c r="B1426" i="8"/>
  <c r="E1425" i="8"/>
  <c r="C1425" i="8"/>
  <c r="B1425" i="8"/>
  <c r="E1418" i="8"/>
  <c r="C1418" i="8"/>
  <c r="B1418" i="8"/>
  <c r="E1417" i="8"/>
  <c r="C1417" i="8"/>
  <c r="B1417" i="8"/>
  <c r="E1416" i="8"/>
  <c r="C1416" i="8"/>
  <c r="B1416" i="8"/>
  <c r="E1415" i="8"/>
  <c r="C1415" i="8"/>
  <c r="B1415" i="8"/>
  <c r="E1414" i="8"/>
  <c r="C1414" i="8"/>
  <c r="B1414" i="8"/>
  <c r="E1407" i="8"/>
  <c r="C1407" i="8"/>
  <c r="B1407" i="8"/>
  <c r="E1406" i="8"/>
  <c r="C1406" i="8"/>
  <c r="B1406" i="8"/>
  <c r="E1405" i="8"/>
  <c r="C1405" i="8"/>
  <c r="B1405" i="8"/>
  <c r="E1404" i="8"/>
  <c r="C1404" i="8"/>
  <c r="B1404" i="8"/>
  <c r="E1403" i="8"/>
  <c r="C1403" i="8"/>
  <c r="B1403" i="8"/>
  <c r="E1396" i="8"/>
  <c r="C1396" i="8"/>
  <c r="B1396" i="8"/>
  <c r="E1395" i="8"/>
  <c r="C1395" i="8"/>
  <c r="B1395" i="8"/>
  <c r="E1394" i="8"/>
  <c r="C1394" i="8"/>
  <c r="B1394" i="8"/>
  <c r="E1393" i="8"/>
  <c r="C1393" i="8"/>
  <c r="B1393" i="8"/>
  <c r="E1392" i="8"/>
  <c r="C1392" i="8"/>
  <c r="B1392" i="8"/>
  <c r="E1385" i="8"/>
  <c r="C1385" i="8"/>
  <c r="B1385" i="8"/>
  <c r="E1384" i="8"/>
  <c r="C1384" i="8"/>
  <c r="B1384" i="8"/>
  <c r="E1383" i="8"/>
  <c r="C1383" i="8"/>
  <c r="B1383" i="8"/>
  <c r="E1382" i="8"/>
  <c r="C1382" i="8"/>
  <c r="B1382" i="8"/>
  <c r="E1381" i="8"/>
  <c r="C1381" i="8"/>
  <c r="B1381" i="8"/>
  <c r="E1374" i="8"/>
  <c r="C1374" i="8"/>
  <c r="B1374" i="8"/>
  <c r="E1373" i="8"/>
  <c r="C1373" i="8"/>
  <c r="B1373" i="8"/>
  <c r="E1372" i="8"/>
  <c r="C1372" i="8"/>
  <c r="B1372" i="8"/>
  <c r="E1371" i="8"/>
  <c r="C1371" i="8"/>
  <c r="B1371" i="8"/>
  <c r="E1370" i="8"/>
  <c r="C1370" i="8"/>
  <c r="B1370" i="8"/>
  <c r="E1363" i="8"/>
  <c r="C1363" i="8"/>
  <c r="B1363" i="8"/>
  <c r="E1362" i="8"/>
  <c r="C1362" i="8"/>
  <c r="B1362" i="8"/>
  <c r="E1361" i="8"/>
  <c r="C1361" i="8"/>
  <c r="B1361" i="8"/>
  <c r="E1360" i="8"/>
  <c r="C1360" i="8"/>
  <c r="B1360" i="8"/>
  <c r="E1359" i="8"/>
  <c r="C1359" i="8"/>
  <c r="B1359" i="8"/>
  <c r="E1358" i="8"/>
  <c r="C1358" i="8"/>
  <c r="B1358" i="8"/>
  <c r="E1351" i="8"/>
  <c r="C1351" i="8"/>
  <c r="B1351" i="8"/>
  <c r="E1350" i="8"/>
  <c r="C1350" i="8"/>
  <c r="B1350" i="8"/>
  <c r="E1349" i="8"/>
  <c r="C1349" i="8"/>
  <c r="B1349" i="8"/>
  <c r="E1348" i="8"/>
  <c r="C1348" i="8"/>
  <c r="B1348" i="8"/>
  <c r="E1347" i="8"/>
  <c r="C1347" i="8"/>
  <c r="B1347" i="8"/>
  <c r="E1346" i="8"/>
  <c r="C1346" i="8"/>
  <c r="B1346" i="8"/>
  <c r="E1339" i="8"/>
  <c r="C1339" i="8"/>
  <c r="B1339" i="8"/>
  <c r="E1338" i="8"/>
  <c r="C1338" i="8"/>
  <c r="B1338" i="8"/>
  <c r="E1337" i="8"/>
  <c r="C1337" i="8"/>
  <c r="B1337" i="8"/>
  <c r="E1336" i="8"/>
  <c r="C1336" i="8"/>
  <c r="B1336" i="8"/>
  <c r="E1335" i="8"/>
  <c r="C1335" i="8"/>
  <c r="B1335" i="8"/>
  <c r="E1334" i="8"/>
  <c r="C1334" i="8"/>
  <c r="B1334" i="8"/>
  <c r="E1327" i="8"/>
  <c r="C1327" i="8"/>
  <c r="B1327" i="8"/>
  <c r="E1326" i="8"/>
  <c r="C1326" i="8"/>
  <c r="B1326" i="8"/>
  <c r="E1325" i="8"/>
  <c r="C1325" i="8"/>
  <c r="B1325" i="8"/>
  <c r="E1324" i="8"/>
  <c r="C1324" i="8"/>
  <c r="B1324" i="8"/>
  <c r="E1323" i="8"/>
  <c r="C1323" i="8"/>
  <c r="B1323" i="8"/>
  <c r="E1316" i="8"/>
  <c r="C1316" i="8"/>
  <c r="B1316" i="8"/>
  <c r="E1315" i="8"/>
  <c r="C1315" i="8"/>
  <c r="B1315" i="8"/>
  <c r="E1314" i="8"/>
  <c r="C1314" i="8"/>
  <c r="B1314" i="8"/>
  <c r="E1313" i="8"/>
  <c r="C1313" i="8"/>
  <c r="B1313" i="8"/>
  <c r="E1312" i="8"/>
  <c r="C1312" i="8"/>
  <c r="B1312" i="8"/>
  <c r="E1305" i="8"/>
  <c r="C1305" i="8"/>
  <c r="B1305" i="8"/>
  <c r="E1304" i="8"/>
  <c r="C1304" i="8"/>
  <c r="B1304" i="8"/>
  <c r="E1303" i="8"/>
  <c r="C1303" i="8"/>
  <c r="B1303" i="8"/>
  <c r="E1302" i="8"/>
  <c r="C1302" i="8"/>
  <c r="B1302" i="8"/>
  <c r="E1301" i="8"/>
  <c r="C1301" i="8"/>
  <c r="B1301" i="8"/>
  <c r="E1292" i="8"/>
  <c r="C1292" i="8"/>
  <c r="B1292" i="8"/>
  <c r="E1291" i="8"/>
  <c r="C1291" i="8"/>
  <c r="B1291" i="8"/>
  <c r="E1290" i="8"/>
  <c r="C1290" i="8"/>
  <c r="B1290" i="8"/>
  <c r="E1289" i="8"/>
  <c r="C1289" i="8"/>
  <c r="B1289" i="8"/>
  <c r="E1288" i="8"/>
  <c r="C1288" i="8"/>
  <c r="B1288" i="8"/>
  <c r="E1280" i="8"/>
  <c r="C1280" i="8"/>
  <c r="B1280" i="8"/>
  <c r="E1279" i="8"/>
  <c r="C1279" i="8"/>
  <c r="B1279" i="8"/>
  <c r="E1278" i="8"/>
  <c r="C1278" i="8"/>
  <c r="B1278" i="8"/>
  <c r="E1277" i="8"/>
  <c r="C1277" i="8"/>
  <c r="B1277" i="8"/>
  <c r="E1276" i="8"/>
  <c r="C1276" i="8"/>
  <c r="B1276" i="8"/>
  <c r="E1268" i="8"/>
  <c r="C1268" i="8"/>
  <c r="B1268" i="8"/>
  <c r="E1267" i="8"/>
  <c r="C1267" i="8"/>
  <c r="B1267" i="8"/>
  <c r="E1266" i="8"/>
  <c r="C1266" i="8"/>
  <c r="B1266" i="8"/>
  <c r="E1265" i="8"/>
  <c r="C1265" i="8"/>
  <c r="B1265" i="8"/>
  <c r="E1264" i="8"/>
  <c r="C1264" i="8"/>
  <c r="B1264" i="8"/>
  <c r="E1256" i="8"/>
  <c r="C1256" i="8"/>
  <c r="B1256" i="8"/>
  <c r="E1255" i="8"/>
  <c r="C1255" i="8"/>
  <c r="B1255" i="8"/>
  <c r="E1254" i="8"/>
  <c r="C1254" i="8"/>
  <c r="B1254" i="8"/>
  <c r="E1253" i="8"/>
  <c r="C1253" i="8"/>
  <c r="B1253" i="8"/>
  <c r="E1252" i="8"/>
  <c r="C1252" i="8"/>
  <c r="B1252" i="8"/>
  <c r="E1251" i="8"/>
  <c r="C1251" i="8"/>
  <c r="B1251" i="8"/>
  <c r="E1244" i="8"/>
  <c r="C1244" i="8"/>
  <c r="B1244" i="8"/>
  <c r="E1243" i="8"/>
  <c r="C1243" i="8"/>
  <c r="B1243" i="8"/>
  <c r="E1242" i="8"/>
  <c r="C1242" i="8"/>
  <c r="B1242" i="8"/>
  <c r="E1241" i="8"/>
  <c r="C1241" i="8"/>
  <c r="B1241" i="8"/>
  <c r="E1240" i="8"/>
  <c r="C1240" i="8"/>
  <c r="B1240" i="8"/>
  <c r="E1233" i="8"/>
  <c r="C1233" i="8"/>
  <c r="B1233" i="8"/>
  <c r="E1232" i="8"/>
  <c r="C1232" i="8"/>
  <c r="B1232" i="8"/>
  <c r="E1231" i="8"/>
  <c r="C1231" i="8"/>
  <c r="B1231" i="8"/>
  <c r="E1230" i="8"/>
  <c r="C1230" i="8"/>
  <c r="B1230" i="8"/>
  <c r="E1229" i="8"/>
  <c r="C1229" i="8"/>
  <c r="B1229" i="8"/>
  <c r="E1222" i="8"/>
  <c r="C1222" i="8"/>
  <c r="B1222" i="8"/>
  <c r="E1221" i="8"/>
  <c r="C1221" i="8"/>
  <c r="B1221" i="8"/>
  <c r="E1220" i="8"/>
  <c r="C1220" i="8"/>
  <c r="B1220" i="8"/>
  <c r="E1219" i="8"/>
  <c r="C1219" i="8"/>
  <c r="B1219" i="8"/>
  <c r="E1218" i="8"/>
  <c r="C1218" i="8"/>
  <c r="B1218" i="8"/>
  <c r="E1211" i="8"/>
  <c r="C1211" i="8"/>
  <c r="B1211" i="8"/>
  <c r="E1210" i="8"/>
  <c r="C1210" i="8"/>
  <c r="B1210" i="8"/>
  <c r="E1209" i="8"/>
  <c r="C1209" i="8"/>
  <c r="B1209" i="8"/>
  <c r="E1208" i="8"/>
  <c r="C1208" i="8"/>
  <c r="B1208" i="8"/>
  <c r="E1207" i="8"/>
  <c r="C1207" i="8"/>
  <c r="B1207" i="8"/>
  <c r="E1198" i="8"/>
  <c r="C1198" i="8"/>
  <c r="B1198" i="8"/>
  <c r="E1197" i="8"/>
  <c r="C1197" i="8"/>
  <c r="B1197" i="8"/>
  <c r="E1196" i="8"/>
  <c r="C1196" i="8"/>
  <c r="B1196" i="8"/>
  <c r="E1195" i="8"/>
  <c r="C1195" i="8"/>
  <c r="B1195" i="8"/>
  <c r="E1194" i="8"/>
  <c r="C1194" i="8"/>
  <c r="B1194" i="8"/>
  <c r="E1183" i="8"/>
  <c r="C1183" i="8"/>
  <c r="B1183" i="8"/>
  <c r="E1174" i="8"/>
  <c r="C1174" i="8"/>
  <c r="B1174" i="8"/>
  <c r="E1167" i="8"/>
  <c r="C1167" i="8"/>
  <c r="B1167" i="8"/>
  <c r="E1166" i="8"/>
  <c r="C1166" i="8"/>
  <c r="B1166" i="8"/>
  <c r="E1165" i="8"/>
  <c r="C1165" i="8"/>
  <c r="B1165" i="8"/>
  <c r="E1164" i="8"/>
  <c r="C1164" i="8"/>
  <c r="B1164" i="8"/>
  <c r="E1163" i="8"/>
  <c r="C1163" i="8"/>
  <c r="B1163" i="8"/>
  <c r="E1162" i="8"/>
  <c r="C1162" i="8"/>
  <c r="B1162" i="8"/>
  <c r="E1161" i="8"/>
  <c r="C1161" i="8"/>
  <c r="B1161" i="8"/>
  <c r="E1160" i="8"/>
  <c r="C1160" i="8"/>
  <c r="B1160" i="8"/>
  <c r="E1152" i="8"/>
  <c r="C1152" i="8"/>
  <c r="B1152" i="8"/>
  <c r="E1151" i="8"/>
  <c r="C1151" i="8"/>
  <c r="B1151" i="8"/>
  <c r="E1150" i="8"/>
  <c r="C1150" i="8"/>
  <c r="B1150" i="8"/>
  <c r="E1149" i="8"/>
  <c r="C1149" i="8"/>
  <c r="B1149" i="8"/>
  <c r="E1148" i="8"/>
  <c r="C1148" i="8"/>
  <c r="B1148" i="8"/>
  <c r="E1141" i="8"/>
  <c r="C1141" i="8"/>
  <c r="B1141" i="8"/>
  <c r="E1140" i="8"/>
  <c r="B1140" i="8"/>
  <c r="E1139" i="8"/>
  <c r="B1139" i="8"/>
  <c r="E1138" i="8"/>
  <c r="B1138" i="8"/>
  <c r="E1137" i="8"/>
  <c r="B1137" i="8"/>
  <c r="E1130" i="8"/>
  <c r="C1130" i="8"/>
  <c r="B1130" i="8"/>
  <c r="E1129" i="8"/>
  <c r="C1129" i="8"/>
  <c r="B1129" i="8"/>
  <c r="E1128" i="8"/>
  <c r="C1128" i="8"/>
  <c r="B1128" i="8"/>
  <c r="E1127" i="8"/>
  <c r="C1127" i="8"/>
  <c r="B1127" i="8"/>
  <c r="E1120" i="8"/>
  <c r="C1120" i="8"/>
  <c r="B1120" i="8"/>
  <c r="E1119" i="8"/>
  <c r="C1119" i="8"/>
  <c r="B1119" i="8"/>
  <c r="E1118" i="8"/>
  <c r="C1118" i="8"/>
  <c r="B1118" i="8"/>
  <c r="E1117" i="8"/>
  <c r="C1117" i="8"/>
  <c r="B1117" i="8"/>
  <c r="E1110" i="8"/>
  <c r="C1110" i="8"/>
  <c r="B1110" i="8"/>
  <c r="E1109" i="8"/>
  <c r="C1109" i="8"/>
  <c r="B1109" i="8"/>
  <c r="E1108" i="8"/>
  <c r="C1108" i="8"/>
  <c r="B1108" i="8"/>
  <c r="E1107" i="8"/>
  <c r="C1107" i="8"/>
  <c r="B1107" i="8"/>
  <c r="E1106" i="8"/>
  <c r="C1106" i="8"/>
  <c r="B1106" i="8"/>
  <c r="E1098" i="8"/>
  <c r="C1098" i="8"/>
  <c r="B1098" i="8"/>
  <c r="E1097" i="8"/>
  <c r="B1097" i="8"/>
  <c r="E1096" i="8"/>
  <c r="B1096" i="8"/>
  <c r="E1089" i="8"/>
  <c r="C1089" i="8"/>
  <c r="B1089" i="8"/>
  <c r="E1088" i="8"/>
  <c r="C1088" i="8"/>
  <c r="B1088" i="8"/>
  <c r="E1087" i="8"/>
  <c r="B1087" i="8"/>
  <c r="E1086" i="8"/>
  <c r="B1086" i="8"/>
  <c r="E1085" i="8"/>
  <c r="B1085" i="8"/>
  <c r="E1084" i="8"/>
  <c r="B1084" i="8"/>
  <c r="E1077" i="8"/>
  <c r="C1077" i="8"/>
  <c r="B1077" i="8"/>
  <c r="E1076" i="8"/>
  <c r="C1076" i="8"/>
  <c r="B1076" i="8"/>
  <c r="E1075" i="8"/>
  <c r="C1075" i="8"/>
  <c r="B1075" i="8"/>
  <c r="E1074" i="8"/>
  <c r="C1074" i="8"/>
  <c r="B1074" i="8"/>
  <c r="E1067" i="8"/>
  <c r="C1067" i="8"/>
  <c r="B1067" i="8"/>
  <c r="E1066" i="8"/>
  <c r="C1066" i="8"/>
  <c r="B1066" i="8"/>
  <c r="E1065" i="8"/>
  <c r="C1065" i="8"/>
  <c r="B1065" i="8"/>
  <c r="E1064" i="8"/>
  <c r="C1064" i="8"/>
  <c r="B1064" i="8"/>
  <c r="E1056" i="8"/>
  <c r="C1056" i="8"/>
  <c r="B1056" i="8"/>
  <c r="E1055" i="8"/>
  <c r="C1055" i="8"/>
  <c r="B1055" i="8"/>
  <c r="E1054" i="8"/>
  <c r="C1054" i="8"/>
  <c r="B1054" i="8"/>
  <c r="E1053" i="8"/>
  <c r="C1053" i="8"/>
  <c r="B1053" i="8"/>
  <c r="E1052" i="8"/>
  <c r="C1052" i="8"/>
  <c r="B1052" i="8"/>
  <c r="E1045" i="8"/>
  <c r="C1045" i="8"/>
  <c r="B1045" i="8"/>
  <c r="E1044" i="8"/>
  <c r="C1044" i="8"/>
  <c r="B1044" i="8"/>
  <c r="E1043" i="8"/>
  <c r="C1043" i="8"/>
  <c r="B1043" i="8"/>
  <c r="E1042" i="8"/>
  <c r="B1042" i="8"/>
  <c r="E1041" i="8"/>
  <c r="B1041" i="8"/>
  <c r="E1032" i="8"/>
  <c r="C1032" i="8"/>
  <c r="B1032" i="8"/>
  <c r="E1031" i="8"/>
  <c r="C1031" i="8"/>
  <c r="B1031" i="8"/>
  <c r="E1030" i="8"/>
  <c r="C1030" i="8"/>
  <c r="B1030" i="8"/>
  <c r="E1029" i="8"/>
  <c r="C1029" i="8"/>
  <c r="B1029" i="8"/>
  <c r="E1020" i="8"/>
  <c r="C1020" i="8"/>
  <c r="B1020" i="8"/>
  <c r="E1019" i="8"/>
  <c r="C1019" i="8"/>
  <c r="B1019" i="8"/>
  <c r="E1018" i="8"/>
  <c r="C1018" i="8"/>
  <c r="B1018" i="8"/>
  <c r="E1017" i="8"/>
  <c r="C1017" i="8"/>
  <c r="B1017" i="8"/>
  <c r="E1010" i="8"/>
  <c r="C1010" i="8"/>
  <c r="B1010" i="8"/>
  <c r="E1009" i="8"/>
  <c r="C1009" i="8"/>
  <c r="B1009" i="8"/>
  <c r="E1008" i="8"/>
  <c r="C1008" i="8"/>
  <c r="B1008" i="8"/>
  <c r="E1007" i="8"/>
  <c r="C1007" i="8"/>
  <c r="B1007" i="8"/>
  <c r="E1006" i="8"/>
  <c r="C1006" i="8"/>
  <c r="B1006" i="8"/>
  <c r="E999" i="8"/>
  <c r="C999" i="8"/>
  <c r="B999" i="8"/>
  <c r="E998" i="8"/>
  <c r="C998" i="8"/>
  <c r="B998" i="8"/>
  <c r="E997" i="8"/>
  <c r="C997" i="8"/>
  <c r="B997" i="8"/>
  <c r="E996" i="8"/>
  <c r="C996" i="8"/>
  <c r="B996" i="8"/>
  <c r="E995" i="8"/>
  <c r="C995" i="8"/>
  <c r="B995" i="8"/>
  <c r="E988" i="8"/>
  <c r="C988" i="8"/>
  <c r="B988" i="8"/>
  <c r="E987" i="8"/>
  <c r="C987" i="8"/>
  <c r="B987" i="8"/>
  <c r="E986" i="8"/>
  <c r="C986" i="8"/>
  <c r="B986" i="8"/>
  <c r="E985" i="8"/>
  <c r="C985" i="8"/>
  <c r="B985" i="8"/>
  <c r="E977" i="8"/>
  <c r="C977" i="8"/>
  <c r="B977" i="8"/>
  <c r="E976" i="8"/>
  <c r="C976" i="8"/>
  <c r="B976" i="8"/>
  <c r="E975" i="8"/>
  <c r="C975" i="8"/>
  <c r="B975" i="8"/>
  <c r="E974" i="8"/>
  <c r="C974" i="8"/>
  <c r="B974" i="8"/>
  <c r="E967" i="8"/>
  <c r="C967" i="8"/>
  <c r="B967" i="8"/>
  <c r="E966" i="8"/>
  <c r="C966" i="8"/>
  <c r="B966" i="8"/>
  <c r="E965" i="8"/>
  <c r="C965" i="8"/>
  <c r="B965" i="8"/>
  <c r="E964" i="8"/>
  <c r="C964" i="8"/>
  <c r="B964" i="8"/>
  <c r="E957" i="8"/>
  <c r="C957" i="8"/>
  <c r="B957" i="8"/>
  <c r="E956" i="8"/>
  <c r="C956" i="8"/>
  <c r="B956" i="8"/>
  <c r="E955" i="8"/>
  <c r="C955" i="8"/>
  <c r="B955" i="8"/>
  <c r="E954" i="8"/>
  <c r="C954" i="8"/>
  <c r="B954" i="8"/>
  <c r="E947" i="8"/>
  <c r="C947" i="8"/>
  <c r="B947" i="8"/>
  <c r="E946" i="8"/>
  <c r="C946" i="8"/>
  <c r="B946" i="8"/>
  <c r="E945" i="8"/>
  <c r="C945" i="8"/>
  <c r="B945" i="8"/>
  <c r="E944" i="8"/>
  <c r="C944" i="8"/>
  <c r="B944" i="8"/>
  <c r="E937" i="8"/>
  <c r="C937" i="8"/>
  <c r="B937" i="8"/>
  <c r="E936" i="8"/>
  <c r="C936" i="8"/>
  <c r="B936" i="8"/>
  <c r="E935" i="8"/>
  <c r="C935" i="8"/>
  <c r="B935" i="8"/>
  <c r="E934" i="8"/>
  <c r="C934" i="8"/>
  <c r="B934" i="8"/>
  <c r="E927" i="8"/>
  <c r="C927" i="8"/>
  <c r="B927" i="8"/>
  <c r="E926" i="8"/>
  <c r="C926" i="8"/>
  <c r="B926" i="8"/>
  <c r="E925" i="8"/>
  <c r="C925" i="8"/>
  <c r="B925" i="8"/>
  <c r="E924" i="8"/>
  <c r="C924" i="8"/>
  <c r="B924" i="8"/>
  <c r="E917" i="8"/>
  <c r="C917" i="8"/>
  <c r="B917" i="8"/>
  <c r="E916" i="8"/>
  <c r="C916" i="8"/>
  <c r="B916" i="8"/>
  <c r="E915" i="8"/>
  <c r="C915" i="8"/>
  <c r="B915" i="8"/>
  <c r="E914" i="8"/>
  <c r="C914" i="8"/>
  <c r="B914" i="8"/>
  <c r="E907" i="8"/>
  <c r="C907" i="8"/>
  <c r="B907" i="8"/>
  <c r="E906" i="8"/>
  <c r="C906" i="8"/>
  <c r="B906" i="8"/>
  <c r="E905" i="8"/>
  <c r="C905" i="8"/>
  <c r="B905" i="8"/>
  <c r="E904" i="8"/>
  <c r="C904" i="8"/>
  <c r="B904" i="8"/>
  <c r="E897" i="8"/>
  <c r="C897" i="8"/>
  <c r="B897" i="8"/>
  <c r="E896" i="8"/>
  <c r="C896" i="8"/>
  <c r="B896" i="8"/>
  <c r="E895" i="8"/>
  <c r="C895" i="8"/>
  <c r="B895" i="8"/>
  <c r="E894" i="8"/>
  <c r="C894" i="8"/>
  <c r="B894" i="8"/>
  <c r="E887" i="8"/>
  <c r="C887" i="8"/>
  <c r="B887" i="8"/>
  <c r="E886" i="8"/>
  <c r="C886" i="8"/>
  <c r="B886" i="8"/>
  <c r="E885" i="8"/>
  <c r="C885" i="8"/>
  <c r="B885" i="8"/>
  <c r="E884" i="8"/>
  <c r="C884" i="8"/>
  <c r="B884" i="8"/>
  <c r="E877" i="8"/>
  <c r="C877" i="8"/>
  <c r="B877" i="8"/>
  <c r="E876" i="8"/>
  <c r="C876" i="8"/>
  <c r="B876" i="8"/>
  <c r="E875" i="8"/>
  <c r="C875" i="8"/>
  <c r="B875" i="8"/>
  <c r="E874" i="8"/>
  <c r="C874" i="8"/>
  <c r="B874" i="8"/>
  <c r="E867" i="8"/>
  <c r="B867" i="8"/>
  <c r="E866" i="8"/>
  <c r="C866" i="8"/>
  <c r="B866" i="8"/>
  <c r="E865" i="8"/>
  <c r="B865" i="8"/>
  <c r="E864" i="8"/>
  <c r="B864" i="8"/>
  <c r="E856" i="8"/>
  <c r="C856" i="8"/>
  <c r="B856" i="8"/>
  <c r="E855" i="8"/>
  <c r="C855" i="8"/>
  <c r="B855" i="8"/>
  <c r="E854" i="8"/>
  <c r="C854" i="8"/>
  <c r="B854" i="8"/>
  <c r="E853" i="8"/>
  <c r="C853" i="8"/>
  <c r="B853" i="8"/>
  <c r="E852" i="8"/>
  <c r="C852" i="8"/>
  <c r="B852" i="8"/>
  <c r="E845" i="8"/>
  <c r="C845" i="8"/>
  <c r="B845" i="8"/>
  <c r="E844" i="8"/>
  <c r="C844" i="8"/>
  <c r="B844" i="8"/>
  <c r="E843" i="8"/>
  <c r="C843" i="8"/>
  <c r="B843" i="8"/>
  <c r="E842" i="8"/>
  <c r="C842" i="8"/>
  <c r="B842" i="8"/>
  <c r="E841" i="8"/>
  <c r="C841" i="8"/>
  <c r="B841" i="8"/>
  <c r="E832" i="8"/>
  <c r="C832" i="8"/>
  <c r="B832" i="8"/>
  <c r="E831" i="8"/>
  <c r="C831" i="8"/>
  <c r="B831" i="8"/>
  <c r="E830" i="8"/>
  <c r="C830" i="8"/>
  <c r="B830" i="8"/>
  <c r="E829" i="8"/>
  <c r="C829" i="8"/>
  <c r="B829" i="8"/>
  <c r="E822" i="8"/>
  <c r="C822" i="8"/>
  <c r="B822" i="8"/>
  <c r="E821" i="8"/>
  <c r="B821" i="8"/>
  <c r="E820" i="8"/>
  <c r="B820" i="8"/>
  <c r="E812" i="8"/>
  <c r="B812" i="8"/>
  <c r="E811" i="8"/>
  <c r="C811" i="8"/>
  <c r="B811" i="8"/>
  <c r="E810" i="8"/>
  <c r="B810" i="8"/>
  <c r="E809" i="8"/>
  <c r="B809" i="8"/>
  <c r="E800" i="8"/>
  <c r="C800" i="8"/>
  <c r="B800" i="8"/>
  <c r="E799" i="8"/>
  <c r="B799" i="8"/>
  <c r="E798" i="8"/>
  <c r="B798" i="8"/>
  <c r="E791" i="8"/>
  <c r="C791" i="8"/>
  <c r="B791" i="8"/>
  <c r="E790" i="8"/>
  <c r="C790" i="8"/>
  <c r="B790" i="8"/>
  <c r="E789" i="8"/>
  <c r="C789" i="8"/>
  <c r="B789" i="8"/>
  <c r="E788" i="8"/>
  <c r="C788" i="8"/>
  <c r="B788" i="8"/>
  <c r="E781" i="8"/>
  <c r="C781" i="8"/>
  <c r="B781" i="8"/>
  <c r="E780" i="8"/>
  <c r="C780" i="8"/>
  <c r="B780" i="8"/>
  <c r="E779" i="8"/>
  <c r="C779" i="8"/>
  <c r="B779" i="8"/>
  <c r="E778" i="8"/>
  <c r="C778" i="8"/>
  <c r="B778" i="8"/>
  <c r="E777" i="8"/>
  <c r="C777" i="8"/>
  <c r="B777" i="8"/>
  <c r="E770" i="8"/>
  <c r="C770" i="8"/>
  <c r="B770" i="8"/>
  <c r="E769" i="8"/>
  <c r="C769" i="8"/>
  <c r="B769" i="8"/>
  <c r="E768" i="8"/>
  <c r="C768" i="8"/>
  <c r="B768" i="8"/>
  <c r="E761" i="8"/>
  <c r="C761" i="8"/>
  <c r="B761" i="8"/>
  <c r="E760" i="8"/>
  <c r="C760" i="8"/>
  <c r="B760" i="8"/>
  <c r="E759" i="8"/>
  <c r="C759" i="8"/>
  <c r="B759" i="8"/>
  <c r="E758" i="8"/>
  <c r="C758" i="8"/>
  <c r="B758" i="8"/>
  <c r="E757" i="8"/>
  <c r="C757" i="8"/>
  <c r="B757" i="8"/>
  <c r="E750" i="8"/>
  <c r="C750" i="8"/>
  <c r="B750" i="8"/>
  <c r="E749" i="8"/>
  <c r="C749" i="8"/>
  <c r="B749" i="8"/>
  <c r="E748" i="8"/>
  <c r="C748" i="8"/>
  <c r="B748" i="8"/>
  <c r="E747" i="8"/>
  <c r="C747" i="8"/>
  <c r="B747" i="8"/>
  <c r="E739" i="8"/>
  <c r="C739" i="8"/>
  <c r="B739" i="8"/>
  <c r="E738" i="8"/>
  <c r="C738" i="8"/>
  <c r="B738" i="8"/>
  <c r="E737" i="8"/>
  <c r="C737" i="8"/>
  <c r="B737" i="8"/>
  <c r="E736" i="8"/>
  <c r="C736" i="8"/>
  <c r="B736" i="8"/>
  <c r="E728" i="8"/>
  <c r="B728" i="8"/>
  <c r="E727" i="8"/>
  <c r="C727" i="8"/>
  <c r="B727" i="8"/>
  <c r="E726" i="8"/>
  <c r="B726" i="8"/>
  <c r="E725" i="8"/>
  <c r="B725" i="8"/>
  <c r="E718" i="8"/>
  <c r="B718" i="8"/>
  <c r="E717" i="8"/>
  <c r="C717" i="8"/>
  <c r="B717" i="8"/>
  <c r="E716" i="8"/>
  <c r="B716" i="8"/>
  <c r="E715" i="8"/>
  <c r="B715" i="8"/>
  <c r="E706" i="8"/>
  <c r="C706" i="8"/>
  <c r="B706" i="8"/>
  <c r="E705" i="8"/>
  <c r="C705" i="8"/>
  <c r="B705" i="8"/>
  <c r="E704" i="8"/>
  <c r="C704" i="8"/>
  <c r="B704" i="8"/>
  <c r="E703" i="8"/>
  <c r="C703" i="8"/>
  <c r="B703" i="8"/>
  <c r="E696" i="8"/>
  <c r="C696" i="8"/>
  <c r="B696" i="8"/>
  <c r="E695" i="8"/>
  <c r="C695" i="8"/>
  <c r="B695" i="8"/>
  <c r="E694" i="8"/>
  <c r="C694" i="8"/>
  <c r="B694" i="8"/>
  <c r="E693" i="8"/>
  <c r="C693" i="8"/>
  <c r="B693" i="8"/>
  <c r="E686" i="8"/>
  <c r="C686" i="8"/>
  <c r="B686" i="8"/>
  <c r="E685" i="8"/>
  <c r="C685" i="8"/>
  <c r="B685" i="8"/>
  <c r="E684" i="8"/>
  <c r="C684" i="8"/>
  <c r="B684" i="8"/>
  <c r="E683" i="8"/>
  <c r="C683" i="8"/>
  <c r="B683" i="8"/>
  <c r="E676" i="8"/>
  <c r="C676" i="8"/>
  <c r="B676" i="8"/>
  <c r="E675" i="8"/>
  <c r="C675" i="8"/>
  <c r="B675" i="8"/>
  <c r="E674" i="8"/>
  <c r="C674" i="8"/>
  <c r="B674" i="8"/>
  <c r="E673" i="8"/>
  <c r="C673" i="8"/>
  <c r="B673" i="8"/>
  <c r="E666" i="8"/>
  <c r="C666" i="8"/>
  <c r="B666" i="8"/>
  <c r="E665" i="8"/>
  <c r="C665" i="8"/>
  <c r="B665" i="8"/>
  <c r="E664" i="8"/>
  <c r="C664" i="8"/>
  <c r="B664" i="8"/>
  <c r="E663" i="8"/>
  <c r="C663" i="8"/>
  <c r="B663" i="8"/>
  <c r="E656" i="8"/>
  <c r="C656" i="8"/>
  <c r="B656" i="8"/>
  <c r="E655" i="8"/>
  <c r="C655" i="8"/>
  <c r="B655" i="8"/>
  <c r="E654" i="8"/>
  <c r="C654" i="8"/>
  <c r="B654" i="8"/>
  <c r="E653" i="8"/>
  <c r="C653" i="8"/>
  <c r="B653" i="8"/>
  <c r="E645" i="8"/>
  <c r="C645" i="8"/>
  <c r="B645" i="8"/>
  <c r="E644" i="8"/>
  <c r="C644" i="8"/>
  <c r="B644" i="8"/>
  <c r="E643" i="8"/>
  <c r="C643" i="8"/>
  <c r="B643" i="8"/>
  <c r="E635" i="8"/>
  <c r="C635" i="8"/>
  <c r="B635" i="8"/>
  <c r="E634" i="8"/>
  <c r="C634" i="8"/>
  <c r="B634" i="8"/>
  <c r="E633" i="8"/>
  <c r="C633" i="8"/>
  <c r="B633" i="8"/>
  <c r="E626" i="8"/>
  <c r="C626" i="8"/>
  <c r="B626" i="8"/>
  <c r="E625" i="8"/>
  <c r="C625" i="8"/>
  <c r="B625" i="8"/>
  <c r="E624" i="8"/>
  <c r="C624" i="8"/>
  <c r="B624" i="8"/>
  <c r="E623" i="8"/>
  <c r="C623" i="8"/>
  <c r="B623" i="8"/>
  <c r="E616" i="8"/>
  <c r="C616" i="8"/>
  <c r="B616" i="8"/>
  <c r="E615" i="8"/>
  <c r="C615" i="8"/>
  <c r="B615" i="8"/>
  <c r="E614" i="8"/>
  <c r="C614" i="8"/>
  <c r="B614" i="8"/>
  <c r="E613" i="8"/>
  <c r="C613" i="8"/>
  <c r="B613" i="8"/>
  <c r="E612" i="8"/>
  <c r="C612" i="8"/>
  <c r="B612" i="8"/>
  <c r="E605" i="8"/>
  <c r="C605" i="8"/>
  <c r="B605" i="8"/>
  <c r="E604" i="8"/>
  <c r="C604" i="8"/>
  <c r="B604" i="8"/>
  <c r="E603" i="8"/>
  <c r="C603" i="8"/>
  <c r="B603" i="8"/>
  <c r="E602" i="8"/>
  <c r="C602" i="8"/>
  <c r="B602" i="8"/>
  <c r="E601" i="8"/>
  <c r="C601" i="8"/>
  <c r="B601" i="8"/>
  <c r="E593" i="8"/>
  <c r="C593" i="8"/>
  <c r="B593" i="8"/>
  <c r="E592" i="8"/>
  <c r="C592" i="8"/>
  <c r="B592" i="8"/>
  <c r="E591" i="8"/>
  <c r="C591" i="8"/>
  <c r="B591" i="8"/>
  <c r="E590" i="8"/>
  <c r="C590" i="8"/>
  <c r="B590" i="8"/>
  <c r="E589" i="8"/>
  <c r="C589" i="8"/>
  <c r="B589" i="8"/>
  <c r="E581" i="8"/>
  <c r="C581" i="8"/>
  <c r="B581" i="8"/>
  <c r="E580" i="8"/>
  <c r="C580" i="8"/>
  <c r="B580" i="8"/>
  <c r="E579" i="8"/>
  <c r="C579" i="8"/>
  <c r="B579" i="8"/>
  <c r="E578" i="8"/>
  <c r="C578" i="8"/>
  <c r="B578" i="8"/>
  <c r="E577" i="8"/>
  <c r="C577" i="8"/>
  <c r="B577" i="8"/>
  <c r="E570" i="8"/>
  <c r="C570" i="8"/>
  <c r="B570" i="8"/>
  <c r="E569" i="8"/>
  <c r="C569" i="8"/>
  <c r="B569" i="8"/>
  <c r="E568" i="8"/>
  <c r="C568" i="8"/>
  <c r="B568" i="8"/>
  <c r="E567" i="8"/>
  <c r="C567" i="8"/>
  <c r="B567" i="8"/>
  <c r="E566" i="8"/>
  <c r="C566" i="8"/>
  <c r="B566" i="8"/>
  <c r="E558" i="8"/>
  <c r="C558" i="8"/>
  <c r="B558" i="8"/>
  <c r="E557" i="8"/>
  <c r="C557" i="8"/>
  <c r="B557" i="8"/>
  <c r="E556" i="8"/>
  <c r="C556" i="8"/>
  <c r="B556" i="8"/>
  <c r="E555" i="8"/>
  <c r="C555" i="8"/>
  <c r="B555" i="8"/>
  <c r="E548" i="8"/>
  <c r="C548" i="8"/>
  <c r="B548" i="8"/>
  <c r="E547" i="8"/>
  <c r="C547" i="8"/>
  <c r="B547" i="8"/>
  <c r="E546" i="8"/>
  <c r="C546" i="8"/>
  <c r="B546" i="8"/>
  <c r="E545" i="8"/>
  <c r="C545" i="8"/>
  <c r="B545" i="8"/>
  <c r="E538" i="8"/>
  <c r="C538" i="8"/>
  <c r="B538" i="8"/>
  <c r="E537" i="8"/>
  <c r="C537" i="8"/>
  <c r="B537" i="8"/>
  <c r="E536" i="8"/>
  <c r="C536" i="8"/>
  <c r="B536" i="8"/>
  <c r="E535" i="8"/>
  <c r="C535" i="8"/>
  <c r="B535" i="8"/>
  <c r="E534" i="8"/>
  <c r="C534" i="8"/>
  <c r="B534" i="8"/>
  <c r="E527" i="8"/>
  <c r="B527" i="8"/>
  <c r="E526" i="8"/>
  <c r="C526" i="8"/>
  <c r="B526" i="8"/>
  <c r="E525" i="8"/>
  <c r="C525" i="8"/>
  <c r="B525" i="8"/>
  <c r="E524" i="8"/>
  <c r="B524" i="8"/>
  <c r="E523" i="8"/>
  <c r="B523" i="8"/>
  <c r="E516" i="8"/>
  <c r="B516" i="8"/>
  <c r="E515" i="8"/>
  <c r="C515" i="8"/>
  <c r="B515" i="8"/>
  <c r="E514" i="8"/>
  <c r="C514" i="8"/>
  <c r="B514" i="8"/>
  <c r="E513" i="8"/>
  <c r="B513" i="8"/>
  <c r="E512" i="8"/>
  <c r="B512" i="8"/>
  <c r="E505" i="8"/>
  <c r="C505" i="8"/>
  <c r="B505" i="8"/>
  <c r="E504" i="8"/>
  <c r="C504" i="8"/>
  <c r="B504" i="8"/>
  <c r="E503" i="8"/>
  <c r="C503" i="8"/>
  <c r="B503" i="8"/>
  <c r="E502" i="8"/>
  <c r="C502" i="8"/>
  <c r="B502" i="8"/>
  <c r="E494" i="8"/>
  <c r="C494" i="8"/>
  <c r="B494" i="8"/>
  <c r="E493" i="8"/>
  <c r="C493" i="8"/>
  <c r="B493" i="8"/>
  <c r="E492" i="8"/>
  <c r="C492" i="8"/>
  <c r="B492" i="8"/>
  <c r="E491" i="8"/>
  <c r="C491" i="8"/>
  <c r="B491" i="8"/>
  <c r="E490" i="8"/>
  <c r="C490" i="8"/>
  <c r="B490" i="8"/>
  <c r="E482" i="8"/>
  <c r="C482" i="8"/>
  <c r="B482" i="8"/>
  <c r="E481" i="8"/>
  <c r="C481" i="8"/>
  <c r="B481" i="8"/>
  <c r="E480" i="8"/>
  <c r="C480" i="8"/>
  <c r="B480" i="8"/>
  <c r="E479" i="8"/>
  <c r="C479" i="8"/>
  <c r="B479" i="8"/>
  <c r="E478" i="8"/>
  <c r="B478" i="8"/>
  <c r="E471" i="8"/>
  <c r="C471" i="8"/>
  <c r="B471" i="8"/>
  <c r="E470" i="8"/>
  <c r="C470" i="8"/>
  <c r="B470" i="8"/>
  <c r="E469" i="8"/>
  <c r="C469" i="8"/>
  <c r="B469" i="8"/>
  <c r="E468" i="8"/>
  <c r="C468" i="8"/>
  <c r="B468" i="8"/>
  <c r="E467" i="8"/>
  <c r="B467" i="8"/>
  <c r="E459" i="8"/>
  <c r="C459" i="8"/>
  <c r="B459" i="8"/>
  <c r="E458" i="8"/>
  <c r="C458" i="8"/>
  <c r="B458" i="8"/>
  <c r="E457" i="8"/>
  <c r="C457" i="8"/>
  <c r="B457" i="8"/>
  <c r="E456" i="8"/>
  <c r="C456" i="8"/>
  <c r="B456" i="8"/>
  <c r="E448" i="8"/>
  <c r="C448" i="8"/>
  <c r="B448" i="8"/>
  <c r="E447" i="8"/>
  <c r="C447" i="8"/>
  <c r="B447" i="8"/>
  <c r="E446" i="8"/>
  <c r="C446" i="8"/>
  <c r="B446" i="8"/>
  <c r="E445" i="8"/>
  <c r="C445" i="8"/>
  <c r="B445" i="8"/>
  <c r="E436" i="8"/>
  <c r="C436" i="8"/>
  <c r="B436" i="8"/>
  <c r="E435" i="8"/>
  <c r="B435" i="8"/>
  <c r="E427" i="8"/>
  <c r="C427" i="8"/>
  <c r="B427" i="8"/>
  <c r="E426" i="8"/>
  <c r="B426" i="8"/>
  <c r="E425" i="8"/>
  <c r="B425" i="8"/>
  <c r="E418" i="8"/>
  <c r="C418" i="8"/>
  <c r="B418" i="8"/>
  <c r="E417" i="8"/>
  <c r="C417" i="8"/>
  <c r="B417" i="8"/>
  <c r="E416" i="8"/>
  <c r="C416" i="8"/>
  <c r="B416" i="8"/>
  <c r="E415" i="8"/>
  <c r="C415" i="8"/>
  <c r="B415" i="8"/>
  <c r="E414" i="8"/>
  <c r="C414" i="8"/>
  <c r="B414" i="8"/>
  <c r="E407" i="8"/>
  <c r="C407" i="8"/>
  <c r="B407" i="8"/>
  <c r="E406" i="8"/>
  <c r="C406" i="8"/>
  <c r="B406" i="8"/>
  <c r="E405" i="8"/>
  <c r="C405" i="8"/>
  <c r="B405" i="8"/>
  <c r="E404" i="8"/>
  <c r="C404" i="8"/>
  <c r="B404" i="8"/>
  <c r="E403" i="8"/>
  <c r="C403" i="8"/>
  <c r="B403" i="8"/>
  <c r="E396" i="8"/>
  <c r="C396" i="8"/>
  <c r="B396" i="8"/>
  <c r="E395" i="8"/>
  <c r="C395" i="8"/>
  <c r="B395" i="8"/>
  <c r="E394" i="8"/>
  <c r="C394" i="8"/>
  <c r="B394" i="8"/>
  <c r="E393" i="8"/>
  <c r="C393" i="8"/>
  <c r="B393" i="8"/>
  <c r="E392" i="8"/>
  <c r="C392" i="8"/>
  <c r="B392" i="8"/>
  <c r="E385" i="8"/>
  <c r="C385" i="8"/>
  <c r="B385" i="8"/>
  <c r="E384" i="8"/>
  <c r="C384" i="8"/>
  <c r="B384" i="8"/>
  <c r="E383" i="8"/>
  <c r="C383" i="8"/>
  <c r="B383" i="8"/>
  <c r="E376" i="8"/>
  <c r="C376" i="8"/>
  <c r="B376" i="8"/>
  <c r="E375" i="8"/>
  <c r="B375" i="8"/>
  <c r="E374" i="8"/>
  <c r="B374" i="8"/>
  <c r="E366" i="8"/>
  <c r="C366" i="8"/>
  <c r="B366" i="8"/>
  <c r="E365" i="8"/>
  <c r="C365" i="8"/>
  <c r="B365" i="8"/>
  <c r="E364" i="8"/>
  <c r="C364" i="8"/>
  <c r="B364" i="8"/>
  <c r="E363" i="8"/>
  <c r="C363" i="8"/>
  <c r="B363" i="8"/>
  <c r="E362" i="8"/>
  <c r="C362" i="8"/>
  <c r="B362" i="8"/>
  <c r="E355" i="8"/>
  <c r="C355" i="8"/>
  <c r="B355" i="8"/>
  <c r="E354" i="8"/>
  <c r="C354" i="8"/>
  <c r="B354" i="8"/>
  <c r="E353" i="8"/>
  <c r="C353" i="8"/>
  <c r="B353" i="8"/>
  <c r="E352" i="8"/>
  <c r="C352" i="8"/>
  <c r="B352" i="8"/>
  <c r="E351" i="8"/>
  <c r="C351" i="8"/>
  <c r="B351" i="8"/>
  <c r="E350" i="8"/>
  <c r="C350" i="8"/>
  <c r="B350" i="8"/>
  <c r="E342" i="8"/>
  <c r="C342" i="8"/>
  <c r="B342" i="8"/>
  <c r="E341" i="8"/>
  <c r="C341" i="8"/>
  <c r="B341" i="8"/>
  <c r="E340" i="8"/>
  <c r="C340" i="8"/>
  <c r="B340" i="8"/>
  <c r="E339" i="8"/>
  <c r="C339" i="8"/>
  <c r="B339" i="8"/>
  <c r="E331" i="8"/>
  <c r="C331" i="8"/>
  <c r="B331" i="8"/>
  <c r="E330" i="8"/>
  <c r="C330" i="8"/>
  <c r="B330" i="8"/>
  <c r="E329" i="8"/>
  <c r="C329" i="8"/>
  <c r="B329" i="8"/>
  <c r="E328" i="8"/>
  <c r="C328" i="8"/>
  <c r="B328" i="8"/>
  <c r="E320" i="8"/>
  <c r="C320" i="8"/>
  <c r="B320" i="8"/>
  <c r="E319" i="8"/>
  <c r="C319" i="8"/>
  <c r="B319" i="8"/>
  <c r="E318" i="8"/>
  <c r="C318" i="8"/>
  <c r="B318" i="8"/>
  <c r="E317" i="8"/>
  <c r="C317" i="8"/>
  <c r="B317" i="8"/>
  <c r="E308" i="8"/>
  <c r="C308" i="8"/>
  <c r="B308" i="8"/>
  <c r="E307" i="8"/>
  <c r="C307" i="8"/>
  <c r="B307" i="8"/>
  <c r="E299" i="8"/>
  <c r="C299" i="8"/>
  <c r="B299" i="8"/>
  <c r="E298" i="8"/>
  <c r="B298" i="8"/>
  <c r="E297" i="8"/>
  <c r="C297" i="8"/>
  <c r="B297" i="8"/>
  <c r="E296" i="8"/>
  <c r="C296" i="8"/>
  <c r="B296" i="8"/>
  <c r="E288" i="8"/>
  <c r="C288" i="8"/>
  <c r="B288" i="8"/>
  <c r="E287" i="8"/>
  <c r="C287" i="8"/>
  <c r="B287" i="8"/>
  <c r="E286" i="8"/>
  <c r="C286" i="8"/>
  <c r="B286" i="8"/>
  <c r="E279" i="8"/>
  <c r="C279" i="8"/>
  <c r="B279" i="8"/>
  <c r="E278" i="8"/>
  <c r="C278" i="8"/>
  <c r="B278" i="8"/>
  <c r="E277" i="8"/>
  <c r="C277" i="8"/>
  <c r="B277" i="8"/>
  <c r="E269" i="8"/>
  <c r="C269" i="8"/>
  <c r="B269" i="8"/>
  <c r="E268" i="8"/>
  <c r="C268" i="8"/>
  <c r="B268" i="8"/>
  <c r="E267" i="8"/>
  <c r="C267" i="8"/>
  <c r="B267" i="8"/>
  <c r="E259" i="8"/>
  <c r="C259" i="8"/>
  <c r="B259" i="8"/>
  <c r="E258" i="8"/>
  <c r="B258" i="8"/>
  <c r="E257" i="8"/>
  <c r="B257" i="8"/>
  <c r="E249" i="8"/>
  <c r="C249" i="8"/>
  <c r="B249" i="8"/>
  <c r="E248" i="8"/>
  <c r="C248" i="8"/>
  <c r="B248" i="8"/>
  <c r="E247" i="8"/>
  <c r="C247" i="8"/>
  <c r="B247" i="8"/>
  <c r="E246" i="8"/>
  <c r="C246" i="8"/>
  <c r="B246" i="8"/>
  <c r="E239" i="8"/>
  <c r="C239" i="8"/>
  <c r="B239" i="8"/>
  <c r="E238" i="8"/>
  <c r="C238" i="8"/>
  <c r="B238" i="8"/>
  <c r="E237" i="8"/>
  <c r="C237" i="8"/>
  <c r="B237" i="8"/>
  <c r="E236" i="8"/>
  <c r="C236" i="8"/>
  <c r="B236" i="8"/>
  <c r="E228" i="8"/>
  <c r="C228" i="8"/>
  <c r="B228" i="8"/>
  <c r="E227" i="8"/>
  <c r="C227" i="8"/>
  <c r="B227" i="8"/>
  <c r="E226" i="8"/>
  <c r="C226" i="8"/>
  <c r="B226" i="8"/>
  <c r="E225" i="8"/>
  <c r="C225" i="8"/>
  <c r="B225" i="8"/>
  <c r="E218" i="8"/>
  <c r="C218" i="8"/>
  <c r="B218" i="8"/>
  <c r="E217" i="8"/>
  <c r="C217" i="8"/>
  <c r="B217" i="8"/>
  <c r="E216" i="8"/>
  <c r="C216" i="8"/>
  <c r="B216" i="8"/>
  <c r="E215" i="8"/>
  <c r="C215" i="8"/>
  <c r="B215" i="8"/>
  <c r="E207" i="8"/>
  <c r="C207" i="8"/>
  <c r="B207" i="8"/>
  <c r="E206" i="8"/>
  <c r="C206" i="8"/>
  <c r="B206" i="8"/>
  <c r="E205" i="8"/>
  <c r="C205" i="8"/>
  <c r="B205" i="8"/>
  <c r="E204" i="8"/>
  <c r="C204" i="8"/>
  <c r="B204" i="8"/>
  <c r="E197" i="8"/>
  <c r="B197" i="8"/>
  <c r="E196" i="8"/>
  <c r="C196" i="8"/>
  <c r="B196" i="8"/>
  <c r="E195" i="8"/>
  <c r="B195" i="8"/>
  <c r="E194" i="8"/>
  <c r="B194" i="8"/>
  <c r="E186" i="8"/>
  <c r="C186" i="8"/>
  <c r="B186" i="8"/>
  <c r="E185" i="8"/>
  <c r="B185" i="8"/>
  <c r="E184" i="8"/>
  <c r="B184" i="8"/>
  <c r="E176" i="8"/>
  <c r="C176" i="8"/>
  <c r="B176" i="8"/>
  <c r="E175" i="8"/>
  <c r="C175" i="8"/>
  <c r="B175" i="8"/>
  <c r="E174" i="8"/>
  <c r="C174" i="8"/>
  <c r="B174" i="8"/>
  <c r="E167" i="8"/>
  <c r="C167" i="8"/>
  <c r="B167" i="8"/>
  <c r="E166" i="8"/>
  <c r="C166" i="8"/>
  <c r="B166" i="8"/>
  <c r="E165" i="8"/>
  <c r="C165" i="8"/>
  <c r="B165" i="8"/>
  <c r="E164" i="8"/>
  <c r="C164" i="8"/>
  <c r="B164" i="8"/>
  <c r="E156" i="8"/>
  <c r="C156" i="8"/>
  <c r="B156" i="8"/>
  <c r="E155" i="8"/>
  <c r="C155" i="8"/>
  <c r="B155" i="8"/>
  <c r="E154" i="8"/>
  <c r="C154" i="8"/>
  <c r="B154" i="8"/>
  <c r="E153" i="8"/>
  <c r="C153" i="8"/>
  <c r="B153" i="8"/>
  <c r="E145" i="8"/>
  <c r="C145" i="8"/>
  <c r="B145" i="8"/>
  <c r="E144" i="8"/>
  <c r="C144" i="8"/>
  <c r="B144" i="8"/>
  <c r="E143" i="8"/>
  <c r="C143" i="8"/>
  <c r="B143" i="8"/>
  <c r="E142" i="8"/>
  <c r="C142" i="8"/>
  <c r="B142" i="8"/>
  <c r="E135" i="8"/>
  <c r="C135" i="8"/>
  <c r="B135" i="8"/>
  <c r="E134" i="8"/>
  <c r="C134" i="8"/>
  <c r="B134" i="8"/>
  <c r="E133" i="8"/>
  <c r="C133" i="8"/>
  <c r="B133" i="8"/>
  <c r="E132" i="8"/>
  <c r="C132" i="8"/>
  <c r="B132" i="8"/>
  <c r="E125" i="8"/>
  <c r="C125" i="8"/>
  <c r="B125" i="8"/>
  <c r="E124" i="8"/>
  <c r="C124" i="8"/>
  <c r="B124" i="8"/>
  <c r="E123" i="8"/>
  <c r="C123" i="8"/>
  <c r="B123" i="8"/>
  <c r="E122" i="8"/>
  <c r="C122" i="8"/>
  <c r="B122" i="8"/>
  <c r="E121" i="8"/>
  <c r="C121" i="8"/>
  <c r="B121" i="8"/>
  <c r="E114" i="8"/>
  <c r="C114" i="8"/>
  <c r="B114" i="8"/>
  <c r="E113" i="8"/>
  <c r="C113" i="8"/>
  <c r="B113" i="8"/>
  <c r="E112" i="8"/>
  <c r="C112" i="8"/>
  <c r="B112" i="8"/>
  <c r="E111" i="8"/>
  <c r="C111" i="8"/>
  <c r="B111" i="8"/>
  <c r="E110" i="8"/>
  <c r="C110" i="8"/>
  <c r="B110" i="8"/>
  <c r="K10" i="6" l="1"/>
  <c r="F81" i="7" l="1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2" i="7"/>
  <c r="F11" i="7"/>
  <c r="J59" i="6"/>
  <c r="K59" i="6" s="1"/>
  <c r="J60" i="6"/>
  <c r="K60" i="6" s="1"/>
  <c r="J38" i="6"/>
  <c r="K38" i="6" s="1"/>
  <c r="J39" i="6"/>
  <c r="K39" i="6" s="1"/>
  <c r="J41" i="6"/>
  <c r="K41" i="6" s="1"/>
  <c r="J42" i="6"/>
  <c r="K42" i="6" s="1"/>
  <c r="J43" i="6"/>
  <c r="K43" i="6" s="1"/>
  <c r="J44" i="6"/>
  <c r="K44" i="6" s="1"/>
  <c r="J45" i="6"/>
  <c r="K45" i="6" s="1"/>
  <c r="O93" i="6"/>
  <c r="P93" i="6" s="1"/>
  <c r="Q93" i="6" s="1"/>
  <c r="J94" i="6"/>
  <c r="J93" i="6"/>
  <c r="J92" i="6"/>
  <c r="J90" i="6"/>
  <c r="K90" i="6" s="1"/>
  <c r="J89" i="6"/>
  <c r="K89" i="6" s="1"/>
  <c r="J88" i="6"/>
  <c r="K88" i="6" s="1"/>
  <c r="J87" i="6"/>
  <c r="K87" i="6" s="1"/>
  <c r="J86" i="6"/>
  <c r="K86" i="6" s="1"/>
  <c r="J85" i="6"/>
  <c r="J84" i="6"/>
  <c r="J82" i="6"/>
  <c r="K82" i="6" s="1"/>
  <c r="J81" i="6"/>
  <c r="K81" i="6" s="1"/>
  <c r="J79" i="6"/>
  <c r="K79" i="6" s="1"/>
  <c r="J77" i="6"/>
  <c r="K77" i="6" s="1"/>
  <c r="J76" i="6"/>
  <c r="K76" i="6" s="1"/>
  <c r="J75" i="6"/>
  <c r="K75" i="6" s="1"/>
  <c r="J74" i="6"/>
  <c r="K74" i="6" s="1"/>
  <c r="J73" i="6"/>
  <c r="K73" i="6" s="1"/>
  <c r="J72" i="6"/>
  <c r="K72" i="6" s="1"/>
  <c r="J71" i="6"/>
  <c r="K71" i="6" s="1"/>
  <c r="J70" i="6"/>
  <c r="K70" i="6" s="1"/>
  <c r="J69" i="6"/>
  <c r="K69" i="6" s="1"/>
  <c r="J68" i="6"/>
  <c r="K68" i="6" s="1"/>
  <c r="J67" i="6"/>
  <c r="K67" i="6" s="1"/>
  <c r="J66" i="6"/>
  <c r="K66" i="6" s="1"/>
  <c r="J65" i="6"/>
  <c r="K65" i="6" s="1"/>
  <c r="J64" i="6"/>
  <c r="J57" i="6"/>
  <c r="K57" i="6" s="1"/>
  <c r="J56" i="6"/>
  <c r="K56" i="6" s="1"/>
  <c r="J55" i="6"/>
  <c r="K55" i="6" s="1"/>
  <c r="J54" i="6"/>
  <c r="K54" i="6" s="1"/>
  <c r="J53" i="6"/>
  <c r="K53" i="6" s="1"/>
  <c r="J52" i="6"/>
  <c r="K52" i="6" s="1"/>
  <c r="J51" i="6"/>
  <c r="J37" i="6"/>
  <c r="K37" i="6" s="1"/>
  <c r="J36" i="6"/>
  <c r="K36" i="6" s="1"/>
  <c r="J35" i="6"/>
  <c r="K35" i="6" s="1"/>
  <c r="J34" i="6"/>
  <c r="K34" i="6" s="1"/>
  <c r="J33" i="6"/>
  <c r="K33" i="6" s="1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92" i="6" l="1"/>
  <c r="J91" i="6"/>
  <c r="K84" i="6"/>
  <c r="J83" i="6"/>
  <c r="K64" i="6"/>
  <c r="J63" i="6"/>
  <c r="K51" i="6"/>
  <c r="J50" i="6"/>
  <c r="K19" i="6"/>
  <c r="J15" i="6"/>
  <c r="F82" i="7"/>
  <c r="E14" i="5" s="1"/>
  <c r="K85" i="6"/>
  <c r="J9" i="6" l="1"/>
  <c r="I16" i="5"/>
  <c r="F14" i="5"/>
  <c r="F15" i="5" s="1"/>
  <c r="E10" i="5"/>
  <c r="F10" i="5" s="1"/>
  <c r="E9" i="5"/>
  <c r="F9" i="5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F67" i="4"/>
  <c r="E66" i="4"/>
  <c r="F66" i="4" s="1"/>
  <c r="F65" i="4"/>
  <c r="E65" i="4"/>
  <c r="E64" i="4"/>
  <c r="F64" i="4" s="1"/>
  <c r="E63" i="4"/>
  <c r="F63" i="4" s="1"/>
  <c r="E62" i="4"/>
  <c r="F62" i="4" s="1"/>
  <c r="E61" i="4"/>
  <c r="F61" i="4" s="1"/>
  <c r="E60" i="4"/>
  <c r="F60" i="4" s="1"/>
  <c r="E59" i="4"/>
  <c r="F59" i="4" s="1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2" i="4"/>
  <c r="F52" i="4" s="1"/>
  <c r="E51" i="4"/>
  <c r="F51" i="4" s="1"/>
  <c r="E50" i="4"/>
  <c r="F50" i="4" s="1"/>
  <c r="E49" i="4"/>
  <c r="F49" i="4" s="1"/>
  <c r="F48" i="4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F35" i="4"/>
  <c r="E34" i="4"/>
  <c r="F34" i="4" s="1"/>
  <c r="E33" i="4"/>
  <c r="F33" i="4" s="1"/>
  <c r="F32" i="4"/>
  <c r="E31" i="4"/>
  <c r="F31" i="4" s="1"/>
  <c r="F30" i="4"/>
  <c r="E30" i="4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BJ48" i="1"/>
  <c r="H34" i="7" s="1"/>
  <c r="BJ47" i="1"/>
  <c r="H35" i="7" s="1"/>
  <c r="BJ46" i="1"/>
  <c r="BJ45" i="1"/>
  <c r="BJ43" i="1"/>
  <c r="BJ41" i="1"/>
  <c r="H28" i="7" s="1"/>
  <c r="BJ39" i="1"/>
  <c r="BJ38" i="1"/>
  <c r="H29" i="7" s="1"/>
  <c r="BJ36" i="1"/>
  <c r="BJ35" i="1"/>
  <c r="BJ34" i="1"/>
  <c r="BJ33" i="1"/>
  <c r="BJ32" i="1"/>
  <c r="H30" i="7" s="1"/>
  <c r="BJ31" i="1"/>
  <c r="BJ30" i="1"/>
  <c r="H32" i="7" s="1"/>
  <c r="BJ29" i="1"/>
  <c r="BJ7" i="1"/>
  <c r="H15" i="7"/>
  <c r="H16" i="7"/>
  <c r="H17" i="7"/>
  <c r="H18" i="7"/>
  <c r="H20" i="7"/>
  <c r="H21" i="7"/>
  <c r="H22" i="7"/>
  <c r="H33" i="7"/>
  <c r="H27" i="7"/>
  <c r="H19" i="7"/>
  <c r="H11" i="7" l="1"/>
  <c r="H13" i="7"/>
  <c r="H10" i="7"/>
  <c r="J18" i="7"/>
  <c r="J19" i="7"/>
  <c r="J20" i="7"/>
  <c r="J17" i="7"/>
  <c r="J28" i="7"/>
  <c r="J35" i="7"/>
  <c r="J32" i="7"/>
  <c r="J16" i="7"/>
  <c r="J11" i="7"/>
  <c r="J30" i="7"/>
  <c r="J34" i="7"/>
  <c r="J21" i="7"/>
  <c r="J33" i="7"/>
  <c r="J27" i="7"/>
  <c r="J22" i="7"/>
  <c r="J15" i="7"/>
  <c r="J29" i="7"/>
  <c r="H31" i="7"/>
  <c r="O34" i="6"/>
  <c r="R34" i="6" s="1"/>
  <c r="S34" i="6" s="1"/>
  <c r="T34" i="6" s="1"/>
  <c r="M34" i="6"/>
  <c r="N34" i="6" s="1"/>
  <c r="O23" i="6"/>
  <c r="M23" i="6"/>
  <c r="N23" i="6" s="1"/>
  <c r="M32" i="6"/>
  <c r="N32" i="6" s="1"/>
  <c r="O32" i="6"/>
  <c r="R32" i="6" s="1"/>
  <c r="S32" i="6" s="1"/>
  <c r="T32" i="6" s="1"/>
  <c r="M31" i="6"/>
  <c r="N31" i="6" s="1"/>
  <c r="O31" i="6"/>
  <c r="R31" i="6" s="1"/>
  <c r="S31" i="6" s="1"/>
  <c r="O25" i="6"/>
  <c r="R25" i="6" s="1"/>
  <c r="S25" i="6" s="1"/>
  <c r="T25" i="6" s="1"/>
  <c r="M25" i="6"/>
  <c r="N25" i="6" s="1"/>
  <c r="O22" i="6"/>
  <c r="M22" i="6"/>
  <c r="N22" i="6" s="1"/>
  <c r="M36" i="6"/>
  <c r="N36" i="6" s="1"/>
  <c r="O36" i="6"/>
  <c r="R36" i="6" s="1"/>
  <c r="S36" i="6" s="1"/>
  <c r="T36" i="6" s="1"/>
  <c r="O21" i="6"/>
  <c r="M21" i="6"/>
  <c r="N21" i="6" s="1"/>
  <c r="O39" i="6"/>
  <c r="R39" i="6" s="1"/>
  <c r="S39" i="6" s="1"/>
  <c r="T39" i="6" s="1"/>
  <c r="M39" i="6"/>
  <c r="N39" i="6" s="1"/>
  <c r="O37" i="6"/>
  <c r="R37" i="6" s="1"/>
  <c r="S37" i="6" s="1"/>
  <c r="M37" i="6"/>
  <c r="N37" i="6" s="1"/>
  <c r="M20" i="6"/>
  <c r="N20" i="6" s="1"/>
  <c r="O20" i="6"/>
  <c r="O38" i="6"/>
  <c r="R38" i="6" s="1"/>
  <c r="S38" i="6" s="1"/>
  <c r="M38" i="6"/>
  <c r="N38" i="6" s="1"/>
  <c r="M24" i="6"/>
  <c r="N24" i="6" s="1"/>
  <c r="O24" i="6"/>
  <c r="R24" i="6" s="1"/>
  <c r="S24" i="6" s="1"/>
  <c r="T24" i="6" s="1"/>
  <c r="O26" i="6"/>
  <c r="R26" i="6" s="1"/>
  <c r="S26" i="6" s="1"/>
  <c r="M26" i="6"/>
  <c r="N26" i="6" s="1"/>
  <c r="M19" i="6"/>
  <c r="O19" i="6"/>
  <c r="M33" i="6"/>
  <c r="N33" i="6" s="1"/>
  <c r="O33" i="6"/>
  <c r="R33" i="6" s="1"/>
  <c r="S33" i="6" s="1"/>
  <c r="H42" i="7"/>
  <c r="H14" i="7"/>
  <c r="H38" i="7"/>
  <c r="H37" i="7"/>
  <c r="H36" i="7"/>
  <c r="H41" i="7"/>
  <c r="H81" i="7"/>
  <c r="H77" i="7"/>
  <c r="H80" i="7"/>
  <c r="H76" i="7"/>
  <c r="H79" i="7"/>
  <c r="H75" i="7"/>
  <c r="H78" i="7"/>
  <c r="H74" i="7"/>
  <c r="H24" i="7"/>
  <c r="H25" i="7"/>
  <c r="H26" i="7"/>
  <c r="H23" i="7"/>
  <c r="H72" i="7"/>
  <c r="H69" i="7"/>
  <c r="H65" i="7"/>
  <c r="H61" i="7"/>
  <c r="H57" i="7"/>
  <c r="H53" i="7"/>
  <c r="H49" i="7"/>
  <c r="H45" i="7"/>
  <c r="H68" i="7"/>
  <c r="H64" i="7"/>
  <c r="H60" i="7"/>
  <c r="H56" i="7"/>
  <c r="H52" i="7"/>
  <c r="H48" i="7"/>
  <c r="H44" i="7"/>
  <c r="H71" i="7"/>
  <c r="H67" i="7"/>
  <c r="H63" i="7"/>
  <c r="H59" i="7"/>
  <c r="H55" i="7"/>
  <c r="J55" i="7" s="1"/>
  <c r="H51" i="7"/>
  <c r="H47" i="7"/>
  <c r="H70" i="7"/>
  <c r="H66" i="7"/>
  <c r="H62" i="7"/>
  <c r="H58" i="7"/>
  <c r="H54" i="7"/>
  <c r="H50" i="7"/>
  <c r="H46" i="7"/>
  <c r="H12" i="7"/>
  <c r="F11" i="5"/>
  <c r="F16" i="5" s="1"/>
  <c r="H17" i="5" s="1"/>
  <c r="H18" i="5" s="1"/>
  <c r="F76" i="4"/>
  <c r="T31" i="6" l="1"/>
  <c r="T26" i="6"/>
  <c r="T33" i="6"/>
  <c r="T38" i="6"/>
  <c r="T37" i="6"/>
  <c r="N19" i="6"/>
  <c r="J70" i="7"/>
  <c r="J60" i="7"/>
  <c r="J65" i="7"/>
  <c r="J80" i="7"/>
  <c r="J42" i="7"/>
  <c r="J12" i="7"/>
  <c r="J58" i="7"/>
  <c r="J47" i="7"/>
  <c r="J63" i="7"/>
  <c r="J48" i="7"/>
  <c r="J64" i="7"/>
  <c r="J53" i="7"/>
  <c r="J69" i="7"/>
  <c r="J25" i="7"/>
  <c r="J75" i="7"/>
  <c r="J77" i="7"/>
  <c r="J37" i="7"/>
  <c r="J31" i="7"/>
  <c r="J54" i="7"/>
  <c r="J44" i="7"/>
  <c r="J78" i="7"/>
  <c r="J46" i="7"/>
  <c r="J51" i="7"/>
  <c r="J52" i="7"/>
  <c r="J57" i="7"/>
  <c r="J72" i="7"/>
  <c r="J24" i="7"/>
  <c r="J79" i="7"/>
  <c r="J81" i="7"/>
  <c r="H91" i="6"/>
  <c r="J38" i="7"/>
  <c r="J59" i="7"/>
  <c r="J49" i="7"/>
  <c r="J26" i="7"/>
  <c r="J36" i="7"/>
  <c r="J62" i="7"/>
  <c r="J67" i="7"/>
  <c r="J68" i="7"/>
  <c r="J50" i="7"/>
  <c r="J66" i="7"/>
  <c r="J71" i="7"/>
  <c r="J56" i="7"/>
  <c r="J45" i="7"/>
  <c r="J61" i="7"/>
  <c r="J23" i="7"/>
  <c r="J74" i="7"/>
  <c r="J76" i="7"/>
  <c r="J41" i="7"/>
  <c r="J14" i="7"/>
  <c r="M35" i="6"/>
  <c r="N35" i="6" s="1"/>
  <c r="O35" i="6"/>
  <c r="R35" i="6" s="1"/>
  <c r="S35" i="6" s="1"/>
  <c r="P34" i="6"/>
  <c r="Q34" i="6" s="1"/>
  <c r="O92" i="6"/>
  <c r="M92" i="6"/>
  <c r="M91" i="6" s="1"/>
  <c r="M28" i="6"/>
  <c r="N28" i="6" s="1"/>
  <c r="O28" i="6"/>
  <c r="R28" i="6" s="1"/>
  <c r="S28" i="6" s="1"/>
  <c r="M41" i="6"/>
  <c r="N41" i="6" s="1"/>
  <c r="O41" i="6"/>
  <c r="R41" i="6" s="1"/>
  <c r="S41" i="6" s="1"/>
  <c r="T41" i="6" s="1"/>
  <c r="P26" i="6"/>
  <c r="Q26" i="6" s="1"/>
  <c r="P39" i="6"/>
  <c r="Q39" i="6" s="1"/>
  <c r="P25" i="6"/>
  <c r="Q25" i="6" s="1"/>
  <c r="M53" i="6"/>
  <c r="N53" i="6" s="1"/>
  <c r="O53" i="6"/>
  <c r="R53" i="6" s="1"/>
  <c r="M70" i="6"/>
  <c r="N70" i="6" s="1"/>
  <c r="O70" i="6"/>
  <c r="O59" i="6"/>
  <c r="R59" i="6" s="1"/>
  <c r="M59" i="6"/>
  <c r="N59" i="6" s="1"/>
  <c r="M75" i="6"/>
  <c r="N75" i="6" s="1"/>
  <c r="O75" i="6"/>
  <c r="M60" i="6"/>
  <c r="N60" i="6" s="1"/>
  <c r="O60" i="6"/>
  <c r="R60" i="6" s="1"/>
  <c r="O76" i="6"/>
  <c r="M76" i="6"/>
  <c r="N76" i="6" s="1"/>
  <c r="O77" i="6"/>
  <c r="M77" i="6"/>
  <c r="N77" i="6" s="1"/>
  <c r="O29" i="6"/>
  <c r="R29" i="6" s="1"/>
  <c r="S29" i="6" s="1"/>
  <c r="M29" i="6"/>
  <c r="N29" i="6" s="1"/>
  <c r="M85" i="6"/>
  <c r="N85" i="6" s="1"/>
  <c r="O85" i="6"/>
  <c r="O87" i="6"/>
  <c r="M87" i="6"/>
  <c r="N87" i="6" s="1"/>
  <c r="M44" i="6"/>
  <c r="N44" i="6" s="1"/>
  <c r="O44" i="6"/>
  <c r="R44" i="6" s="1"/>
  <c r="S44" i="6" s="1"/>
  <c r="T44" i="6" s="1"/>
  <c r="R20" i="6"/>
  <c r="S20" i="6" s="1"/>
  <c r="T20" i="6" s="1"/>
  <c r="P20" i="6"/>
  <c r="Q20" i="6" s="1"/>
  <c r="P36" i="6"/>
  <c r="Q36" i="6" s="1"/>
  <c r="P32" i="6"/>
  <c r="Q32" i="6" s="1"/>
  <c r="M74" i="6"/>
  <c r="N74" i="6" s="1"/>
  <c r="O74" i="6"/>
  <c r="O64" i="6"/>
  <c r="M64" i="6"/>
  <c r="O82" i="6"/>
  <c r="M82" i="6"/>
  <c r="N82" i="6" s="1"/>
  <c r="M67" i="6"/>
  <c r="N67" i="6" s="1"/>
  <c r="O67" i="6"/>
  <c r="O68" i="6"/>
  <c r="M68" i="6"/>
  <c r="N68" i="6" s="1"/>
  <c r="M52" i="6"/>
  <c r="N52" i="6" s="1"/>
  <c r="O52" i="6"/>
  <c r="R52" i="6" s="1"/>
  <c r="O69" i="6"/>
  <c r="M69" i="6"/>
  <c r="N69" i="6" s="1"/>
  <c r="M27" i="6"/>
  <c r="N27" i="6" s="1"/>
  <c r="O27" i="6"/>
  <c r="R27" i="6" s="1"/>
  <c r="S27" i="6" s="1"/>
  <c r="M84" i="6"/>
  <c r="O84" i="6"/>
  <c r="O86" i="6"/>
  <c r="M86" i="6"/>
  <c r="N86" i="6" s="1"/>
  <c r="M42" i="6"/>
  <c r="N42" i="6" s="1"/>
  <c r="O42" i="6"/>
  <c r="R42" i="6" s="1"/>
  <c r="S42" i="6" s="1"/>
  <c r="T42" i="6" s="1"/>
  <c r="P33" i="6"/>
  <c r="Q33" i="6" s="1"/>
  <c r="P19" i="6"/>
  <c r="R19" i="6"/>
  <c r="S19" i="6" s="1"/>
  <c r="P24" i="6"/>
  <c r="Q24" i="6" s="1"/>
  <c r="P31" i="6"/>
  <c r="Q31" i="6" s="1"/>
  <c r="M57" i="6"/>
  <c r="N57" i="6" s="1"/>
  <c r="O57" i="6"/>
  <c r="R57" i="6" s="1"/>
  <c r="M81" i="6"/>
  <c r="N81" i="6" s="1"/>
  <c r="O81" i="6"/>
  <c r="M65" i="6"/>
  <c r="N65" i="6" s="1"/>
  <c r="O65" i="6"/>
  <c r="M89" i="6"/>
  <c r="N89" i="6" s="1"/>
  <c r="O89" i="6"/>
  <c r="O45" i="6"/>
  <c r="R45" i="6" s="1"/>
  <c r="S45" i="6" s="1"/>
  <c r="T45" i="6" s="1"/>
  <c r="M45" i="6"/>
  <c r="N45" i="6" s="1"/>
  <c r="P38" i="6"/>
  <c r="Q38" i="6" s="1"/>
  <c r="M79" i="6"/>
  <c r="N79" i="6" s="1"/>
  <c r="O79" i="6"/>
  <c r="R79" i="6" s="1"/>
  <c r="S79" i="6" s="1"/>
  <c r="O51" i="6"/>
  <c r="M51" i="6"/>
  <c r="M66" i="6"/>
  <c r="N66" i="6" s="1"/>
  <c r="O66" i="6"/>
  <c r="O54" i="6"/>
  <c r="R54" i="6" s="1"/>
  <c r="M54" i="6"/>
  <c r="N54" i="6" s="1"/>
  <c r="M71" i="6"/>
  <c r="N71" i="6" s="1"/>
  <c r="O71" i="6"/>
  <c r="O55" i="6"/>
  <c r="R55" i="6" s="1"/>
  <c r="M55" i="6"/>
  <c r="N55" i="6" s="1"/>
  <c r="O72" i="6"/>
  <c r="M72" i="6"/>
  <c r="N72" i="6" s="1"/>
  <c r="M56" i="6"/>
  <c r="N56" i="6" s="1"/>
  <c r="O56" i="6"/>
  <c r="R56" i="6" s="1"/>
  <c r="O73" i="6"/>
  <c r="M73" i="6"/>
  <c r="N73" i="6" s="1"/>
  <c r="O30" i="6"/>
  <c r="R30" i="6" s="1"/>
  <c r="S30" i="6" s="1"/>
  <c r="T30" i="6" s="1"/>
  <c r="M30" i="6"/>
  <c r="N30" i="6" s="1"/>
  <c r="M88" i="6"/>
  <c r="N88" i="6" s="1"/>
  <c r="O88" i="6"/>
  <c r="O90" i="6"/>
  <c r="M90" i="6"/>
  <c r="N90" i="6" s="1"/>
  <c r="O43" i="6"/>
  <c r="R43" i="6" s="1"/>
  <c r="S43" i="6" s="1"/>
  <c r="T43" i="6" s="1"/>
  <c r="M43" i="6"/>
  <c r="N43" i="6" s="1"/>
  <c r="P37" i="6"/>
  <c r="Q37" i="6" s="1"/>
  <c r="R21" i="6"/>
  <c r="S21" i="6" s="1"/>
  <c r="T21" i="6" s="1"/>
  <c r="P21" i="6"/>
  <c r="Q21" i="6" s="1"/>
  <c r="R22" i="6"/>
  <c r="S22" i="6" s="1"/>
  <c r="T22" i="6" s="1"/>
  <c r="P22" i="6"/>
  <c r="Q22" i="6" s="1"/>
  <c r="R23" i="6"/>
  <c r="S23" i="6" s="1"/>
  <c r="T23" i="6" s="1"/>
  <c r="P23" i="6"/>
  <c r="Q23" i="6" s="1"/>
  <c r="H15" i="5"/>
  <c r="T29" i="6" l="1"/>
  <c r="T28" i="6"/>
  <c r="T79" i="6"/>
  <c r="T27" i="6"/>
  <c r="T35" i="6"/>
  <c r="H15" i="6"/>
  <c r="M83" i="6"/>
  <c r="M63" i="6"/>
  <c r="H63" i="6"/>
  <c r="M50" i="6"/>
  <c r="H50" i="6"/>
  <c r="T19" i="6"/>
  <c r="M15" i="6"/>
  <c r="Q19" i="6"/>
  <c r="J82" i="7"/>
  <c r="H83" i="6"/>
  <c r="P35" i="6"/>
  <c r="Q35" i="6" s="1"/>
  <c r="N92" i="6"/>
  <c r="R92" i="6"/>
  <c r="S92" i="6" s="1"/>
  <c r="S91" i="6" s="1"/>
  <c r="T91" i="6" s="1"/>
  <c r="P92" i="6"/>
  <c r="P91" i="6" s="1"/>
  <c r="P90" i="6"/>
  <c r="Q90" i="6" s="1"/>
  <c r="R90" i="6"/>
  <c r="S90" i="6" s="1"/>
  <c r="T90" i="6" s="1"/>
  <c r="S56" i="6"/>
  <c r="T56" i="6" s="1"/>
  <c r="P56" i="6"/>
  <c r="Q56" i="6" s="1"/>
  <c r="P79" i="6"/>
  <c r="Q79" i="6" s="1"/>
  <c r="P89" i="6"/>
  <c r="Q89" i="6" s="1"/>
  <c r="R89" i="6"/>
  <c r="S89" i="6" s="1"/>
  <c r="T89" i="6" s="1"/>
  <c r="P81" i="6"/>
  <c r="Q81" i="6" s="1"/>
  <c r="P42" i="6"/>
  <c r="Q42" i="6" s="1"/>
  <c r="P27" i="6"/>
  <c r="Q27" i="6" s="1"/>
  <c r="S52" i="6"/>
  <c r="P52" i="6"/>
  <c r="Q52" i="6" s="1"/>
  <c r="P67" i="6"/>
  <c r="Q67" i="6" s="1"/>
  <c r="R67" i="6"/>
  <c r="S67" i="6" s="1"/>
  <c r="T67" i="6" s="1"/>
  <c r="R74" i="6"/>
  <c r="S74" i="6" s="1"/>
  <c r="T74" i="6" s="1"/>
  <c r="P74" i="6"/>
  <c r="Q74" i="6" s="1"/>
  <c r="S60" i="6"/>
  <c r="T60" i="6" s="1"/>
  <c r="P60" i="6"/>
  <c r="Q60" i="6" s="1"/>
  <c r="S53" i="6"/>
  <c r="T53" i="6" s="1"/>
  <c r="P53" i="6"/>
  <c r="Q53" i="6" s="1"/>
  <c r="P41" i="6"/>
  <c r="Q41" i="6" s="1"/>
  <c r="P30" i="6"/>
  <c r="Q30" i="6" s="1"/>
  <c r="P82" i="6"/>
  <c r="Q82" i="6" s="1"/>
  <c r="P87" i="6"/>
  <c r="Q87" i="6" s="1"/>
  <c r="R87" i="6"/>
  <c r="S87" i="6" s="1"/>
  <c r="T87" i="6" s="1"/>
  <c r="P29" i="6"/>
  <c r="Q29" i="6" s="1"/>
  <c r="S59" i="6"/>
  <c r="T59" i="6" s="1"/>
  <c r="P59" i="6"/>
  <c r="Q59" i="6" s="1"/>
  <c r="R88" i="6"/>
  <c r="S88" i="6" s="1"/>
  <c r="T88" i="6" s="1"/>
  <c r="P88" i="6"/>
  <c r="Q88" i="6" s="1"/>
  <c r="R71" i="6"/>
  <c r="S71" i="6" s="1"/>
  <c r="T71" i="6" s="1"/>
  <c r="P71" i="6"/>
  <c r="Q71" i="6" s="1"/>
  <c r="P66" i="6"/>
  <c r="Q66" i="6" s="1"/>
  <c r="R66" i="6"/>
  <c r="S66" i="6" s="1"/>
  <c r="T66" i="6" s="1"/>
  <c r="N51" i="6"/>
  <c r="R65" i="6"/>
  <c r="S65" i="6" s="1"/>
  <c r="T65" i="6" s="1"/>
  <c r="P65" i="6"/>
  <c r="Q65" i="6" s="1"/>
  <c r="S57" i="6"/>
  <c r="T57" i="6" s="1"/>
  <c r="P57" i="6"/>
  <c r="Q57" i="6" s="1"/>
  <c r="R84" i="6"/>
  <c r="S84" i="6" s="1"/>
  <c r="P84" i="6"/>
  <c r="N64" i="6"/>
  <c r="P44" i="6"/>
  <c r="Q44" i="6" s="1"/>
  <c r="R85" i="6"/>
  <c r="S85" i="6" s="1"/>
  <c r="T85" i="6" s="1"/>
  <c r="P85" i="6"/>
  <c r="Q85" i="6" s="1"/>
  <c r="P75" i="6"/>
  <c r="Q75" i="6" s="1"/>
  <c r="R75" i="6"/>
  <c r="S75" i="6" s="1"/>
  <c r="T75" i="6" s="1"/>
  <c r="R70" i="6"/>
  <c r="S70" i="6" s="1"/>
  <c r="T70" i="6" s="1"/>
  <c r="P70" i="6"/>
  <c r="Q70" i="6" s="1"/>
  <c r="P28" i="6"/>
  <c r="Q28" i="6" s="1"/>
  <c r="P43" i="6"/>
  <c r="Q43" i="6" s="1"/>
  <c r="S55" i="6"/>
  <c r="T55" i="6" s="1"/>
  <c r="P55" i="6"/>
  <c r="Q55" i="6" s="1"/>
  <c r="P54" i="6"/>
  <c r="Q54" i="6" s="1"/>
  <c r="S54" i="6"/>
  <c r="T54" i="6" s="1"/>
  <c r="R86" i="6"/>
  <c r="S86" i="6" s="1"/>
  <c r="T86" i="6" s="1"/>
  <c r="P86" i="6"/>
  <c r="Q86" i="6" s="1"/>
  <c r="R73" i="6"/>
  <c r="S73" i="6" s="1"/>
  <c r="T73" i="6" s="1"/>
  <c r="P73" i="6"/>
  <c r="Q73" i="6" s="1"/>
  <c r="R72" i="6"/>
  <c r="S72" i="6" s="1"/>
  <c r="T72" i="6" s="1"/>
  <c r="P72" i="6"/>
  <c r="Q72" i="6" s="1"/>
  <c r="R51" i="6"/>
  <c r="S51" i="6" s="1"/>
  <c r="P51" i="6"/>
  <c r="P45" i="6"/>
  <c r="Q45" i="6" s="1"/>
  <c r="N84" i="6"/>
  <c r="P69" i="6"/>
  <c r="Q69" i="6" s="1"/>
  <c r="R69" i="6"/>
  <c r="S69" i="6" s="1"/>
  <c r="T69" i="6" s="1"/>
  <c r="R68" i="6"/>
  <c r="S68" i="6" s="1"/>
  <c r="T68" i="6" s="1"/>
  <c r="P68" i="6"/>
  <c r="Q68" i="6" s="1"/>
  <c r="R64" i="6"/>
  <c r="S64" i="6" s="1"/>
  <c r="P64" i="6"/>
  <c r="P77" i="6"/>
  <c r="Q77" i="6" s="1"/>
  <c r="R77" i="6"/>
  <c r="S77" i="6" s="1"/>
  <c r="T77" i="6" s="1"/>
  <c r="P76" i="6"/>
  <c r="Q76" i="6" s="1"/>
  <c r="R76" i="6"/>
  <c r="S76" i="6" s="1"/>
  <c r="T76" i="6" s="1"/>
  <c r="P63" i="6" l="1"/>
  <c r="P83" i="6"/>
  <c r="S83" i="6"/>
  <c r="T83" i="6" s="1"/>
  <c r="H9" i="6"/>
  <c r="H96" i="6" s="1"/>
  <c r="S63" i="6"/>
  <c r="T63" i="6" s="1"/>
  <c r="P50" i="6"/>
  <c r="N15" i="6"/>
  <c r="M9" i="6"/>
  <c r="T52" i="6"/>
  <c r="S50" i="6"/>
  <c r="T50" i="6" s="1"/>
  <c r="S15" i="6"/>
  <c r="T15" i="6" s="1"/>
  <c r="P15" i="6"/>
  <c r="Q84" i="6"/>
  <c r="Q92" i="6"/>
  <c r="Q64" i="6"/>
  <c r="Q51" i="6"/>
  <c r="T92" i="6"/>
  <c r="T64" i="6"/>
  <c r="T51" i="6"/>
  <c r="T84" i="6"/>
  <c r="J96" i="6"/>
  <c r="K9" i="6"/>
  <c r="K96" i="6" s="1"/>
  <c r="S9" i="6" l="1"/>
  <c r="U10" i="6" s="1"/>
  <c r="Q15" i="6"/>
  <c r="P9" i="6"/>
  <c r="Y9" i="6"/>
  <c r="M96" i="6"/>
  <c r="I97" i="6" s="1"/>
  <c r="G106" i="6" s="1"/>
  <c r="N9" i="6"/>
  <c r="N96" i="6" s="1"/>
  <c r="V9" i="6" l="1"/>
  <c r="Q9" i="6"/>
  <c r="P96" i="6"/>
  <c r="T9" i="6"/>
  <c r="S96" i="6"/>
  <c r="T96" i="6" l="1"/>
  <c r="Y10" i="6"/>
  <c r="Q96" i="6"/>
  <c r="V10" i="6"/>
</calcChain>
</file>

<file path=xl/sharedStrings.xml><?xml version="1.0" encoding="utf-8"?>
<sst xmlns="http://schemas.openxmlformats.org/spreadsheetml/2006/main" count="3780" uniqueCount="1045">
  <si>
    <t>DESCRIÇÃO DOS ITENS</t>
  </si>
  <si>
    <t>ESCAVAÇÃO</t>
  </si>
  <si>
    <t>FUND. DE PEDRA ARGAMASSADA</t>
  </si>
  <si>
    <t>INST. HIDRO SANIT</t>
  </si>
  <si>
    <t>BALDRAME</t>
  </si>
  <si>
    <t>ATERRO</t>
  </si>
  <si>
    <t>LASTRO DE COM. CONTRA PISO</t>
  </si>
  <si>
    <t>ALVENARIA DE TIJOLO DE FURO</t>
  </si>
  <si>
    <t>VIGA EM PRÉ-MOL. SOBRE A PORTA E O COMBOGO</t>
  </si>
  <si>
    <t>CHAPISCO</t>
  </si>
  <si>
    <t>COLOCAÇÃO DO TETO</t>
  </si>
  <si>
    <t>COBERT. TEL CERÂMICA CANAL C/ BEIRA BICA</t>
  </si>
  <si>
    <t>COLOCAÇÃO DA PORTA</t>
  </si>
  <si>
    <t>COLOCAÇÃO DO COMOBÓ - PINTURA COR BRANCA</t>
  </si>
  <si>
    <t>REBOCO INTERNO E EXTERNO</t>
  </si>
  <si>
    <t>BARRA LISA INTERNA A 1.50 DO PISO</t>
  </si>
  <si>
    <t>BARRA LISA EXTERNA A 0,50 DA PIA</t>
  </si>
  <si>
    <t>INSTALAÇÕES ELETRICAS</t>
  </si>
  <si>
    <t>PISO DE CIMENTO LISO NO BANHEIRO ESPESSURA 1,5CM</t>
  </si>
  <si>
    <t>VASO SANITÁRIO COM FIX. DOS PARAFUSOS</t>
  </si>
  <si>
    <t>ACOPLA DO CANO C/BI VERD FIX BRAÇAD</t>
  </si>
  <si>
    <t>COLOCAÇÃO FIX DA CAIXA DE DESCARGA</t>
  </si>
  <si>
    <t>BANHEIRO</t>
  </si>
  <si>
    <t>FUNDAÇÃO</t>
  </si>
  <si>
    <t>LASTRO DE CONCRETO 5CM ACAB.</t>
  </si>
  <si>
    <t>REBOCO NO PERIMETRO DA CALÇADA</t>
  </si>
  <si>
    <t>ANEL DN 60 50mm CX PASS</t>
  </si>
  <si>
    <t>COLOCAÇÃO DO TANQUE</t>
  </si>
  <si>
    <t>1 DEMÃO DE CAL. SEG</t>
  </si>
  <si>
    <t>2 DEMÃO DE VERDE CANA</t>
  </si>
  <si>
    <t>2 DEMÃO DE VERDE FOLHA</t>
  </si>
  <si>
    <t>TORNEIRA COPO SIFO. MANGOTE CHUVEIRO</t>
  </si>
  <si>
    <t>CALÇADA</t>
  </si>
  <si>
    <t>PINTURAS DE PAREDES</t>
  </si>
  <si>
    <t>ACESSÓRIOS</t>
  </si>
  <si>
    <t>PINTURAS DE PORTA DO BANHEIRO</t>
  </si>
  <si>
    <t>FOSSAS SÉPTICAS</t>
  </si>
  <si>
    <t>FOSSA-CONCRETO MAGRO 8CM</t>
  </si>
  <si>
    <t>SUMIDOURO SEIXO AREIA GROSSA E FINA</t>
  </si>
  <si>
    <t>ANEL DN 100-50-25mm(fossa) TAMPA DN=100mm</t>
  </si>
  <si>
    <t>ANEL DN 100-50(sumidouro) TAMPA DN=100mm</t>
  </si>
  <si>
    <t>Nº</t>
  </si>
  <si>
    <t>TOTAL</t>
  </si>
  <si>
    <t>ANEXOS DOS ORÇAMENTOS</t>
  </si>
  <si>
    <t>TÍTULO</t>
  </si>
  <si>
    <t>UNIDADE SANITÁRIA - FOSSA SÉPTICA - TIPO 4 (INTERLIGADO A REDE DE ESGOTOS)</t>
  </si>
  <si>
    <t>LOCAL</t>
  </si>
  <si>
    <t>SÃO MIGUEL</t>
  </si>
  <si>
    <t>DATA: 04-04-2013</t>
  </si>
  <si>
    <t>BDI : 20%</t>
  </si>
  <si>
    <t>ITEM</t>
  </si>
  <si>
    <t>DISCRIMINAÇÃO</t>
  </si>
  <si>
    <t>UNID</t>
  </si>
  <si>
    <t>QUANT</t>
  </si>
  <si>
    <t>CUSTO UNITÁRIO COM BDI (20%)</t>
  </si>
  <si>
    <t>CUSTO TOTAL</t>
  </si>
  <si>
    <t>FOSSAS SÉPTICAS - TIPO 4 (INTERLIGADO A REDE DE ESGOTOS )</t>
  </si>
  <si>
    <t>1.1</t>
  </si>
  <si>
    <t>MATERIAIS E MONTAGEM</t>
  </si>
  <si>
    <t/>
  </si>
  <si>
    <t>1.1.1</t>
  </si>
  <si>
    <t>RASPAGEM E LIMPEZA DO TERRENO</t>
  </si>
  <si>
    <t>M2</t>
  </si>
  <si>
    <t>1.1.2</t>
  </si>
  <si>
    <t>LOCACAO DA OBRA</t>
  </si>
  <si>
    <t>1.1.3</t>
  </si>
  <si>
    <t>ESCAVACAO MAN. VALA SOLO EXCETO ROCHA ATE 1,5M</t>
  </si>
  <si>
    <t>M3</t>
  </si>
  <si>
    <t>1.1.4</t>
  </si>
  <si>
    <t>ALVENARIA DE EMBASAMENTO C/PEDRA ARGAMASSADA UTILIZANDO ARGAMASSA CIM/</t>
  </si>
  <si>
    <t>1.1.5</t>
  </si>
  <si>
    <t>BALDRAME DE TIJOLO DE FURO</t>
  </si>
  <si>
    <t>1.1.6</t>
  </si>
  <si>
    <t>ATERRO APILOADO COM EMPRÉSTIMO</t>
  </si>
  <si>
    <t>1.1.7</t>
  </si>
  <si>
    <t>LASTRO DE CONTRA-PISO IMPERM. ESP=6CM EM CONCRETO NAO ESTRUTURAL TRACO</t>
  </si>
  <si>
    <t>1.1.8</t>
  </si>
  <si>
    <t>ALVENARIA DE TIJOLO FURADO ESP=9CM ARG-CIM</t>
  </si>
  <si>
    <t>1.1.9</t>
  </si>
  <si>
    <t>PISO CIMENTADO LISO E=1,5CM C/ARG CIM/AREIA 1:3</t>
  </si>
  <si>
    <t>1.1.10</t>
  </si>
  <si>
    <t>MADEIRAMENTO PARA TELHA CERAMICA</t>
  </si>
  <si>
    <t>1.1.11</t>
  </si>
  <si>
    <t>TELHAMENTO CERAMICO COM EMBOCAMENTO</t>
  </si>
  <si>
    <t>1.1.12</t>
  </si>
  <si>
    <t>PORTA DE CHAPA PRETA LISA Nº18, DIM=0,60 X 2,10 M</t>
  </si>
  <si>
    <t>UND</t>
  </si>
  <si>
    <t>1.1.13</t>
  </si>
  <si>
    <t>CHAPISCO PAREDES C/ ARGAMASSA CIMENTO AREIA 1:3</t>
  </si>
  <si>
    <t>1.1.14</t>
  </si>
  <si>
    <t>EMBOÇO C/ ARGAMASSA 1:6 CIMENTO E AREIA</t>
  </si>
  <si>
    <t>1.1.15</t>
  </si>
  <si>
    <t>REBOCO PAULISTA C/ARG CIM/CAL/AREIA 1:2:8 PREP MECANICO E=2CM</t>
  </si>
  <si>
    <t>1.1.16</t>
  </si>
  <si>
    <t>REBOCO CIMENTO E AREIA GROSSA, TRAÇO 1:4</t>
  </si>
  <si>
    <t>1.1.17</t>
  </si>
  <si>
    <t>BARRA LISA</t>
  </si>
  <si>
    <t>1.1.18</t>
  </si>
  <si>
    <t>PINTURA ESMALTE SINTÉTICO SEM EMASSAMENTO - 2 DEMÃOS EM ESQ. DE FERRO</t>
  </si>
  <si>
    <t>1.1.19</t>
  </si>
  <si>
    <t>PINTURA HIDRACOR 3 DEMÃOS</t>
  </si>
  <si>
    <t>1.1.20</t>
  </si>
  <si>
    <t>ATERRO APILOADO SEM AQUISIÇÃO DE MATERIAL</t>
  </si>
  <si>
    <t>1.1.21</t>
  </si>
  <si>
    <t>LASTRO DE CONCRETO PARA CALÇADA ESP =8CM</t>
  </si>
  <si>
    <t>1.1.22</t>
  </si>
  <si>
    <t>CONCRETO ARMADO MÉDIO 15 MPA PARA INFRAESTRUTURA</t>
  </si>
  <si>
    <t>1.1.23</t>
  </si>
  <si>
    <t>COBOGOS PRE-MOLDADOS EM CONCRETO</t>
  </si>
  <si>
    <t>1.1.24</t>
  </si>
  <si>
    <t>BRAÇADEIRA PARA FIXAÇÃO 2"</t>
  </si>
  <si>
    <t>1.1.25</t>
  </si>
  <si>
    <t>LASTRO CONCRETO MAGRO 1:4:8 E=8,0CM CONSUMO CIMENTO 210KG/M3</t>
  </si>
  <si>
    <t>1.1.26</t>
  </si>
  <si>
    <t>FORNECIMENTO DE MATERIAL HIDRÁULICO:</t>
  </si>
  <si>
    <t>1.1.27</t>
  </si>
  <si>
    <t>JOELHO PVC SOLD 90G P/AGUA FRIA PREDIAL 20 MM</t>
  </si>
  <si>
    <t>1.1.28</t>
  </si>
  <si>
    <t>JOELHO PVC SOLD/ROSCA 90G P/AGUA FRIA PRED  20MM X 1/2"</t>
  </si>
  <si>
    <t>1.1.29</t>
  </si>
  <si>
    <t>TE PVC SOLD 90G P/ AGUA FRIA PREDIAL 20MM</t>
  </si>
  <si>
    <t>1.1.30</t>
  </si>
  <si>
    <t>REGISTRO GAVETA 1/2" BRUTO LATAO REF 1502-B</t>
  </si>
  <si>
    <t>TUBO PVC SOLDAVEL EB-892 P/AGUA FRIA PREDIAL DN 20MM</t>
  </si>
  <si>
    <t>M</t>
  </si>
  <si>
    <t>CHUVEIRO PLASTICO BRANCO SIMPLES</t>
  </si>
  <si>
    <t>NIPEL PVC C/ ROSCA P/ AGUA FRIA PREDIAL 1/2"</t>
  </si>
  <si>
    <t>ENGATE OU RABICHO FLEXIVEL PLASTICO (PVC OU ABS) BRANCO 1/2" X 30CM</t>
  </si>
  <si>
    <t>TORNEIRA PLASTICO 1/2" P/ PIA</t>
  </si>
  <si>
    <t>ADAPTADOR PVC SOLDAVEL CURTO C/ BOLSA E ROSCA P/ REGISTRO 20MM  X 1/2"</t>
  </si>
  <si>
    <t>LUVA PVC SOLDAVEL / ROSCA P/AGUA FRIA PREDIAL 20MM X 1/2"</t>
  </si>
  <si>
    <t>MONTAGEM DE MATERIAL HIDRÁULICO PARA US PROSAR</t>
  </si>
  <si>
    <t>1.2</t>
  </si>
  <si>
    <t>FORNECIMENTO DE MATERIAL SANITÁRIO:</t>
  </si>
  <si>
    <t>1.2.1</t>
  </si>
  <si>
    <t>CAIXA SIFONADA PVC 100 X 100 X 40MM C/ GRELHA REDONDA BRANCA</t>
  </si>
  <si>
    <t>1.2.2</t>
  </si>
  <si>
    <t>Adaptador PVC SN p/ saída de vaso sanitário DN 100</t>
  </si>
  <si>
    <t>1.2.3</t>
  </si>
  <si>
    <t>CURVA PVC LONGA 90G P/ ESG PREDIAL DN 100MM</t>
  </si>
  <si>
    <t>1.2.4</t>
  </si>
  <si>
    <t>TUBO PVC P/ ESG PREDIAL DN 100MM</t>
  </si>
  <si>
    <t>1.2.5</t>
  </si>
  <si>
    <t>TE SANITARIO PVC P/ ESG PREDIAL DN 100X50MM</t>
  </si>
  <si>
    <t>1.2.6</t>
  </si>
  <si>
    <t>TUBO PVC P/ ESG PREDIAL DN 50MM</t>
  </si>
  <si>
    <t>1.2.7</t>
  </si>
  <si>
    <t>TUBO PVC P/ ESG PREDIAL DN 40MM</t>
  </si>
  <si>
    <t>1.2.8</t>
  </si>
  <si>
    <t>REDUÇÃO PVC SN PARA ESGOTO PREDIAL 50x40MM</t>
  </si>
  <si>
    <t>1.2.9</t>
  </si>
  <si>
    <t>JOELHO 90º PVC SN PARA ESGOTO PREDIAL DN 40</t>
  </si>
  <si>
    <t>1.2.10</t>
  </si>
  <si>
    <t>TE 90 PVC SN PARA ESGOTO PREDIAL DN 40X40MM</t>
  </si>
  <si>
    <t>1.2.11</t>
  </si>
  <si>
    <t>SIFAO PLASTICO P/ LAVATORIO/PIA TIPO COPO 40 MM</t>
  </si>
  <si>
    <t>1.2.12</t>
  </si>
  <si>
    <t>TUBO DE DESCARGA VDE</t>
  </si>
  <si>
    <t>CURVA 90º CURTA PVC SN P/ ESGOTO PREDIAL DN 100</t>
  </si>
  <si>
    <t>CAIXA DE DESCARGA DE SOBREPOR</t>
  </si>
  <si>
    <t>VASO SANITARIO SIFONADO LOUCA BRANCA - PADRAO POPULAR</t>
  </si>
  <si>
    <t>VALVULA EM PLASTICO BRANCO 1.1/4" X 1.1/2" C/SAIDA LISA 40MM P/ TANQUE</t>
  </si>
  <si>
    <t>TANQUE DE LAVAR ROUPA EM FIBRA DE VIDRO DUPLO (1,20X0,50M)</t>
  </si>
  <si>
    <t>MONTAGEM DE MATERIAL SANITÁRIO PARA US PROSAR</t>
  </si>
  <si>
    <t>1.3</t>
  </si>
  <si>
    <t>FORNECIMENTO DE MATERIAL ELÉTRICO</t>
  </si>
  <si>
    <t>1.3.1</t>
  </si>
  <si>
    <t>CLEATS MONOFÁSICO</t>
  </si>
  <si>
    <t>1.3.2</t>
  </si>
  <si>
    <t>FIO 14 AWG- 1,50MM2</t>
  </si>
  <si>
    <t>1.3.3</t>
  </si>
  <si>
    <t>SOQUETE BLINDADO DE PVC PARA LAMPADA</t>
  </si>
  <si>
    <t>1.3.4</t>
  </si>
  <si>
    <t>ELETRODUTO PVC FLEXIVEL CORRUGADO 20MM TIPO TIGREFLEX OU EQUIV</t>
  </si>
  <si>
    <t>1.3.5</t>
  </si>
  <si>
    <t>CAIXA PVC 4" X 2" P/ ELETRODUTO "</t>
  </si>
  <si>
    <t>1.3.6</t>
  </si>
  <si>
    <t>INTERRUPTOR SIMPLES DE 1 TECLA COMPLETO</t>
  </si>
  <si>
    <t>1.3.7</t>
  </si>
  <si>
    <t>MONTAGEM DE MATERIAL ELETRICO PARA US PROSAR</t>
  </si>
  <si>
    <t>1.4</t>
  </si>
  <si>
    <t>LIMPEZA GERAL DA OBRA</t>
  </si>
  <si>
    <t>SOMA GERAL</t>
  </si>
  <si>
    <t xml:space="preserve">4 - PLANILHA ORÇAMENTÁRIA   </t>
  </si>
  <si>
    <t>MELHORIA SANITÁRIA DOMICILIAR DA LOCALIDADE OS PEREIROS, MUNICÍPIO DE CALDEIRÃO GRANDE</t>
  </si>
  <si>
    <t xml:space="preserve">OS PEREIROS </t>
  </si>
  <si>
    <t>BDI : 20 %</t>
  </si>
  <si>
    <t>SERVIÇOS PRELIMINARES</t>
  </si>
  <si>
    <t>Canteiro de obra</t>
  </si>
  <si>
    <t>und</t>
  </si>
  <si>
    <t>PLACA INDICATIVA DA OBRA</t>
  </si>
  <si>
    <t>M²</t>
  </si>
  <si>
    <t>TOTAL DO ITEM 1</t>
  </si>
  <si>
    <t>UNIDADE SANITÁRIA/FOSSA SÉPTICA</t>
  </si>
  <si>
    <t>2.1</t>
  </si>
  <si>
    <r>
      <t xml:space="preserve">UNIDADE SANITÁRIA/FOSSA SÉPTICA TIPO 2 </t>
    </r>
    <r>
      <rPr>
        <b/>
        <sz val="10"/>
        <color indexed="10"/>
        <rFont val="Arial"/>
        <family val="2"/>
      </rPr>
      <t>- ORÇAMENTO EM ANEXO</t>
    </r>
  </si>
  <si>
    <t>TOTAL DO ITEM 2</t>
  </si>
  <si>
    <t>(DUZENTOS E NOVENTA E SETE MIL NOVECENTOS E VINTE E NOVE REAIS E SETENTA E SEIS CENTAVOS)</t>
  </si>
  <si>
    <t>BOLETIM DE MEDIÇÃO - FÍSICO / FINANCEIRO</t>
  </si>
  <si>
    <t>SERVIÇO:</t>
  </si>
  <si>
    <t>MEDIÇÃO Nº: 01</t>
  </si>
  <si>
    <t>TEC. RESPONSAVEL:</t>
  </si>
  <si>
    <t xml:space="preserve">DATA ASSINATURA: </t>
  </si>
  <si>
    <t>PREVISÃO DE TÉRMINO:</t>
  </si>
  <si>
    <t>CLIENTE:</t>
  </si>
  <si>
    <t xml:space="preserve">PRAZO CONTRATUAL:  </t>
  </si>
  <si>
    <t>DESCRIÇÃO</t>
  </si>
  <si>
    <t>REFERÊNCIAS CONTRATUAIS</t>
  </si>
  <si>
    <t>MEDIÇÃO</t>
  </si>
  <si>
    <t>SALDO CONTRATUAL</t>
  </si>
  <si>
    <t xml:space="preserve">UN </t>
  </si>
  <si>
    <t>QTDE</t>
  </si>
  <si>
    <t>P. UNITÁRIO</t>
  </si>
  <si>
    <t>P. TOTAL</t>
  </si>
  <si>
    <t>ACUMULADO ANTERIOR</t>
  </si>
  <si>
    <t>NO PERÍODO</t>
  </si>
  <si>
    <t>ACUMULADO TOTAL</t>
  </si>
  <si>
    <t>R$ CONTRATUAL</t>
  </si>
  <si>
    <t>%</t>
  </si>
  <si>
    <t>m</t>
  </si>
  <si>
    <t>Valor desta medição (R$):</t>
  </si>
  <si>
    <t>VALOR POR EXTENSO</t>
  </si>
  <si>
    <t>DATA</t>
  </si>
  <si>
    <t>EMITENTE CONTRATADA</t>
  </si>
  <si>
    <t>FISCALIZAÇÃO - CAMPO</t>
  </si>
  <si>
    <t>FISCALIZAÇÃO - MEDIÇÃO</t>
  </si>
  <si>
    <t>COORDENAÇÃO DE CONTRATOS</t>
  </si>
  <si>
    <t>GESTOR DO CONTRATO</t>
  </si>
  <si>
    <t>___________________________________________________</t>
  </si>
  <si>
    <t>_____________________________________</t>
  </si>
  <si>
    <t>_________________________________________</t>
  </si>
  <si>
    <t>CONTRATADA</t>
  </si>
  <si>
    <t xml:space="preserve">FISCAL </t>
  </si>
  <si>
    <t>QUADRO DE CONTROLE - MEDIÇÕES</t>
  </si>
  <si>
    <t>MEDIÇÃO 01</t>
  </si>
  <si>
    <t>MEDIÇÃO 06</t>
  </si>
  <si>
    <t>MEDIÇÃO 11</t>
  </si>
  <si>
    <t>MEDIÇÃO 02</t>
  </si>
  <si>
    <t>MEDIÇÃO 07</t>
  </si>
  <si>
    <t>MEDIÇÃO 12</t>
  </si>
  <si>
    <t>MEDIÇÃO 03</t>
  </si>
  <si>
    <t>MEDIÇÃO 08</t>
  </si>
  <si>
    <t>MEDIÇÃO 13</t>
  </si>
  <si>
    <t>MEDIÇÃO 04</t>
  </si>
  <si>
    <t>MEDIÇÃO 09</t>
  </si>
  <si>
    <t>MEDIÇÃO 14</t>
  </si>
  <si>
    <t>MEDIÇÃO 05</t>
  </si>
  <si>
    <t>MEDIÇÃO 10</t>
  </si>
  <si>
    <t>MEDIÇÃO 15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</si>
  <si>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</si>
  <si>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</si>
  <si>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</si>
  <si>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</si>
  <si>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</si>
  <si>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</si>
  <si>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</si>
  <si>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</si>
  <si>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</si>
  <si>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</si>
  <si>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</si>
  <si>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1.5</t>
  </si>
  <si>
    <t>1.6</t>
  </si>
  <si>
    <t>1.7</t>
  </si>
  <si>
    <t>1.8</t>
  </si>
  <si>
    <t>1.9</t>
  </si>
  <si>
    <t>1.10</t>
  </si>
  <si>
    <t>1.11</t>
  </si>
  <si>
    <t>FORNECIMENTO DE MATERIAL HIDRAULICO</t>
  </si>
  <si>
    <t>FORNECIMENTO DE MATERIAL SANITÁRIO</t>
  </si>
  <si>
    <t>ESCAVACAO EM ROCHA BRANDA ATE 1,5M</t>
  </si>
  <si>
    <t>ANEL OU ADUELA CONCRETO ARMADO D = 1,00M, H = 0,50M</t>
  </si>
  <si>
    <t>ANEL OU ADUELA EM CONCRETO ARMADO D=1,00/0,25M</t>
  </si>
  <si>
    <t>TAMPA EM CONCRETO ARMADO PARA US D=1,0M C/ TAMPA INSPEÇÃO D=0,60CM</t>
  </si>
  <si>
    <t>TAMPA EM CONCRETO ARMADO PARA US D=1,0M P/ FILTRO LENTO</t>
  </si>
  <si>
    <t>LASTRO DE AREIA FINA</t>
  </si>
  <si>
    <t>LASTRO DE AREIA GROSSA</t>
  </si>
  <si>
    <t>LASTRO DE PEDRA BRITADA</t>
  </si>
  <si>
    <t>JOELHO 90º PVC SN PARA ESGOTO PREDIAL DN 100</t>
  </si>
  <si>
    <t>TE 90º PVC SN PARA ESGOTO PREDIAL DN 100X100</t>
  </si>
  <si>
    <t>VASO SANITARIO COM CAIXA ACLOPADA EM LOUÇA</t>
  </si>
  <si>
    <t>FOSSAS SÉPTICAS - TIPO 2 ( FILTRO LENTO )</t>
  </si>
  <si>
    <t>PISO CIMENTADO LISO E=1,5CM C/ARG CIM/AREIA 1:3 (EXECUTAR SOBRE</t>
  </si>
  <si>
    <t>PORTA DE CHAPA PRETA LISA N° 18, DIM = 0,60 X 2,00 M</t>
  </si>
  <si>
    <t>PINTURA HIDRACOR</t>
  </si>
  <si>
    <t>FORNECIMENTO DE MATERIAL HIDRÁULICO</t>
  </si>
  <si>
    <t>UN</t>
  </si>
  <si>
    <t>ADAPTADOR PVC SN P/ SAÍDA DE VASO SANITÁRIO DN 100</t>
  </si>
  <si>
    <t>TÊ 90º PVC SN PARA ESGOTO PREDIAL DN 40X40MM</t>
  </si>
  <si>
    <t>1.3.19</t>
  </si>
  <si>
    <t>1.4.1</t>
  </si>
  <si>
    <t>1.4.2</t>
  </si>
  <si>
    <t>1.4.3</t>
  </si>
  <si>
    <t>1.4.4</t>
  </si>
  <si>
    <t>1.4.5</t>
  </si>
  <si>
    <t>1.4.6</t>
  </si>
  <si>
    <t>1.4.7</t>
  </si>
  <si>
    <t>QTD ACUM.</t>
  </si>
  <si>
    <t>QTD</t>
  </si>
  <si>
    <t>QTD MEDIDA</t>
  </si>
  <si>
    <t>SECRETARIA DE ESTADO DA SAÚDE</t>
  </si>
  <si>
    <t>GOVERNO DO ESTADO DO PIAUÍ</t>
  </si>
  <si>
    <t>SECRETARIA DE SAÚDE DO ESTADO DO PIAUÍ – SESAPI</t>
  </si>
  <si>
    <t>PROGRAMA DE SAÚDE E SANEAMENTO BÁSICO NA ÁREA RURAL DO PIAUÍ</t>
  </si>
  <si>
    <t>DIVISÃO DE ENGENHARIA E HIDROGEOLOGIA</t>
  </si>
  <si>
    <t>Nº de Ordem</t>
  </si>
  <si>
    <t>PROPRIETÁRIO</t>
  </si>
  <si>
    <t>CPF</t>
  </si>
  <si>
    <t>COORDENADAS</t>
  </si>
  <si>
    <t>FRANCISCA DE SOUSA</t>
  </si>
  <si>
    <t>REDUÇÃO NORMAL FºFº - RFF DN 100x80</t>
  </si>
  <si>
    <t>Total simples</t>
  </si>
  <si>
    <t>L. S.</t>
  </si>
  <si>
    <t>BDI</t>
  </si>
  <si>
    <t>Total geral</t>
  </si>
  <si>
    <t>REDUÇÃO NORMAL FºFº - RFF DN 80x50</t>
  </si>
  <si>
    <t>2.2.2.1.3.3</t>
  </si>
  <si>
    <t>TUBO F°F° K-12 C/ DOIS FLANGES DN 100 - 2,00m</t>
  </si>
  <si>
    <t>TUBO F°F° K-12 C/ DOIS FLANGES DN 100 - 1,60m</t>
  </si>
  <si>
    <t>TUBO F°F° K-12 C/ DOIS FLANGES DN 100 - 1,30m</t>
  </si>
  <si>
    <t>2.2.2.1.3.4</t>
  </si>
  <si>
    <t>TUBO F°F° K-12 C/ DOIS FLANGES DN 100 - 0,60m</t>
  </si>
  <si>
    <t>2.2.2.1.3.5</t>
  </si>
  <si>
    <t>Sensor de fluxo para desligamento automático de bombas dn 2"</t>
  </si>
  <si>
    <t>2.2.2.1.3.10</t>
  </si>
  <si>
    <t>Colar tomada FOFO DN 100X1/2</t>
  </si>
  <si>
    <t>h</t>
  </si>
  <si>
    <t>Válvula de retenção F°F° - VRPUS DN 80</t>
  </si>
  <si>
    <t>2.2.2.1.3.12</t>
  </si>
  <si>
    <t>TUBO F°F° K-12 FLANGE E FLANGE DN 100 - 0,70m</t>
  </si>
  <si>
    <t>TUBO F°F° K-12 FLANGE E FLANGE DN 100 - 2,38m</t>
  </si>
  <si>
    <t>TUBO F°F° K-12 FLANGE E FLANGE DN 100 - 3,36m</t>
  </si>
  <si>
    <t>TUBO F°F° K-12 PONTA E FLANGE DN 100 - 4,60m</t>
  </si>
  <si>
    <t>TUBO F°F° K-12 PONTA E FLANGE DN 100 - 1,00m</t>
  </si>
  <si>
    <t>2.2.2.1.4.7</t>
  </si>
  <si>
    <t>Bujão FG dn 1"</t>
  </si>
  <si>
    <t>2.2.2.1.5.2</t>
  </si>
  <si>
    <t>LUVA FERRO GALV ROSCA 1"</t>
  </si>
  <si>
    <t>LUVA FERRO GALV  3"</t>
  </si>
  <si>
    <t>TE FG dn 1/2"</t>
  </si>
  <si>
    <t>Tubo de ferro galvanizado, classe média sem costura dn 3"</t>
  </si>
  <si>
    <t>Montagem de barrilete de recalque em FG DN 50 A 100</t>
  </si>
  <si>
    <t>Fornecimento e instalação de conjunto ELETROBOMBA trifásico c/ motor de imã permanente, carcaça INOX,  rotor flutuante INOX e mancal neoprene e selo de carbeto de tungstênio/cerâmica com as características: Q=16,00 m³/h; AMT=112,00 m; P=12,00Hp</t>
  </si>
  <si>
    <t>Fornecimento e instalação de conjunto ELETROBOMBA trifásico c/ motor de imã permanente, carcaça INOX,  rotor flutuante INOX e mancal neoprene e selo de carbeto de tungstênio/cerâmica com as características: Q=18,00 m³/h; AMT=137,00 m; P=16,00Hp</t>
  </si>
  <si>
    <t>Fornecimento e instalação de conjunto ELETROBOMBA trifásico c/ motor de imã permanente, carcaça INOX,  rotor flutuante INOX e mancal neoprene e selo de carbeto de tungstênio/cerâmica com as características: Q=13,4,00 m³/h; AMT=100,00 mca; P=9,00Hp</t>
  </si>
  <si>
    <t>3.1.1.1</t>
  </si>
  <si>
    <t xml:space="preserve">Tubo de PVC rigido - DEFOFO EB-1208, P/ adução e distribuição de água com diametro nominal 100MM, compreendendo carga e descarga, colocacao na vala, montagem e reaterro ate a geratriz superior do tubo, inclusive anel de borracha (Fornecimento e assentamento) </t>
  </si>
  <si>
    <t>TÊ FºFº - TJE10 DN 100x100</t>
  </si>
  <si>
    <t>VENTOSA SIMPLES FLANGE MOVEL FºFº VSCR DN 50</t>
  </si>
  <si>
    <t>Niple duplo FG dn 1"</t>
  </si>
  <si>
    <t>3.1.1.2</t>
  </si>
  <si>
    <t>CURVA FOFO 90 GR C/BOLSAS JGS DN 100 INCLUSIVE ANEL BORRACHA</t>
  </si>
  <si>
    <t>3.1.1.3</t>
  </si>
  <si>
    <t>CURVA FOFO 45 GR C/BOLSAS JGS DN 100 INCLUSIVE ANEL BORRACHA</t>
  </si>
  <si>
    <t>3.1.1.4</t>
  </si>
  <si>
    <t>CURVA FOFO 22 GR C/BOLSAS JGS DN 100 INCLUSIVE ANEL BORRACHA</t>
  </si>
  <si>
    <t>3.1.1.5</t>
  </si>
  <si>
    <t>VENTOSA SIMPLES FOFO C/ROSCA PN-25 DN 1</t>
  </si>
  <si>
    <t>3.1.2.8</t>
  </si>
  <si>
    <t>TESTE DE ESTANQUEIDADE</t>
  </si>
  <si>
    <t>4.1</t>
  </si>
  <si>
    <t>RESERVATÓRIO 75,00m³ ASSENTE CONJUGADO COM SALA DE DOSAGEM</t>
  </si>
  <si>
    <t>4.1.1</t>
  </si>
  <si>
    <t>4.1.2</t>
  </si>
  <si>
    <t>SISTEMA FLEXÍVEL COM MANTA 4mm POLIESTER ADERIDA COM BETUM FRIO</t>
  </si>
  <si>
    <t>4.1.10</t>
  </si>
  <si>
    <t>CERCA ARAME FARP H=2,80M-12FIOS/POSTE CONCR PONTA VIRADA,15X15CM  C/2,5M</t>
  </si>
  <si>
    <t>4.1.11</t>
  </si>
  <si>
    <t>Portão em tela tipo alambrado com moldura de aço galvanizado 2", (3,50x2,10)m</t>
  </si>
  <si>
    <t>4.1.12</t>
  </si>
  <si>
    <t>Pintura em tinta à base de alumínio</t>
  </si>
  <si>
    <t>4.1.13</t>
  </si>
  <si>
    <t>AQUISIÇÃO E MONTAGEM DE TUBOS, CONEXÕES E PEÇAS DM FERRO FUNDIDO</t>
  </si>
  <si>
    <t>4.1.13.1</t>
  </si>
  <si>
    <t>TUBO F°F° K-12 PONTA E FLANGE DN 100 - 0,50m</t>
  </si>
  <si>
    <t>ADAPTADOR PVC BSA PBA x PTA FºFº DN 150</t>
  </si>
  <si>
    <t xml:space="preserve">Adaptador PVC PBA x Bolsa DEFOFO DN 100JE, NBR5647, 1ª cat </t>
  </si>
  <si>
    <t>4.1.13.2</t>
  </si>
  <si>
    <t>Curva FºFº - C90JE DN 150</t>
  </si>
  <si>
    <t>4.1.13.3</t>
  </si>
  <si>
    <t>TUBO F°F° K-12 PONTA E FLANGE DN 100 - 1,20m</t>
  </si>
  <si>
    <t>4.1.13.4</t>
  </si>
  <si>
    <t>Curva FºFº - C90FF10 DN 100</t>
  </si>
  <si>
    <t>Curva FºFº - C90FF10 DN 50</t>
  </si>
  <si>
    <t>Curva FºFº - C45FF DN 100</t>
  </si>
  <si>
    <t>Curva FºFº - C90JE10 DN 100</t>
  </si>
  <si>
    <t>4.1.13.5</t>
  </si>
  <si>
    <t>TUBO F°F° K-12 PONTA E FLANGE DN 150 - 0,95m</t>
  </si>
  <si>
    <t>TOCO C/ FLANGES E ABA DE VEDAÇÃO F°F°-TOFAV DN 150 - 0,50m</t>
  </si>
  <si>
    <t>4.1.13.7</t>
  </si>
  <si>
    <t>Junta de desmontagem F0F0 DN 100</t>
  </si>
  <si>
    <t>Junta de desmontagem F0F0 DN 150</t>
  </si>
  <si>
    <t>4.1.13.8</t>
  </si>
  <si>
    <t>TUBO F°F° K-12 FLANGE E FLANGE DN 100 - 0,40m</t>
  </si>
  <si>
    <t>TUBO F°F° K-12 C/ DOIS FLANGES DN 100 - 0,20m</t>
  </si>
  <si>
    <t>TUBO F°F° TK-9 FP10 DN 150 - 1,40m</t>
  </si>
  <si>
    <t>TUBO F°F° TK-9 FF10 DN 150 - 4,80m</t>
  </si>
  <si>
    <t>TUBO F°F° K-12 C/ DOIS FLANGES DN 100 - 0,95m</t>
  </si>
  <si>
    <t>4.1.13.9</t>
  </si>
  <si>
    <t>TUBO F°F° K-12 PONTA E FLANGE DN 100 - 0,80m</t>
  </si>
  <si>
    <t>4.1.13.10</t>
  </si>
  <si>
    <t>Registro de gaveta F°F° com haste INOX e cunha de elastômero DN 100</t>
  </si>
  <si>
    <t>Registro de gaveta F°F° com haste INOX e cunha de elastômero DN 150</t>
  </si>
  <si>
    <t>4.1.13.11</t>
  </si>
  <si>
    <t>TUBO F°F° K-12 C/ DOIS FLANGES DN 100 - 0,50m</t>
  </si>
  <si>
    <t>4.1.13.12</t>
  </si>
  <si>
    <t>TUBO F°F° K-12 C/ DOIS FLANGES DN 100 - 0,75m</t>
  </si>
  <si>
    <t>4.1.13.13</t>
  </si>
  <si>
    <t>TUBO F°F° K-12 C/ DOIS FLANGES DN 150 - 1,00m</t>
  </si>
  <si>
    <t>4.1.13.14</t>
  </si>
  <si>
    <t>MEDIDOR DE VAZÃO TIPO WOLTMAN (VERTICAL) DN 150</t>
  </si>
  <si>
    <t>4.1.13.15</t>
  </si>
  <si>
    <t>TUBO F°F° K-12 PONTA E FLANGE DN 150 - 1,60m</t>
  </si>
  <si>
    <t>4.1.13.16</t>
  </si>
  <si>
    <t>TUBO F°F° K-12 C/ DOIS FLANGES DN 100 - 3,20m</t>
  </si>
  <si>
    <t>4.1.13.17</t>
  </si>
  <si>
    <t>4.1.13.18</t>
  </si>
  <si>
    <t>TORNEIRA METAL AMARELO 1/2" OU 3/4" CURTA REF 1120 P/ TANQUE</t>
  </si>
  <si>
    <t>4.1.13.23</t>
  </si>
  <si>
    <t>RELÉ DE NÍVEL</t>
  </si>
  <si>
    <t>4.1.13.24</t>
  </si>
  <si>
    <t>TUBO F°F° K-12 PONTA E FLANGE DN 100 - 0,70m</t>
  </si>
  <si>
    <t>TÊ FºFº - TFF10 DN 100x80</t>
  </si>
  <si>
    <t>TÊ FºFº - TFF10 DN 80x80</t>
  </si>
  <si>
    <t>4.1.13.26</t>
  </si>
  <si>
    <t>4.1.13.27</t>
  </si>
  <si>
    <t>TUBO F°F° K-12 PONTA E FLANGE DN 100 - 0,60m</t>
  </si>
  <si>
    <t>TUBO F°F° K-9 PONTA E FLANGE DN 100 - 1,90m</t>
  </si>
  <si>
    <t>TUBO F°F° K-9 PONTA E FLANGE DN 100 - 1,05m</t>
  </si>
  <si>
    <t>TUBO F°F° K-9 DOIS FLANGES DN 100 - 1,00m</t>
  </si>
  <si>
    <t>TUBO F°F° K-9 PONTA E FLANGE DN 100 - 1,65m</t>
  </si>
  <si>
    <t>TUBO F°F° K-9 PONTA E FLANGE DN 100 - 2,00m</t>
  </si>
  <si>
    <t>TUBO F°F° K-9 FLANGE E FLANGE DN 100 - 5,05m</t>
  </si>
  <si>
    <t>TUBO F°F° K-9 DOIS FLANGE DN 100 - 3,70m</t>
  </si>
  <si>
    <t>TUBO F°F° K-9 DOIS FLANGE DN 100 - 4,65m</t>
  </si>
  <si>
    <t>TUBO F°F° K-9 DOIS FLANGE DN 100 - 5,30m</t>
  </si>
  <si>
    <t>TUBO F°F° K-9 DOIS FLANGE DN 100 - 3,30m</t>
  </si>
  <si>
    <t>4.1.13.28</t>
  </si>
  <si>
    <t>TUBO F°F° K-12 C/ DOIS FLANGES DN 100 - 3,95m</t>
  </si>
  <si>
    <t>4.1.13.29</t>
  </si>
  <si>
    <t>Curva FºFº - C90JE10 DN 150</t>
  </si>
  <si>
    <t>4.1.13.30</t>
  </si>
  <si>
    <t>TUBO F°F° K-12 C/ DOIS FLANGES DN 100 - 0,80m</t>
  </si>
  <si>
    <t>EXTREMIDADE FP E ABA DE VEDAÇÃO DN 150</t>
  </si>
  <si>
    <t>4.1.13.33</t>
  </si>
  <si>
    <t>TUBO PVC DRENAGEM CORRUGADO FLEXIVEL PERFURADO DN 100 OU 110</t>
  </si>
  <si>
    <t>4.1.13.34</t>
  </si>
  <si>
    <t>TELA METAL REFORCADA FIO 12 BWG (2,77MM) MALHA QUADRADA 3 X 3CM</t>
  </si>
  <si>
    <t>4.2</t>
  </si>
  <si>
    <t>SALA DE DOSAGEM</t>
  </si>
  <si>
    <t>4.2.1</t>
  </si>
  <si>
    <t>COBOGOS CIMENTO 50X50CM</t>
  </si>
  <si>
    <t>4.2.2</t>
  </si>
  <si>
    <t>4.2.3</t>
  </si>
  <si>
    <t>Revestimento impermeabilizado de reservatórios e piscinas</t>
  </si>
  <si>
    <t>m3</t>
  </si>
  <si>
    <t>kg</t>
  </si>
  <si>
    <t>4.2.4</t>
  </si>
  <si>
    <t xml:space="preserve">MANTA ALUMÍNICA P/ LAJE </t>
  </si>
  <si>
    <t>4.2.5</t>
  </si>
  <si>
    <t>4.2.6</t>
  </si>
  <si>
    <t>4.2.7</t>
  </si>
  <si>
    <t>4.2.8</t>
  </si>
  <si>
    <t>PORTA EM CHAPA LISA N° 18 COMPLETA (O,80 X 2,10M)</t>
  </si>
  <si>
    <t>4.2.9</t>
  </si>
  <si>
    <t>PINTURA ESMALTE EM 2 DEMAOS C/EMASSAMENTO P/ESQUADRIA DE FERRO</t>
  </si>
  <si>
    <t>4.2.11</t>
  </si>
  <si>
    <t>Letreiro e logotipo para reservatório</t>
  </si>
  <si>
    <t>4.2.12</t>
  </si>
  <si>
    <t>4.2.15</t>
  </si>
  <si>
    <t>Interligação de instalação elétrica para reservatório</t>
  </si>
  <si>
    <t>RESERVATÓRIO 30,00m³ (EXISTENTE) ELEVADO - REFORMA</t>
  </si>
  <si>
    <t>REDE DE DISTRIBUIÇÃO</t>
  </si>
  <si>
    <t>5.1</t>
  </si>
  <si>
    <t>MATERIAL</t>
  </si>
  <si>
    <t>5.1.1</t>
  </si>
  <si>
    <t>TUBO PVC PBA 15 JE NBR 5647 P/REDE AGUA DN 50/DE 60 MM, compreendendo carga e descarga, colocacao na vala, montagem, inclusive anel de borracha (Fornecimento e assentamento)</t>
  </si>
  <si>
    <t>5.1.2</t>
  </si>
  <si>
    <t>TUBO PVC PBA 20 JE NBR 5647 P/REDE AGUA DN 50/DE 60 MM, compreendendo carga e descarga, colocacao na vala, montagem, inclusive anel de borracha (Fornecimento e assentamento)</t>
  </si>
  <si>
    <t>5.1.3</t>
  </si>
  <si>
    <t>TUBO PVC PBA 15 JE NBR 5647 P/REDE AGUA DN 75/DE 85 MM, compreendendo carga e descarga, colocacao na vala, montagem, inclusive anel de borracha (Fornecimento e assentamento)</t>
  </si>
  <si>
    <t>5.1.4</t>
  </si>
  <si>
    <t>TUBO PVC PBA 15 JE NBR 5647 P/REDE AGUA DN 100/DE 110 MM, compreendendo carga e descarga, colocacao na vala, montagem, inclusive anel de borracha (Fornecimento e assentamento)</t>
  </si>
  <si>
    <t>TUBO PVC RIGIDO DEFOFO D = 100mm</t>
  </si>
  <si>
    <t>5.1.5</t>
  </si>
  <si>
    <t>TUBO PVC DEFOFO EB-1208 P/ REDE AGUA JE 1 MPA DN 150MM, compreendendo carga e descarga, colocacao na vala, montagem, inclusive anel de borracha (Fornecimento e assentamento)</t>
  </si>
  <si>
    <t>5.1.7</t>
  </si>
  <si>
    <t>CURVA FOFO 45 GR C/BOLSAS JGS DN 150 INCLUSIVE ANEL BORRACHA</t>
  </si>
  <si>
    <t xml:space="preserve">Curva 45º de PVC rigido - PBA com 1 ponta e 1 bolsa, calsse 12, inclusive fornecimento do material para junta (anel de borracha e lubrificante) diametro de 50mm. Fornecimento e assentamento. </t>
  </si>
  <si>
    <t>Curva de 22º30' de PVC rigido - PBA com 1 ponta e 1 bolsa, calsse 12, diametro de 100mm. Fornecimento e assentamento.</t>
  </si>
  <si>
    <t xml:space="preserve">Curva 90º de PVC rigido - PBA com 1 ponta e 1 bolsa, calsse 12, inclusive fornecimento do material para junta (anel de borracha e lubrificante) diametro de 75mm. Fornecimento e assentamento. </t>
  </si>
  <si>
    <t xml:space="preserve">Curva 90º de PVC rigido - PBA com 1 ponta e 1 bolsa, calsse 12, inclusive fornecimento do material para junta (anel de borracha e lubrificante) diametro de 100mm. Fornecimento e assentamento. </t>
  </si>
  <si>
    <t>5.1.8</t>
  </si>
  <si>
    <t>CURVA FOFO 22 GR C/BOLSAS JGS DN 150 INCLUSIVE ANEL BORRACHA</t>
  </si>
  <si>
    <t>5.1.9</t>
  </si>
  <si>
    <t>TÊ FºFº P/ PVC - TJEPVC DN 150x50</t>
  </si>
  <si>
    <t>5.1.10</t>
  </si>
  <si>
    <t>REDUÇÃO FºFº P/ PVC - RPBJEPVC DN 150x100</t>
  </si>
  <si>
    <t>REDUÇÃO  NORMAL FºFº-RFF 10 DN 150x100</t>
  </si>
  <si>
    <t>5.1.11</t>
  </si>
  <si>
    <t>Curva PVC PBA 45º com Ponta e Bolsa DN 50, NBR 5647, 1ª cat.</t>
  </si>
  <si>
    <t>5.1.12</t>
  </si>
  <si>
    <t>Curva PVC PBA 22º 30' PVC PB DN 50, NBR 5647, 1ª cat.</t>
  </si>
  <si>
    <t>5.1.13</t>
  </si>
  <si>
    <t>Tê PVC PBA 90º com bolsas DN 50, NBR 5647, 1ª cat.</t>
  </si>
  <si>
    <t>5.1.14</t>
  </si>
  <si>
    <t>5.1.15</t>
  </si>
  <si>
    <t>Cruzeta PVC PBA com bolsas DN 100, NBR 5647, 1ª cat.</t>
  </si>
  <si>
    <t>Cruzeta PVC PBA com bolsas DN 75, NBR 5647, 1ª cat.</t>
  </si>
  <si>
    <t>Cruzeta PVC PBA com bolsas DN 50, NBR 5647, 1ª cat.</t>
  </si>
  <si>
    <t>Cruzeta de redução PVC - rigido PBA com 4 bolsas, classe 12,  diametro 75x50mm</t>
  </si>
  <si>
    <t>Cruzeta de redução PVC - diametro 100x50mm</t>
  </si>
  <si>
    <t>Cruzeta de redução FºFº - diametro 150x100mm</t>
  </si>
  <si>
    <t>Tê de redução 90º PVC PBA com bolsas DN 100x75, NBR 5647, 1ª cat.</t>
  </si>
  <si>
    <t>5.1.23</t>
  </si>
  <si>
    <t>5.2</t>
  </si>
  <si>
    <t>SERVIÇOS</t>
  </si>
  <si>
    <t>5.2.1</t>
  </si>
  <si>
    <t>5.2.2</t>
  </si>
  <si>
    <t>5.2.3</t>
  </si>
  <si>
    <t>Reaterro manual de valas compactado manualmente s/ cont. do GC, s/ empréstimo</t>
  </si>
  <si>
    <t>3.1.2.5</t>
  </si>
  <si>
    <t>Reaterro manual de valas compactado manualmente s/ cont. do GC, c/ empréstimo</t>
  </si>
  <si>
    <t>3.1.2.6</t>
  </si>
  <si>
    <t>BLOCOS DE ANCORAGEM EM CONCRETO SIMPLES</t>
  </si>
  <si>
    <t>3.1.2.7</t>
  </si>
  <si>
    <t>Caixa de proteção de registro em anel pré-moldado de concreto armado c/ tampão de FoFo - PROSAR</t>
  </si>
  <si>
    <t>LIGAÇÃO PREDIAL C/ HIDRÔMETRO C/ CAVALETE</t>
  </si>
  <si>
    <t>6.1</t>
  </si>
  <si>
    <t>MATERIAL (FORNECIMENTO E MONTAGEM)</t>
  </si>
  <si>
    <t>6.1.1</t>
  </si>
  <si>
    <t>Colar de tomada em polipropileno de 4 parafusos PN 16 kgf/cm² dn 60x1/2"</t>
  </si>
  <si>
    <t>6.1.2</t>
  </si>
  <si>
    <t>ADAPTADOR PVC P/ POLIETILENO PE-5 20 MM X 1/2"</t>
  </si>
  <si>
    <t>6.1.3</t>
  </si>
  <si>
    <t>TUBO POLIETILENO PE-5 NBR-8417 20MM P/ LIGACAO AGUA PREDIAL</t>
  </si>
  <si>
    <t>6.1.4</t>
  </si>
  <si>
    <t>Joelho adaptador de compressão em PEAD 20x1/2"</t>
  </si>
  <si>
    <t>6.1.5</t>
  </si>
  <si>
    <t>Tubo aletado PE RR 1/2"</t>
  </si>
  <si>
    <t>6.1.6</t>
  </si>
  <si>
    <t>6.1.7</t>
  </si>
  <si>
    <t>Joelho 90 roscável c/ bucha de latão 1/2"</t>
  </si>
  <si>
    <t>6.1.8</t>
  </si>
  <si>
    <t>Registro de corte padrão AGESPISA</t>
  </si>
  <si>
    <t>6.1.9</t>
  </si>
  <si>
    <t>Hidrômetro multijato 3,00 m³/h com tubetes 3,00cm de alça para trava</t>
  </si>
  <si>
    <t>6.1.10</t>
  </si>
  <si>
    <t>6.1.11</t>
  </si>
  <si>
    <t>6.1.12</t>
  </si>
  <si>
    <t>6.1.13</t>
  </si>
  <si>
    <t>ADESIVO P/ PVC BISNAGA C/ 75G</t>
  </si>
  <si>
    <t>6.1.14</t>
  </si>
  <si>
    <t>FITA VEDA ROSCA EM ROLOS 18MMX25M</t>
  </si>
  <si>
    <t>6.1.15</t>
  </si>
  <si>
    <t>CAIXA DE PROTEÇÃO PARA HIDROMETRO (CONCRETO)</t>
  </si>
  <si>
    <t>6.2</t>
  </si>
  <si>
    <t>6.2.1</t>
  </si>
  <si>
    <t>6.2.2</t>
  </si>
  <si>
    <t>CONCLUSÃO DE UNIDADES SANITÁRIAS/FOSSAS SÉPTICAS</t>
  </si>
  <si>
    <t>7.1</t>
  </si>
  <si>
    <t>7.1.1</t>
  </si>
  <si>
    <t>MATERIAIS E MONTAGENS</t>
  </si>
  <si>
    <t>7.1.1.1</t>
  </si>
  <si>
    <t>7.1.1.2</t>
  </si>
  <si>
    <t xml:space="preserve">Locação da obra </t>
  </si>
  <si>
    <t>m2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</si>
  <si>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</si>
  <si>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</si>
  <si>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</si>
  <si>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</si>
  <si>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</si>
  <si>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</si>
  <si>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</si>
  <si>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</si>
  <si>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7.1.1.11</t>
  </si>
  <si>
    <t>7.1.1.12</t>
  </si>
  <si>
    <t>7.1.1.13</t>
  </si>
  <si>
    <t>PORTA DE CHAPA PRETA LISA N° 18, DIM = 0,60 X 2,10 M</t>
  </si>
  <si>
    <t>7.1.1.14</t>
  </si>
  <si>
    <t>7.1.1.15</t>
  </si>
  <si>
    <t>7.1.1.16</t>
  </si>
  <si>
    <t>7.1.1.17</t>
  </si>
  <si>
    <t>7.1.1.18</t>
  </si>
  <si>
    <t>7.1.1.19</t>
  </si>
  <si>
    <t>7.1.1.20</t>
  </si>
  <si>
    <t>7.1.1.21</t>
  </si>
  <si>
    <t>LASTRO DE CONCRETO PARA CALCADA ESP=8CM</t>
  </si>
  <si>
    <t>7.1.1.22</t>
  </si>
  <si>
    <t>un</t>
  </si>
  <si>
    <t>7.1.1.23</t>
  </si>
  <si>
    <t>7.1.1.24</t>
  </si>
  <si>
    <t>7.1.1.25</t>
  </si>
  <si>
    <t>7.1.1.26</t>
  </si>
  <si>
    <t>7.1.1.27</t>
  </si>
  <si>
    <t>7.1.1.28</t>
  </si>
  <si>
    <t>7.1.1.29</t>
  </si>
  <si>
    <t>7.1.1.30</t>
  </si>
  <si>
    <t>7.1.1.31</t>
  </si>
  <si>
    <t>7.1.1.32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</si>
  <si>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</si>
  <si>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</si>
  <si>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</si>
  <si>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</si>
  <si>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</si>
  <si>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</si>
  <si>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</si>
  <si>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</si>
  <si>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</si>
  <si>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</si>
  <si>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7.1.2.10</t>
  </si>
  <si>
    <t>7.1.2.11</t>
  </si>
  <si>
    <t>7.1.2.12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</si>
  <si>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</si>
  <si>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</si>
  <si>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</si>
  <si>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</si>
  <si>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</si>
  <si>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</si>
  <si>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</si>
  <si>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</si>
  <si>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</si>
  <si>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7.1.3.9</t>
  </si>
  <si>
    <t>7.1.3.10</t>
  </si>
  <si>
    <t>7.1.3.11</t>
  </si>
  <si>
    <t>7.1.3.12</t>
  </si>
  <si>
    <t>7.1.3.13</t>
  </si>
  <si>
    <t>7.1.3.14</t>
  </si>
  <si>
    <t>7.1.3.15</t>
  </si>
  <si>
    <t>7.1.3.16</t>
  </si>
  <si>
    <t>7.1.3.17</t>
  </si>
  <si>
    <t>7.1.3.18</t>
  </si>
  <si>
    <t>7.1.3.19</t>
  </si>
  <si>
    <t>7.1.4</t>
  </si>
  <si>
    <t>7.1.4.1</t>
  </si>
  <si>
    <t>7.1.4.2</t>
  </si>
  <si>
    <t>7.1.4.3</t>
  </si>
  <si>
    <t>7.1.4.4</t>
  </si>
  <si>
    <t>7.1.4.5</t>
  </si>
  <si>
    <t>7.1.4.6</t>
  </si>
  <si>
    <t>7.1.4.7</t>
  </si>
  <si>
    <t>7.1.4.8</t>
  </si>
  <si>
    <t>7.2</t>
  </si>
  <si>
    <t>FOSSAS SÉPTICAS - TIPO 3 ( 2 SUMIDOUROS )</t>
  </si>
  <si>
    <t>7.2.1</t>
  </si>
  <si>
    <t>7.2.1.1</t>
  </si>
  <si>
    <t>7.2.1.2</t>
  </si>
  <si>
    <t>7.2.1.3</t>
  </si>
  <si>
    <t>7.2.1.4</t>
  </si>
  <si>
    <t>7.2.1.5</t>
  </si>
  <si>
    <t>7.2.1.6</t>
  </si>
  <si>
    <t>7.2.1.7</t>
  </si>
  <si>
    <t>7.2.1.8</t>
  </si>
  <si>
    <t>7.2.1.9</t>
  </si>
  <si>
    <t>7.2.1.10</t>
  </si>
  <si>
    <t>7.2.1.11</t>
  </si>
  <si>
    <t>7.2.1.12</t>
  </si>
  <si>
    <t>7.2.1.13</t>
  </si>
  <si>
    <t>7.2.1.14</t>
  </si>
  <si>
    <t>7.2.1.15</t>
  </si>
  <si>
    <t>7.2.1.16</t>
  </si>
  <si>
    <t>7.2.1.17</t>
  </si>
  <si>
    <t>7.2.1.18</t>
  </si>
  <si>
    <t>7.2.1.19</t>
  </si>
  <si>
    <t>ANEL OU ADUELA EM CONCRETO ARMADO D=0,60/0,50M</t>
  </si>
  <si>
    <t>7.2.1.20</t>
  </si>
  <si>
    <t>TAMPA EM CONCRETO ARMADO PARA US D=1,0M FILTRO LENTO</t>
  </si>
  <si>
    <t>7.2.1.21</t>
  </si>
  <si>
    <t>TAMPA EM CONCRETO ARMADO PARA US D=0,60M</t>
  </si>
  <si>
    <t>7.2.1.22</t>
  </si>
  <si>
    <t>7.2.1.23</t>
  </si>
  <si>
    <t>7.2.1.24</t>
  </si>
  <si>
    <t>7.2.2</t>
  </si>
  <si>
    <t>7.2.2.1</t>
  </si>
  <si>
    <t>7.2.2.2</t>
  </si>
  <si>
    <t>7.2.2.3</t>
  </si>
  <si>
    <t>7.2.2.4</t>
  </si>
  <si>
    <t>7.2.2.5</t>
  </si>
  <si>
    <t>7.2.2.6</t>
  </si>
  <si>
    <t>7.2.2.7</t>
  </si>
  <si>
    <t>7.2.2.8</t>
  </si>
  <si>
    <t>7.2.2.9</t>
  </si>
  <si>
    <t>7.2.2.10</t>
  </si>
  <si>
    <t>7.2.2.11</t>
  </si>
  <si>
    <t>7.2.2.12</t>
  </si>
  <si>
    <t>7.2.3</t>
  </si>
  <si>
    <t>7.2.3.1</t>
  </si>
  <si>
    <t>7.2.3.2</t>
  </si>
  <si>
    <t>7.2.3.3</t>
  </si>
  <si>
    <t>7.2.3.4</t>
  </si>
  <si>
    <t>7.2.3.5</t>
  </si>
  <si>
    <t>7.2.3.6</t>
  </si>
  <si>
    <t>7.2.3.7</t>
  </si>
  <si>
    <t>7.2.3.8</t>
  </si>
  <si>
    <t>7.2.3.9</t>
  </si>
  <si>
    <t>7.2.3.10</t>
  </si>
  <si>
    <t>7.2.3.11</t>
  </si>
  <si>
    <t>7.2.3.12</t>
  </si>
  <si>
    <t>7.2.3.13</t>
  </si>
  <si>
    <t>7.2.3.14</t>
  </si>
  <si>
    <t>7.2.3.15</t>
  </si>
  <si>
    <t>7.2.3.16</t>
  </si>
  <si>
    <t>7.2.3.17</t>
  </si>
  <si>
    <t>7.2.3.18</t>
  </si>
  <si>
    <t>7.2.3.19</t>
  </si>
  <si>
    <t>7.2.4</t>
  </si>
  <si>
    <t>7.2.4.1</t>
  </si>
  <si>
    <t>7.2.4.2</t>
  </si>
  <si>
    <t>7.2.4.3</t>
  </si>
  <si>
    <t>7.2.4.4</t>
  </si>
  <si>
    <t>7.2.4.5</t>
  </si>
  <si>
    <t>7.2.4.6</t>
  </si>
  <si>
    <t>7.2.4.7</t>
  </si>
  <si>
    <t>7.2.4.8</t>
  </si>
  <si>
    <t>TESTE PRÉ-OPERACIONAL E TREINAMENTO DE PESSOAL</t>
  </si>
  <si>
    <t>INSTALAÇÕES ELÉTRICAS</t>
  </si>
  <si>
    <t>9.1</t>
  </si>
  <si>
    <t>Execução de rede alta tensão trifásica 13,8 KV 4 CAA C/ SUBESTAÇÃO DE 30KVA (ORÇAMENTO ANEXO)</t>
  </si>
  <si>
    <t>ALCA, PREFE. DISTRIB. CB AL 4AWG-DG 4541</t>
  </si>
  <si>
    <t>ARAME, AÇO GALVANIZADO, 12WG</t>
  </si>
  <si>
    <t>KG</t>
  </si>
  <si>
    <t>ARMAÇÃO, SECUND-PRESBOW, 1 ESTRIBO, AÇO CARB. GALV.</t>
  </si>
  <si>
    <t>ARRUELA, REDONDA, AÇO CARBONO GALV, 050X 18X3MM</t>
  </si>
  <si>
    <t>ARRUELA, QUADRADA, AÇO CARBONO GALV, 050X 18X3MM</t>
  </si>
  <si>
    <t xml:space="preserve">CABO, ELETRICO ISOLADO, COBRE, 16MM2, 600V </t>
  </si>
  <si>
    <t xml:space="preserve">CABO, ELETRICO ISOLADO, COBRE, 25MM2, 600V </t>
  </si>
  <si>
    <t>CABO, ELETRICO NU CAA, ALUMINIO, 4AWG</t>
  </si>
  <si>
    <t>CABO, ELETRICO NU, COBRE, TEMPERA MOLE, 35MM2</t>
  </si>
  <si>
    <t>CAIXA, MEDIÇÃO, TRIFASICA, REB INDUSTRIAL</t>
  </si>
  <si>
    <t>CHAVE FUS, 15V, INOM.100A, IRUPT.10KA-TIPO BASE-C</t>
  </si>
  <si>
    <t>CINTA, POSTE DT, AÇO CARB. GALV, 490MM</t>
  </si>
  <si>
    <t>CINTA, SUPORTE TRANSF, AÇO CARB. AL. 4AWG</t>
  </si>
  <si>
    <t>CONETOR, GRAMPO PARAL.HORIZ., CABO AL. 4AWG</t>
  </si>
  <si>
    <t>CONECTOR, PARAF. FEND, SEPAR,2-1-0, 10-1-0AWG-KSU25</t>
  </si>
  <si>
    <t>CONECTOR, PARAFUSO FENDIDO, 21-54MM2-KS 25</t>
  </si>
  <si>
    <t>CONECTOR, TERRA CB 4-2 0AWG, GUT-1066</t>
  </si>
  <si>
    <t>CRUZETA, CONCRETO ARMADO, 1900MM</t>
  </si>
  <si>
    <t>CURVA, PLASTICA, ELETRODUTO, PONTA E BOLSA, 50MM</t>
  </si>
  <si>
    <t xml:space="preserve">DISJUNTOR, NOFUSE,TRIPOLAR,USO ARRIG 280V 070A </t>
  </si>
  <si>
    <t>ELETRODUTO, AÇO CARBONO GALVANIZADO 3NXSP</t>
  </si>
  <si>
    <t>ELETRODUTO, PLASTICO, POMTA BOLSA, 050X3000MM</t>
  </si>
  <si>
    <t>ELO, FUSIVEL, DISTRIBUIÇÃO, 02H</t>
  </si>
  <si>
    <t>ELO, FUSIVEL, DISTRIBUIÇÃO, 06H</t>
  </si>
  <si>
    <t>FIO, AMARRAÇÃO, ALUMINIO RECOZIDO, 6AWG</t>
  </si>
  <si>
    <t>FIO, AMARRAÇÃO, ALUMINIO RECOZIDO, 8AWG</t>
  </si>
  <si>
    <t>FIO, ELETRICO ISOLADO, COBRE, 6MM2, 600V</t>
  </si>
  <si>
    <t>FIO, ELETRICO NU, COBRE, DURO, 10MM2</t>
  </si>
  <si>
    <t>FIO, ELETRICO NU, COBRE, MEIO DURO, 4MM2</t>
  </si>
  <si>
    <t>FIO, ELETRICO NU, COBRE, TEMPERADA MOLE, 6MM2</t>
  </si>
  <si>
    <t>FITA, AMARRAÇÃO, ALUMINIO RECOZIDO, 1X10MM</t>
  </si>
  <si>
    <t>GRAMPO, PARA CERCA</t>
  </si>
  <si>
    <t>HASTE, ATERRAM. TUB., AÇO  CARBONO GALV, 19X2400MM</t>
  </si>
  <si>
    <t>HASTE, ATERRAMENTO, AÇO  CARBONO GALV, 19X1500MM</t>
  </si>
  <si>
    <t>HASTE, ATERRAMEMTO, AÇO CARBONO GALV, 5X400MM</t>
  </si>
  <si>
    <t>ISOLADOR, DISCO, GARFO-OLHAL., VD TEMP., 175X140MM</t>
  </si>
  <si>
    <t>ISOLADOR, PINO, PORCELANA, CLASSE ISOLAM. 25KV</t>
  </si>
  <si>
    <t>ISOLADOR, ROLDANA, PORCELANA, CLASSE ISOLAM. 600V</t>
  </si>
  <si>
    <t>PARAFUSO, MAQ,AÇO CARBO. GALV., 16X250MM, 150MMR, 3PO</t>
  </si>
  <si>
    <t>PARAFUSO, MAQ,AÇO CARBO. GALV., 16X300MM, 150MMR, 3PO</t>
  </si>
  <si>
    <t>PARAFUSO, MAQ,AÇO CARBO. GALV., 16X400MM, 150MMR, 3PO</t>
  </si>
  <si>
    <t>PARAFUSO, MAQ,AÇO CARBO. GALV., 16X450MM, 150MMR, 3PO</t>
  </si>
  <si>
    <t>PARAFUSO, MAQ,AÇO CARBO. GALV., 16X50MM, RT 1 PORCA</t>
  </si>
  <si>
    <t>PARAFUSO, OLHAL, AÇO CARB. GALV, 16X400MM, 150MMR, 1P</t>
  </si>
  <si>
    <t>PARAFUSO, OLHAL, AÇO CARB. GALV, 16X450MM, 150MMR, 1P</t>
  </si>
  <si>
    <t>PARAFUSO, OLHAL, AÇO CARB. GALV, 16X450MM, RT 150MMR, 3POR</t>
  </si>
  <si>
    <t>PARA-RAIO 12KV OXIDO ZINCO 10KA</t>
  </si>
  <si>
    <t>PINO, ISOL, AÇO, CARB. GALV, 19X150MM AC, 16X150MMAB</t>
  </si>
  <si>
    <t>PORCA, OLHAL, AÇO CARBONO GALVANIZADO 16MM</t>
  </si>
  <si>
    <t>POSTE, CONCRETO ARMEDO, DUPLO-T, 10000MMX150KG</t>
  </si>
  <si>
    <t>UM</t>
  </si>
  <si>
    <t>POSTE, CONCRETO ARMADO, DUPLO-T, 10000MMX300KG</t>
  </si>
  <si>
    <t>POSTE, CONCRETO ARMADO, DUPLO-T, 11000MMX300KG</t>
  </si>
  <si>
    <t>SAPATILHA, CABO AÇO CARB. GALV 9-5MM, AÇO CARBONO GALV.</t>
  </si>
  <si>
    <t>SECCIONADOR, AÇO CARB. GALV, PREFORMADO, CERCA</t>
  </si>
  <si>
    <t>TRANSF, TRIF, 11-4 A 13-8KV, 380-220V,030KVA</t>
  </si>
  <si>
    <t>DISTRIBUIÇÃO DE POSTE</t>
  </si>
  <si>
    <t>ESCAVAÇÃO ACIMA DE 1-60M</t>
  </si>
  <si>
    <t>CA</t>
  </si>
  <si>
    <t>ESCAVAÇÃO ATE 1-60M</t>
  </si>
  <si>
    <t>IMPLANTAÇÃO DE POSTE ACIMA DE 10M</t>
  </si>
  <si>
    <t>IMPLATAÇÃO DE POSTE ATE 10M</t>
  </si>
  <si>
    <t>INSTALAÇÃO DE CHAVE FUSIVEL</t>
  </si>
  <si>
    <t>INSTALAÇÃO DE ELO FUSIVEL</t>
  </si>
  <si>
    <t>INSTALAÇÃO DE PARA-RAIO</t>
  </si>
  <si>
    <t>INSTALAÇÃO DE TRANSFORMADOR ATE 30KVA</t>
  </si>
  <si>
    <t>KM</t>
  </si>
  <si>
    <t>LANÇAMENTO E NIVELAMENTO DE CONDUTORA ATE1/0</t>
  </si>
  <si>
    <t>LOCAÇÃO DE POSTE COM INSTRUMENTO</t>
  </si>
  <si>
    <t>MONTAGEM DE CADEIA DE ISOLADOR ATE 34-5KV</t>
  </si>
  <si>
    <t>MONTAGEM DE CRUZETA ATE 2-64M</t>
  </si>
  <si>
    <t>MONTAGEM DE ISOLADOR DE PINO</t>
  </si>
  <si>
    <t>MONTAGEM DE ISOLADOR ROLDANA</t>
  </si>
  <si>
    <t>NUMERAÇÃO DE POSTE INCLUINDO MATERIAL</t>
  </si>
  <si>
    <t>POSTE CIRCULAR DE CONCRETO 9m</t>
  </si>
  <si>
    <t>Escavação em solo até 2m</t>
  </si>
  <si>
    <t>m³</t>
  </si>
  <si>
    <t>Alvenaria de embasamento c/ pedra argamassada</t>
  </si>
  <si>
    <t>Braçadeira ou cinta de FG 6" p/ fixação em poste circular</t>
  </si>
  <si>
    <t>7.2.4.9</t>
  </si>
  <si>
    <t>EMBOÇO PAREDES C/ ARGAMASSA CIMENTO AREIA 1:6</t>
  </si>
  <si>
    <t>Argamassa cimento areia 1:6</t>
  </si>
  <si>
    <t>Argamassa de cimento e areia s/pen. traço 1:6</t>
  </si>
  <si>
    <t>CURVA 90º PVC CURTA P/ ESG PREDIAL DN 100MM</t>
  </si>
  <si>
    <t>ANEL OU ADUELA CONCRETO ARMADO D = 0,60M, H = 0,50M</t>
  </si>
  <si>
    <t>MARIA JOSÉ</t>
  </si>
  <si>
    <t>MARIA APARECIDA</t>
  </si>
  <si>
    <t>TERESA DE ENOQUE</t>
  </si>
  <si>
    <t>JOAQUINA MARTINA</t>
  </si>
  <si>
    <t>MIGUEL FRANCISCO DA COSTA</t>
  </si>
  <si>
    <t>GRAÇA DE CRISPIM</t>
  </si>
  <si>
    <t>EDSON</t>
  </si>
  <si>
    <t>FREDSON</t>
  </si>
  <si>
    <t>JOSIENE</t>
  </si>
  <si>
    <t>FÁTIMA DE INÁCIO</t>
  </si>
  <si>
    <t>MARIA DA CRUZ</t>
  </si>
  <si>
    <t>LUIZA RODRIGUES DE JESUS</t>
  </si>
  <si>
    <t>HENRIQUE DE SOUSA (KIDA)</t>
  </si>
  <si>
    <t>TERESA DE JULIANA (MAETÊ)</t>
  </si>
  <si>
    <t>MARTINA</t>
  </si>
  <si>
    <t>VALMIR JOSÉ (JACARÉ)</t>
  </si>
  <si>
    <t>JOSÉ DE SOUSA (SEU ROSA)</t>
  </si>
  <si>
    <t>MARIA DE FATIMA</t>
  </si>
  <si>
    <t>ANTONIA DE LISBOA</t>
  </si>
  <si>
    <t>FRANCISCA DE JESUS</t>
  </si>
  <si>
    <t>JUSTINA RAIMUNDA</t>
  </si>
  <si>
    <t>REGIANO</t>
  </si>
  <si>
    <t>MARIA ELENITA</t>
  </si>
  <si>
    <t>CLOTILDE JOSEFA</t>
  </si>
  <si>
    <t>ANDRÉ</t>
  </si>
  <si>
    <t>JOSÉ GARCIA</t>
  </si>
  <si>
    <t>DONA PUREZA RODRIGUES</t>
  </si>
  <si>
    <t>ZÉ GALEGO</t>
  </si>
  <si>
    <t>ILDEMAR DA SILVA</t>
  </si>
  <si>
    <t>MANOEL RODRIGUES VERAS</t>
  </si>
  <si>
    <t>ONOFRE</t>
  </si>
  <si>
    <t>1.5.1</t>
  </si>
  <si>
    <t xml:space="preserve">Nº CONTRATO:   </t>
  </si>
  <si>
    <t>SÃO DOMINGOS - ISAIAS COELHO PI</t>
  </si>
  <si>
    <t>DATA:09-12-2013</t>
  </si>
  <si>
    <t xml:space="preserve">CUSTO UNITÁRIO </t>
  </si>
  <si>
    <t>UNIDADE SANITÁRIA - FOSSA SÉPTICA - TIPO 3 (C/CAIXA DÁGUA)</t>
  </si>
  <si>
    <t>1.0</t>
  </si>
  <si>
    <t>UNIDADE SANITÁRIA - FOSSA SÉPTICA - TIPO 2 (C/CAIXA DÁGUA)</t>
  </si>
  <si>
    <t>OS PEREIROS - CALDEIRÃO GRANDE</t>
  </si>
  <si>
    <t>CUSTO UNITÁRIO COM BDI (25%)</t>
  </si>
  <si>
    <t>ESCAVAÇÃO EM ROCHA BRANDA ATÉ 1,50M</t>
  </si>
  <si>
    <t>1.1.31</t>
  </si>
  <si>
    <t>1.1.32</t>
  </si>
  <si>
    <t>1.1.33</t>
  </si>
  <si>
    <t>CAIXA DÁGUA POLIETILENO COM TAMPA ROSCÁVEL 310 LITROS</t>
  </si>
  <si>
    <t>FOSSAS SÉPTICAS - TIPO 2</t>
  </si>
  <si>
    <t>ESCAVAÇÃO EM ROCHA BRANDA ATÉ 1,5M</t>
  </si>
  <si>
    <t>1.1.34</t>
  </si>
  <si>
    <t>S</t>
  </si>
  <si>
    <t>WO</t>
  </si>
  <si>
    <t>07°40'51.1"</t>
  </si>
  <si>
    <t>41°33'05.2"</t>
  </si>
  <si>
    <t>41°33'05.0"</t>
  </si>
  <si>
    <t>07°40'51.0"</t>
  </si>
  <si>
    <t>41°33'06.0"</t>
  </si>
  <si>
    <t>41°33'06.2"</t>
  </si>
  <si>
    <t>07°40'51.3"</t>
  </si>
  <si>
    <t>41°33'03.9"</t>
  </si>
  <si>
    <t>41°33'03.7"</t>
  </si>
  <si>
    <t>07°40'51.4"</t>
  </si>
  <si>
    <t>41°33'03.4"</t>
  </si>
  <si>
    <t>41°33'04.1"</t>
  </si>
  <si>
    <t>07°40'50.4"</t>
  </si>
  <si>
    <t>41°33'02.5"</t>
  </si>
  <si>
    <t>07°40'50.1"</t>
  </si>
  <si>
    <t>41°33'03.0"</t>
  </si>
  <si>
    <t>07°40'49.2"</t>
  </si>
  <si>
    <t>07°40'53.2"</t>
  </si>
  <si>
    <t>41°33'06.6"</t>
  </si>
  <si>
    <t>07°40'50.9"</t>
  </si>
  <si>
    <t>41°33'04.8"</t>
  </si>
  <si>
    <t>41°33'04.7"</t>
  </si>
  <si>
    <t>07°40'48.9"</t>
  </si>
  <si>
    <t>41°33'01.1"</t>
  </si>
  <si>
    <t>07°41'10.2"</t>
  </si>
  <si>
    <t>41°33'08.0"</t>
  </si>
  <si>
    <t>07°41'10.9"</t>
  </si>
  <si>
    <t>41°33'08.4"</t>
  </si>
  <si>
    <t>07°41'08.5"</t>
  </si>
  <si>
    <t>41°33'10.4"</t>
  </si>
  <si>
    <t>07°41'11.4"</t>
  </si>
  <si>
    <t>41°33'16.7"</t>
  </si>
  <si>
    <t>07°41'11.7"</t>
  </si>
  <si>
    <t>41°33'08.9"</t>
  </si>
  <si>
    <t>07°41'12.1"</t>
  </si>
  <si>
    <t>07°41'16.2"</t>
  </si>
  <si>
    <t>41°33'09.8"</t>
  </si>
  <si>
    <t>07°41'13.2"</t>
  </si>
  <si>
    <t>41°33'08.2"</t>
  </si>
  <si>
    <t>07°41'15.5"</t>
  </si>
  <si>
    <t>41°33'08.8"</t>
  </si>
  <si>
    <t>07°41'13.6"</t>
  </si>
  <si>
    <t>41°33'08.1"</t>
  </si>
  <si>
    <t>07°41'13.7"</t>
  </si>
  <si>
    <t>41°33'07.7"</t>
  </si>
  <si>
    <t>07°41'09.2"</t>
  </si>
  <si>
    <t>41°33'10.6"</t>
  </si>
  <si>
    <t>07°40'45.0"</t>
  </si>
  <si>
    <t>41°32'58.7"</t>
  </si>
  <si>
    <t>07°40'39.0"</t>
  </si>
  <si>
    <t>41°32'50.1"</t>
  </si>
  <si>
    <t>07°40'34.4"</t>
  </si>
  <si>
    <t>41°32'48.1"</t>
  </si>
  <si>
    <t>07°40'39.1"</t>
  </si>
  <si>
    <t>41°32'50.9"</t>
  </si>
  <si>
    <t>CANTEIRO DE OBRAS</t>
  </si>
  <si>
    <t>PLACA INDICATIVA DE OBRA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</si>
  <si>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</si>
  <si>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</si>
  <si>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</si>
  <si>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</si>
  <si>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</si>
  <si>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</si>
  <si>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</si>
  <si>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</si>
  <si>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</si>
  <si>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</si>
  <si>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</si>
  <si>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</si>
  <si>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</si>
  <si>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</si>
  <si>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</si>
  <si>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</si>
  <si>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</si>
  <si>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</si>
  <si>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</si>
  <si>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</si>
  <si>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</si>
  <si>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</si>
  <si>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</si>
  <si>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</si>
  <si>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</si>
  <si>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</si>
  <si>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</si>
  <si>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</si>
  <si>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</si>
  <si>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</si>
  <si>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</si>
  <si>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</si>
  <si>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</si>
  <si>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BARRA LISA TRACO 1:3 (CIMENTO E AREIA MEDIA), ESPESSURA 1,0CM, PREPARO MANUAL DA ARGAMASSA</t>
  </si>
  <si>
    <t xml:space="preserve">PERÍODO:    </t>
  </si>
  <si>
    <t>REFORMA DE MÓDULOS SANITÁRIOS DOMICILIAR DA LOCALIDADE SÃO DOMINGOS, MUNICÍPIO DE ISAIAS COELHO-PI</t>
  </si>
  <si>
    <t>SÃO DOMINGOS - ISAIAS COELHO-PI</t>
  </si>
  <si>
    <t>73907/003</t>
  </si>
  <si>
    <t>PISO CIMENTADO TRACO 1:3 (CIMENTO E AREIA) ACABAMENTO LISO ESPESSURA 2,0CM, PREPARO MANUAL DA ARGAMASSA</t>
  </si>
  <si>
    <t>73922/003</t>
  </si>
  <si>
    <t>73933/002</t>
  </si>
  <si>
    <t>74199/001</t>
  </si>
  <si>
    <t>73791/001</t>
  </si>
  <si>
    <t>TOTAL GERAL C/ BDI 20%</t>
  </si>
  <si>
    <t>REFORMA DE 32 MÓDULOS SANITÁRIOS DOMICILIARES (MSD) - SÃO DOMINGOS - ISAIAS COELHO-PI</t>
  </si>
  <si>
    <t xml:space="preserve"> </t>
  </si>
  <si>
    <r>
      <t xml:space="preserve">REFORMAS DE UNIDADE SANITÁRIA/FOSSA SÉPTICA TIPO 2 </t>
    </r>
    <r>
      <rPr>
        <b/>
        <sz val="10"/>
        <color indexed="10"/>
        <rFont val="Arial"/>
        <family val="2"/>
      </rPr>
      <t>- ORÇAMENTO EM ANEXO</t>
    </r>
  </si>
  <si>
    <t>REFORMA DE 32 UNIDADES SANITÁRIAS</t>
  </si>
  <si>
    <t>P. UNIT</t>
  </si>
  <si>
    <t>BDI - BONIFICAÇÕES E DESPESAS INDIRETAS</t>
  </si>
  <si>
    <t>FATOR</t>
  </si>
  <si>
    <t>ÍNDICE (%)</t>
  </si>
  <si>
    <t>DENOMINAÇÃO</t>
  </si>
  <si>
    <t>Taxa da margem de incerteza (risco) do empreendimento</t>
  </si>
  <si>
    <t>MI</t>
  </si>
  <si>
    <t>2.0</t>
  </si>
  <si>
    <t>Taxas de custos financeiros</t>
  </si>
  <si>
    <t>CF</t>
  </si>
  <si>
    <t>3.0</t>
  </si>
  <si>
    <t>Taxa de seguro e garantia</t>
  </si>
  <si>
    <t>SG</t>
  </si>
  <si>
    <t>4.0</t>
  </si>
  <si>
    <t>Taxa de administração central</t>
  </si>
  <si>
    <t>AC</t>
  </si>
  <si>
    <t>5.0</t>
  </si>
  <si>
    <t>Taxa de margem de contribuição (benefício, lucro ou remuneração )</t>
  </si>
  <si>
    <t>MC</t>
  </si>
  <si>
    <t>6.0</t>
  </si>
  <si>
    <t>Taxa de custos tributários (municipais, estaduais e federais)</t>
  </si>
  <si>
    <t>CT</t>
  </si>
  <si>
    <t>COFINS -  Contribuição para o Financiamento da Seguridade Social</t>
  </si>
  <si>
    <t>PIS - Programa de Integração Social</t>
  </si>
  <si>
    <t>6.3</t>
  </si>
  <si>
    <t>ISS - Imposto Sobre Serviço</t>
  </si>
  <si>
    <t>6.4</t>
  </si>
  <si>
    <t xml:space="preserve">CPRB - Contribuição Previdênciária sobre a Receita Bruta </t>
  </si>
  <si>
    <t>FÓRMULA DE CÁLCULO DO BDI :</t>
  </si>
  <si>
    <t>BDI = { [ (1+AC+SG+MI) * (1+CF) * (1+MC) ] / (1-CT) } - 1</t>
  </si>
  <si>
    <t>CUIDADO: NÃO APAGAR</t>
  </si>
  <si>
    <t>TOTAL GERAL C/ BDI 22,47%</t>
  </si>
  <si>
    <t>BDI : 22,47 %</t>
  </si>
  <si>
    <t>SÃO DOMINGOS - ISAIAS COELHO -  RELAÇÃO DOS BENEFICIADOS</t>
  </si>
  <si>
    <t>DIRETORIA DE PROGRAMAS ESPECIAIS DE SAÚDE – DIPES</t>
  </si>
  <si>
    <t>Programa de Saúde e Saneamento Básico na Área Rural do Piauí - PROSAR</t>
  </si>
  <si>
    <t>MÊS 1</t>
  </si>
  <si>
    <t>MÊS 2</t>
  </si>
  <si>
    <t>MÊS 3</t>
  </si>
  <si>
    <t>MÊS 4</t>
  </si>
  <si>
    <t>MÊS 5</t>
  </si>
  <si>
    <t>TOTAL (R$)</t>
  </si>
  <si>
    <t>TOTAL:</t>
  </si>
  <si>
    <t>% POR SEMANA</t>
  </si>
  <si>
    <t>CUSTOS POR SEMANA</t>
  </si>
  <si>
    <t>% ACUMULADO</t>
  </si>
  <si>
    <t>CUSTOS ACUMULADOS</t>
  </si>
  <si>
    <t>CRONOGRAMA FÍSICO-FINANCEIRO - MSD</t>
  </si>
  <si>
    <t>BARRACÃO PARA ESCRITÓRIO</t>
  </si>
  <si>
    <t>C0370</t>
  </si>
  <si>
    <t>74209/001</t>
  </si>
  <si>
    <t>9537</t>
  </si>
  <si>
    <t>SINAPI</t>
  </si>
  <si>
    <t>C1607</t>
  </si>
  <si>
    <t>C4460</t>
  </si>
  <si>
    <t>C0776</t>
  </si>
  <si>
    <t>C1216</t>
  </si>
  <si>
    <t>C2122</t>
  </si>
  <si>
    <t>C2898</t>
  </si>
  <si>
    <t>C1608</t>
  </si>
  <si>
    <t>72671</t>
  </si>
  <si>
    <t>SEINFRA</t>
  </si>
  <si>
    <t>C1525</t>
  </si>
  <si>
    <t>C2156</t>
  </si>
  <si>
    <t>C2615</t>
  </si>
  <si>
    <t>C0797</t>
  </si>
  <si>
    <t>C1549</t>
  </si>
  <si>
    <t>TOTAL GERAL S/ BDI</t>
  </si>
  <si>
    <t>BDI (22,47%)</t>
  </si>
  <si>
    <t>DATA: 09-06-2015</t>
  </si>
  <si>
    <t>C1184</t>
  </si>
  <si>
    <t>CÓDIGO</t>
  </si>
  <si>
    <t>FONTE</t>
  </si>
  <si>
    <t>COMPOSIÇÃO ANEXA</t>
  </si>
  <si>
    <t>ORSE</t>
  </si>
  <si>
    <t>Leis Sociais (%)</t>
  </si>
  <si>
    <t>BDI (%)</t>
  </si>
  <si>
    <t>Oficial</t>
  </si>
  <si>
    <t>Ajudante</t>
  </si>
  <si>
    <t>00232</t>
  </si>
  <si>
    <t>06457</t>
  </si>
  <si>
    <t>01665</t>
  </si>
  <si>
    <t>BASE DE DADOS</t>
  </si>
  <si>
    <t>SINAPI ABRIL/2015</t>
  </si>
  <si>
    <t>SEINFRA 023.1</t>
  </si>
  <si>
    <t>ORSE - MARÇO/2015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</si>
</sst>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R$&quot;\ #,##0;\-&quot;R$&quot;\ #,##0"/>
    <numFmt numFmtId="6" formatCode="&quot;R$&quot;\ #,##0;[Red]\-&quot;R$&quot;\ #,##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000"/>
    <numFmt numFmtId="167" formatCode="dd/mm/yy;@"/>
    <numFmt numFmtId="168" formatCode="&quot;R$ &quot;#,##0.00"/>
    <numFmt numFmtId="169" formatCode="#,##0.00;[Red]#,##0.00"/>
    <numFmt numFmtId="170" formatCode="General_)"/>
    <numFmt numFmtId="171" formatCode="\$#,##0\ ;\(\$#,##0\)"/>
    <numFmt numFmtId="172" formatCode="_-* #,##0.00\ [$€]_-;\-* #,##0.00\ [$€]_-;_-* &quot;-&quot;??\ [$€]_-;_-@_-"/>
    <numFmt numFmtId="173" formatCode="_-* #,##0\ &quot;Pts&quot;_-;\-* #,##0\ &quot;Pts&quot;_-;_-* &quot;-&quot;\ &quot;Pts&quot;_-;_-@_-"/>
    <numFmt numFmtId="174" formatCode="_-* #,##0.00\ &quot;Pts&quot;_-;\-* #,##0.00\ &quot;Pts&quot;_-;_-* &quot;-&quot;??\ &quot;Pts&quot;_-;_-@_-"/>
    <numFmt numFmtId="175" formatCode="#,"/>
    <numFmt numFmtId="176" formatCode="0.0000"/>
    <numFmt numFmtId="177" formatCode="#,##0.0000_);\(#,##0.0000\)"/>
    <numFmt numFmtId="178" formatCode="_(* #,##0.0000_);_(* \(#,##0.0000\);_(* &quot;-&quot;??_);_(@_)"/>
    <numFmt numFmtId="179" formatCode="#,##0.0000000"/>
    <numFmt numFmtId="180" formatCode="_(* #,##0.000_);_(* \(#,##0.000\);_(* &quot;-&quot;??_);_(@_)"/>
    <numFmt numFmtId="181" formatCode="#,##0.000"/>
    <numFmt numFmtId="182" formatCode="_(* #,##0.00_);_(* \(#,##0.00\);_(* \-??_);_(@_)"/>
    <numFmt numFmtId="183" formatCode="&quot;R$&quot;\ #,##0.00"/>
    <numFmt numFmtId="184" formatCode="&quot;Verdadeiro&quot;;&quot;Verdadeiro&quot;;&quot;Falso&quot;"/>
    <numFmt numFmtId="185" formatCode="0.0000000"/>
    <numFmt numFmtId="186" formatCode="_(&quot;R$ &quot;* #,##0_);_(&quot;R$ &quot;* \(#,##0\);_(&quot;R$ &quot;* &quot;-&quot;_);_(@_)"/>
    <numFmt numFmtId="187" formatCode="_(&quot;R$ &quot;* #,##0.00_);_(&quot;R$ &quot;* \(#,##0.00\);_(&quot;R$ &quot;* \-??_);_(@_)"/>
    <numFmt numFmtId="188" formatCode="_(&quot;R$ &quot;* #,##0.00_);_(&quot;R$ &quot;* \(#,##0.00\);_(&quot;R$ &quot;* &quot;-&quot;??_);_(@_)"/>
    <numFmt numFmtId="189" formatCode="&quot;Ativar&quot;;&quot;Ativar&quot;;&quot;Desativar&quot;"/>
    <numFmt numFmtId="190" formatCode="0.00;[Red]0.00"/>
    <numFmt numFmtId="191" formatCode="&quot;R$&quot;#,##0_);[Red]\(&quot;R$&quot;#,##0\)"/>
    <numFmt numFmtId="192" formatCode="_(&quot;R$&quot;* #,##0.00_);_(&quot;R$&quot;* \(#,##0.00\);_(&quot;R$&quot;* &quot;-&quot;??_);_(@_)"/>
    <numFmt numFmtId="193" formatCode="_(&quot;Cr$&quot;* #,##0.00_);_(&quot;Cr$&quot;* \(#,##0.00\);_(&quot;Cr$&quot;* &quot;-&quot;??_);_(@_)"/>
    <numFmt numFmtId="194" formatCode="&quot;R$ &quot;#,##0_);\(&quot;R$ &quot;#,##0\)"/>
    <numFmt numFmtId="195" formatCode="&quot;Sim&quot;;&quot;Sim&quot;;&quot;Não&quot;"/>
    <numFmt numFmtId="196" formatCode="#,##0.00_);\-#,##0.00"/>
  </numFmts>
  <fonts count="9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1"/>
      <color indexed="8"/>
      <name val="Tahoma"/>
      <family val="2"/>
    </font>
    <font>
      <sz val="10"/>
      <name val="MS Sans Serif"/>
      <family val="2"/>
    </font>
    <font>
      <b/>
      <sz val="10"/>
      <name val="Calibri"/>
      <family val="2"/>
      <scheme val="minor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Tahoma"/>
      <family val="2"/>
    </font>
    <font>
      <b/>
      <sz val="11"/>
      <name val="Calibri"/>
      <family val="2"/>
      <scheme val="minor"/>
    </font>
    <font>
      <sz val="12"/>
      <name val="Tahoma"/>
      <family val="2"/>
    </font>
    <font>
      <b/>
      <sz val="8"/>
      <name val="Calibri"/>
      <family val="2"/>
      <scheme val="minor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name val="Calibri"/>
      <family val="2"/>
      <scheme val="minor"/>
    </font>
    <font>
      <sz val="8"/>
      <color indexed="8"/>
      <name val="Tahoma"/>
      <family val="2"/>
    </font>
    <font>
      <b/>
      <sz val="7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color indexed="24"/>
      <name val="System"/>
      <family val="2"/>
    </font>
    <font>
      <sz val="18"/>
      <color indexed="24"/>
      <name val="System"/>
      <family val="2"/>
    </font>
    <font>
      <sz val="10"/>
      <color indexed="24"/>
      <name val="System"/>
      <family val="2"/>
    </font>
    <font>
      <sz val="10"/>
      <name val="Courier"/>
      <family val="3"/>
    </font>
    <font>
      <sz val="10"/>
      <name val="Helv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"/>
      <color indexed="18"/>
      <name val="Courier"/>
      <family val="3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9"/>
      <color indexed="8"/>
      <name val="Draft 12cpi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5"/>
      <name val="Arial"/>
      <family val="2"/>
    </font>
    <font>
      <b/>
      <u/>
      <sz val="5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b/>
      <sz val="5"/>
      <name val="Arial"/>
      <family val="2"/>
    </font>
    <font>
      <sz val="12"/>
      <name val="Arial"/>
      <family val="2"/>
    </font>
    <font>
      <b/>
      <i/>
      <sz val="5"/>
      <name val="Times New Roman"/>
      <family val="1"/>
    </font>
    <font>
      <b/>
      <i/>
      <sz val="16"/>
      <name val="Times New Roman"/>
      <family val="1"/>
    </font>
    <font>
      <sz val="6"/>
      <name val="Arial"/>
      <family val="2"/>
    </font>
    <font>
      <b/>
      <sz val="14"/>
      <color theme="3" tint="-0.249977111117893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9"/>
      <name val="Calibri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  <charset val="204"/>
    </font>
    <font>
      <b/>
      <sz val="11"/>
      <color indexed="63"/>
      <name val="Calibri"/>
      <family val="2"/>
    </font>
    <font>
      <sz val="11"/>
      <color indexed="8"/>
      <name val="Helvetica Neue"/>
    </font>
    <font>
      <b/>
      <i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6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0"/>
    <xf numFmtId="0" fontId="4" fillId="0" borderId="0"/>
    <xf numFmtId="40" fontId="16" fillId="0" borderId="0" applyFont="0" applyFill="0" applyBorder="0" applyAlignment="0" applyProtection="0"/>
    <xf numFmtId="170" fontId="37" fillId="0" borderId="54" applyBorder="0" applyAlignment="0">
      <alignment horizontal="center" vertical="center"/>
    </xf>
    <xf numFmtId="170" fontId="6" fillId="0" borderId="54" applyBorder="0" applyAlignment="0">
      <alignment horizontal="center"/>
    </xf>
    <xf numFmtId="170" fontId="38" fillId="0" borderId="54" applyBorder="0" applyAlignment="0">
      <alignment horizontal="center" vertical="center"/>
    </xf>
    <xf numFmtId="170" fontId="39" fillId="0" borderId="54" applyBorder="0" applyAlignment="0">
      <alignment horizontal="center" vertical="center"/>
    </xf>
    <xf numFmtId="0" fontId="39" fillId="15" borderId="7" applyNumberFormat="0" applyFont="0" applyBorder="0" applyAlignment="0">
      <alignment horizontal="left" vertical="center"/>
    </xf>
    <xf numFmtId="3" fontId="40" fillId="0" borderId="0" applyFont="0" applyFill="0" applyBorder="0" applyAlignment="0" applyProtection="0"/>
    <xf numFmtId="49" fontId="8" fillId="16" borderId="55" applyNumberFormat="0" applyBorder="0" applyAlignment="0">
      <alignment horizontal="left" vertical="center"/>
    </xf>
    <xf numFmtId="171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7" fillId="14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16" fillId="0" borderId="0"/>
    <xf numFmtId="0" fontId="13" fillId="0" borderId="0"/>
    <xf numFmtId="0" fontId="4" fillId="0" borderId="0"/>
    <xf numFmtId="170" fontId="46" fillId="0" borderId="6">
      <alignment horizontal="center"/>
    </xf>
    <xf numFmtId="0" fontId="7" fillId="14" borderId="0" applyFont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3" fillId="0" borderId="0" applyFont="0" applyFill="0" applyBorder="0" applyAlignment="0" applyProtection="0"/>
    <xf numFmtId="175" fontId="48" fillId="0" borderId="0">
      <protection locked="0"/>
    </xf>
    <xf numFmtId="40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9" fillId="15" borderId="56" applyNumberFormat="0" applyBorder="0" applyAlignment="0">
      <alignment horizontal="left" vertical="center" indent="1"/>
    </xf>
    <xf numFmtId="0" fontId="50" fillId="0" borderId="56" applyNumberFormat="0" applyBorder="0" applyAlignment="0">
      <alignment horizontal="center" vertical="center"/>
    </xf>
    <xf numFmtId="0" fontId="51" fillId="0" borderId="55" applyBorder="0" applyAlignment="0">
      <alignment horizontal="center" vertical="center"/>
    </xf>
    <xf numFmtId="164" fontId="47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0" fontId="7" fillId="0" borderId="0"/>
    <xf numFmtId="44" fontId="1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/>
    <xf numFmtId="0" fontId="4" fillId="0" borderId="0"/>
    <xf numFmtId="182" fontId="4" fillId="0" borderId="0" applyFill="0" applyBorder="0" applyAlignment="0" applyProtection="0"/>
    <xf numFmtId="0" fontId="13" fillId="0" borderId="0"/>
    <xf numFmtId="164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4" fillId="0" borderId="0" applyFont="0" applyBorder="0">
      <alignment horizontal="center"/>
    </xf>
    <xf numFmtId="185" fontId="4" fillId="0" borderId="0">
      <alignment horizontal="center" vertical="top"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41" borderId="82" applyNumberFormat="0" applyAlignment="0" applyProtection="0"/>
    <xf numFmtId="0" fontId="77" fillId="0" borderId="83" applyNumberFormat="0" applyFill="0" applyAlignment="0" applyProtection="0"/>
    <xf numFmtId="0" fontId="78" fillId="42" borderId="84" applyNumberFormat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6" borderId="0" applyNumberFormat="0" applyBorder="0" applyAlignment="0" applyProtection="0"/>
    <xf numFmtId="18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47" fillId="0" borderId="0"/>
    <xf numFmtId="2" fontId="79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32" borderId="82" applyNumberFormat="0" applyAlignment="0" applyProtection="0"/>
    <xf numFmtId="6" fontId="4" fillId="0" borderId="0" applyFont="0" applyFill="0" applyBorder="0" applyAlignment="0" applyProtection="0"/>
    <xf numFmtId="187" fontId="4" fillId="0" borderId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7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88" fontId="47" fillId="0" borderId="0" applyFont="0" applyFill="0" applyBorder="0" applyAlignment="0" applyProtection="0"/>
    <xf numFmtId="188" fontId="47" fillId="0" borderId="0" applyFont="0" applyFill="0" applyBorder="0" applyAlignment="0" applyProtection="0"/>
    <xf numFmtId="171" fontId="79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2" fillId="4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3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83" fillId="0" borderId="0" applyNumberFormat="0" applyFill="0" applyBorder="0" applyProtection="0">
      <alignment vertical="top" wrapText="1"/>
    </xf>
    <xf numFmtId="9" fontId="4" fillId="0" borderId="10" applyNumberFormat="0" applyBorder="0">
      <alignment horizontal="center" vertical="center"/>
    </xf>
    <xf numFmtId="0" fontId="84" fillId="41" borderId="85" applyNumberFormat="0" applyAlignment="0" applyProtection="0"/>
    <xf numFmtId="16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95" fontId="47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85" fillId="0" borderId="0" applyFont="0" applyFill="0" applyBorder="0" applyAlignment="0" applyProtection="0"/>
    <xf numFmtId="196" fontId="47" fillId="0" borderId="0" applyFont="0" applyFill="0" applyBorder="0" applyAlignment="0" applyProtection="0"/>
    <xf numFmtId="164" fontId="86" fillId="0" borderId="86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87" applyNumberFormat="0" applyFill="0" applyAlignment="0" applyProtection="0"/>
    <xf numFmtId="0" fontId="91" fillId="0" borderId="88" applyNumberFormat="0" applyFill="0" applyAlignment="0" applyProtection="0"/>
    <xf numFmtId="0" fontId="92" fillId="0" borderId="89" applyNumberFormat="0" applyFill="0" applyAlignment="0" applyProtection="0"/>
    <xf numFmtId="0" fontId="92" fillId="0" borderId="0" applyNumberFormat="0" applyFill="0" applyBorder="0" applyAlignment="0" applyProtection="0"/>
    <xf numFmtId="0" fontId="90" fillId="0" borderId="87" applyNumberFormat="0" applyFill="0" applyAlignment="0" applyProtection="0"/>
    <xf numFmtId="0" fontId="93" fillId="0" borderId="90" applyNumberFormat="0" applyFill="0" applyAlignment="0" applyProtection="0"/>
    <xf numFmtId="0" fontId="94" fillId="28" borderId="0" applyNumberFormat="0" applyBorder="0" applyAlignment="0" applyProtection="0"/>
    <xf numFmtId="0" fontId="95" fillId="29" borderId="0" applyNumberFormat="0" applyBorder="0" applyAlignment="0" applyProtection="0"/>
    <xf numFmtId="3" fontId="79" fillId="0" borderId="0" applyFont="0" applyFill="0" applyBorder="0" applyAlignment="0" applyProtection="0"/>
  </cellStyleXfs>
  <cellXfs count="762">
    <xf numFmtId="0" fontId="0" fillId="0" borderId="0" xfId="0"/>
    <xf numFmtId="0" fontId="0" fillId="2" borderId="0" xfId="0" applyFill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/>
    <xf numFmtId="0" fontId="0" fillId="2" borderId="4" xfId="0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2" fillId="0" borderId="0" xfId="0" applyNumberFormat="1" applyFont="1"/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4" fillId="0" borderId="0" xfId="1"/>
    <xf numFmtId="49" fontId="4" fillId="4" borderId="6" xfId="1" applyNumberFormat="1" applyFont="1" applyFill="1" applyBorder="1" applyAlignment="1">
      <alignment horizontal="center" vertical="center" wrapText="1"/>
    </xf>
    <xf numFmtId="4" fontId="4" fillId="4" borderId="6" xfId="1" applyNumberFormat="1" applyFont="1" applyFill="1" applyBorder="1" applyAlignment="1">
      <alignment horizontal="left" vertical="center" wrapText="1"/>
    </xf>
    <xf numFmtId="164" fontId="5" fillId="4" borderId="6" xfId="2" applyFont="1" applyFill="1" applyBorder="1" applyAlignment="1">
      <alignment horizontal="center" vertical="center" wrapText="1"/>
    </xf>
    <xf numFmtId="9" fontId="5" fillId="4" borderId="6" xfId="3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center" vertical="center" wrapText="1"/>
    </xf>
    <xf numFmtId="164" fontId="6" fillId="4" borderId="6" xfId="4" applyFont="1" applyFill="1" applyBorder="1" applyAlignment="1">
      <alignment horizontal="center" vertical="center" wrapText="1"/>
    </xf>
    <xf numFmtId="164" fontId="6" fillId="4" borderId="6" xfId="2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left" vertical="center" wrapText="1"/>
    </xf>
    <xf numFmtId="0" fontId="4" fillId="4" borderId="6" xfId="1" applyFont="1" applyFill="1" applyBorder="1" applyAlignment="1">
      <alignment vertical="center" wrapText="1"/>
    </xf>
    <xf numFmtId="0" fontId="4" fillId="4" borderId="6" xfId="1" applyFont="1" applyFill="1" applyBorder="1" applyAlignment="1">
      <alignment horizontal="center" vertical="center" wrapText="1"/>
    </xf>
    <xf numFmtId="164" fontId="4" fillId="4" borderId="6" xfId="4" applyFont="1" applyFill="1" applyBorder="1" applyAlignment="1">
      <alignment vertical="center" wrapText="1"/>
    </xf>
    <xf numFmtId="164" fontId="4" fillId="4" borderId="6" xfId="2" applyFont="1" applyFill="1" applyBorder="1" applyAlignment="1">
      <alignment vertical="center" wrapText="1"/>
    </xf>
    <xf numFmtId="0" fontId="5" fillId="4" borderId="6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vertical="center" wrapText="1"/>
    </xf>
    <xf numFmtId="164" fontId="5" fillId="4" borderId="6" xfId="4" applyFont="1" applyFill="1" applyBorder="1" applyAlignment="1">
      <alignment horizontal="center" vertical="center" wrapText="1"/>
    </xf>
    <xf numFmtId="4" fontId="4" fillId="4" borderId="6" xfId="2" applyNumberFormat="1" applyFont="1" applyFill="1" applyBorder="1" applyAlignment="1">
      <alignment horizontal="right" vertical="center" wrapText="1"/>
    </xf>
    <xf numFmtId="164" fontId="5" fillId="4" borderId="6" xfId="2" applyFont="1" applyFill="1" applyBorder="1" applyAlignment="1">
      <alignment vertical="center" wrapText="1"/>
    </xf>
    <xf numFmtId="164" fontId="6" fillId="4" borderId="6" xfId="2" applyFont="1" applyFill="1" applyBorder="1" applyAlignment="1">
      <alignment vertical="center" wrapText="1"/>
    </xf>
    <xf numFmtId="0" fontId="4" fillId="0" borderId="0" xfId="1" applyFont="1"/>
    <xf numFmtId="0" fontId="8" fillId="4" borderId="6" xfId="1" applyFont="1" applyFill="1" applyBorder="1" applyAlignment="1">
      <alignment horizontal="left" vertical="center" wrapText="1"/>
    </xf>
    <xf numFmtId="0" fontId="8" fillId="4" borderId="6" xfId="1" applyFont="1" applyFill="1" applyBorder="1" applyAlignment="1">
      <alignment vertical="center" wrapText="1"/>
    </xf>
    <xf numFmtId="0" fontId="8" fillId="4" borderId="6" xfId="1" applyFont="1" applyFill="1" applyBorder="1" applyAlignment="1">
      <alignment horizontal="center" vertical="center" wrapText="1"/>
    </xf>
    <xf numFmtId="164" fontId="4" fillId="4" borderId="6" xfId="4" applyFont="1" applyFill="1" applyBorder="1" applyAlignment="1">
      <alignment horizontal="right" vertical="center" wrapText="1"/>
    </xf>
    <xf numFmtId="164" fontId="5" fillId="4" borderId="6" xfId="4" applyFont="1" applyFill="1" applyBorder="1" applyAlignment="1">
      <alignment horizontal="right" vertical="center" wrapText="1"/>
    </xf>
    <xf numFmtId="4" fontId="5" fillId="4" borderId="6" xfId="1" applyNumberFormat="1" applyFont="1" applyFill="1" applyBorder="1" applyAlignment="1">
      <alignment horizontal="right" vertical="center" wrapText="1"/>
    </xf>
    <xf numFmtId="4" fontId="8" fillId="4" borderId="6" xfId="4" applyNumberFormat="1" applyFont="1" applyFill="1" applyBorder="1" applyAlignment="1">
      <alignment horizontal="right" vertical="center" wrapText="1"/>
    </xf>
    <xf numFmtId="164" fontId="5" fillId="4" borderId="6" xfId="1" applyNumberFormat="1" applyFont="1" applyFill="1" applyBorder="1" applyAlignment="1">
      <alignment horizontal="center" vertical="center" wrapText="1"/>
    </xf>
    <xf numFmtId="164" fontId="5" fillId="4" borderId="6" xfId="4" applyFont="1" applyFill="1" applyBorder="1" applyAlignment="1">
      <alignment vertical="center" wrapText="1"/>
    </xf>
    <xf numFmtId="164" fontId="8" fillId="4" borderId="6" xfId="4" applyFont="1" applyFill="1" applyBorder="1" applyAlignment="1">
      <alignment horizontal="right" vertical="center" wrapText="1"/>
    </xf>
    <xf numFmtId="10" fontId="0" fillId="0" borderId="0" xfId="3" applyNumberFormat="1" applyFont="1"/>
    <xf numFmtId="164" fontId="0" fillId="0" borderId="0" xfId="2" applyFont="1"/>
    <xf numFmtId="0" fontId="10" fillId="4" borderId="0" xfId="1" applyFont="1" applyFill="1" applyAlignment="1">
      <alignment horizontal="left" vertical="center" wrapText="1"/>
    </xf>
    <xf numFmtId="0" fontId="10" fillId="4" borderId="0" xfId="1" applyFont="1" applyFill="1" applyAlignment="1">
      <alignment vertical="center" wrapText="1"/>
    </xf>
    <xf numFmtId="0" fontId="10" fillId="4" borderId="0" xfId="1" applyFont="1" applyFill="1" applyAlignment="1">
      <alignment horizontal="center" vertical="center" wrapText="1"/>
    </xf>
    <xf numFmtId="164" fontId="8" fillId="4" borderId="6" xfId="4" applyFont="1" applyFill="1" applyBorder="1" applyAlignment="1">
      <alignment vertical="center" wrapText="1"/>
    </xf>
    <xf numFmtId="164" fontId="4" fillId="0" borderId="0" xfId="1" applyNumberFormat="1"/>
    <xf numFmtId="0" fontId="5" fillId="4" borderId="6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horizontal="center" vertical="center" wrapText="1"/>
    </xf>
    <xf numFmtId="4" fontId="4" fillId="4" borderId="6" xfId="1" applyNumberFormat="1" applyFont="1" applyFill="1" applyBorder="1" applyAlignment="1">
      <alignment horizontal="left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2" fillId="6" borderId="0" xfId="1" applyFont="1" applyFill="1" applyAlignment="1">
      <alignment horizontal="center" vertical="center"/>
    </xf>
    <xf numFmtId="0" fontId="12" fillId="7" borderId="0" xfId="1" applyFont="1" applyFill="1" applyAlignment="1">
      <alignment horizontal="center" vertical="center"/>
    </xf>
    <xf numFmtId="0" fontId="12" fillId="8" borderId="0" xfId="1" applyFont="1" applyFill="1" applyAlignment="1">
      <alignment horizontal="center" vertical="center"/>
    </xf>
    <xf numFmtId="0" fontId="12" fillId="9" borderId="0" xfId="1" applyFont="1" applyFill="1" applyAlignment="1">
      <alignment horizontal="center" vertical="center"/>
    </xf>
    <xf numFmtId="0" fontId="12" fillId="10" borderId="0" xfId="1" applyFont="1" applyFill="1" applyAlignment="1">
      <alignment horizontal="center" vertical="center"/>
    </xf>
    <xf numFmtId="0" fontId="15" fillId="0" borderId="0" xfId="0" applyFont="1" applyFill="1"/>
    <xf numFmtId="0" fontId="18" fillId="0" borderId="0" xfId="8" applyFont="1" applyFill="1" applyAlignment="1">
      <alignment vertical="center"/>
    </xf>
    <xf numFmtId="0" fontId="19" fillId="0" borderId="0" xfId="0" applyFont="1" applyFill="1"/>
    <xf numFmtId="0" fontId="17" fillId="13" borderId="35" xfId="8" applyFont="1" applyFill="1" applyBorder="1" applyAlignment="1">
      <alignment horizontal="center" vertical="center" wrapText="1"/>
    </xf>
    <xf numFmtId="0" fontId="17" fillId="13" borderId="36" xfId="8" applyFont="1" applyFill="1" applyBorder="1" applyAlignment="1">
      <alignment horizontal="center" vertical="center" wrapText="1"/>
    </xf>
    <xf numFmtId="0" fontId="17" fillId="13" borderId="37" xfId="8" applyFont="1" applyFill="1" applyBorder="1" applyAlignment="1">
      <alignment horizontal="center" vertical="center" wrapText="1"/>
    </xf>
    <xf numFmtId="0" fontId="17" fillId="13" borderId="38" xfId="8" applyFont="1" applyFill="1" applyBorder="1" applyAlignment="1">
      <alignment horizontal="center" vertical="center" wrapText="1"/>
    </xf>
    <xf numFmtId="0" fontId="17" fillId="13" borderId="39" xfId="8" applyFont="1" applyFill="1" applyBorder="1" applyAlignment="1">
      <alignment horizontal="center" vertical="center" wrapText="1"/>
    </xf>
    <xf numFmtId="0" fontId="17" fillId="13" borderId="40" xfId="8" applyFont="1" applyFill="1" applyBorder="1" applyAlignment="1">
      <alignment horizontal="center" vertical="center" wrapText="1"/>
    </xf>
    <xf numFmtId="0" fontId="17" fillId="13" borderId="41" xfId="8" applyFont="1" applyFill="1" applyBorder="1" applyAlignment="1">
      <alignment horizontal="center" vertical="center" wrapText="1"/>
    </xf>
    <xf numFmtId="43" fontId="18" fillId="4" borderId="0" xfId="8" applyNumberFormat="1" applyFont="1" applyFill="1" applyAlignment="1">
      <alignment vertical="center"/>
    </xf>
    <xf numFmtId="0" fontId="18" fillId="4" borderId="0" xfId="8" applyFont="1" applyFill="1" applyAlignment="1">
      <alignment vertical="center"/>
    </xf>
    <xf numFmtId="0" fontId="20" fillId="4" borderId="0" xfId="0" applyFont="1" applyFill="1"/>
    <xf numFmtId="0" fontId="22" fillId="4" borderId="42" xfId="8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3" fontId="23" fillId="0" borderId="1" xfId="6" applyFont="1" applyBorder="1" applyAlignment="1">
      <alignment horizontal="center" vertical="center"/>
    </xf>
    <xf numFmtId="165" fontId="22" fillId="4" borderId="43" xfId="7" applyNumberFormat="1" applyFont="1" applyFill="1" applyBorder="1" applyAlignment="1">
      <alignment horizontal="center" vertical="center" wrapText="1"/>
    </xf>
    <xf numFmtId="0" fontId="24" fillId="4" borderId="0" xfId="8" applyFont="1" applyFill="1" applyAlignment="1">
      <alignment vertical="center"/>
    </xf>
    <xf numFmtId="0" fontId="19" fillId="4" borderId="0" xfId="0" applyFont="1" applyFill="1"/>
    <xf numFmtId="43" fontId="22" fillId="4" borderId="1" xfId="6" applyFont="1" applyFill="1" applyBorder="1" applyAlignment="1">
      <alignment horizontal="center" vertical="center" wrapText="1"/>
    </xf>
    <xf numFmtId="0" fontId="18" fillId="4" borderId="0" xfId="8" applyFont="1" applyFill="1" applyBorder="1" applyAlignment="1">
      <alignment vertical="center"/>
    </xf>
    <xf numFmtId="0" fontId="28" fillId="0" borderId="0" xfId="8" applyFont="1" applyFill="1" applyBorder="1"/>
    <xf numFmtId="0" fontId="17" fillId="2" borderId="17" xfId="9" applyNumberFormat="1" applyFont="1" applyFill="1" applyBorder="1" applyAlignment="1">
      <alignment horizontal="right" vertical="center"/>
    </xf>
    <xf numFmtId="0" fontId="17" fillId="2" borderId="0" xfId="9" applyNumberFormat="1" applyFont="1" applyFill="1" applyBorder="1" applyAlignment="1">
      <alignment vertical="center"/>
    </xf>
    <xf numFmtId="43" fontId="17" fillId="2" borderId="0" xfId="9" applyNumberFormat="1" applyFont="1" applyFill="1" applyBorder="1" applyAlignment="1">
      <alignment vertical="center"/>
    </xf>
    <xf numFmtId="0" fontId="17" fillId="2" borderId="18" xfId="9" applyNumberFormat="1" applyFont="1" applyFill="1" applyBorder="1" applyAlignment="1">
      <alignment vertical="center"/>
    </xf>
    <xf numFmtId="0" fontId="30" fillId="0" borderId="0" xfId="8" applyFont="1" applyFill="1" applyBorder="1"/>
    <xf numFmtId="166" fontId="31" fillId="2" borderId="19" xfId="9" applyNumberFormat="1" applyFont="1" applyFill="1" applyBorder="1" applyAlignment="1">
      <alignment horizontal="right" vertical="center"/>
    </xf>
    <xf numFmtId="166" fontId="31" fillId="2" borderId="21" xfId="9" applyNumberFormat="1" applyFont="1" applyFill="1" applyBorder="1" applyAlignment="1">
      <alignment vertical="center"/>
    </xf>
    <xf numFmtId="4" fontId="31" fillId="2" borderId="21" xfId="9" applyNumberFormat="1" applyFont="1" applyFill="1" applyBorder="1" applyAlignment="1">
      <alignment horizontal="right" vertical="center"/>
    </xf>
    <xf numFmtId="166" fontId="31" fillId="2" borderId="20" xfId="9" applyNumberFormat="1" applyFont="1" applyFill="1" applyBorder="1" applyAlignment="1">
      <alignment vertical="center"/>
    </xf>
    <xf numFmtId="166" fontId="31" fillId="14" borderId="44" xfId="9" applyNumberFormat="1" applyFont="1" applyFill="1" applyBorder="1" applyAlignment="1">
      <alignment horizontal="right" vertical="center"/>
    </xf>
    <xf numFmtId="166" fontId="31" fillId="14" borderId="15" xfId="9" applyNumberFormat="1" applyFont="1" applyFill="1" applyBorder="1" applyAlignment="1">
      <alignment horizontal="center" vertical="center"/>
    </xf>
    <xf numFmtId="0" fontId="32" fillId="0" borderId="0" xfId="8" applyFont="1" applyFill="1" applyBorder="1" applyAlignment="1">
      <alignment vertical="center"/>
    </xf>
    <xf numFmtId="0" fontId="33" fillId="0" borderId="0" xfId="0" applyFont="1" applyFill="1"/>
    <xf numFmtId="166" fontId="34" fillId="14" borderId="12" xfId="9" applyNumberFormat="1" applyFont="1" applyFill="1" applyBorder="1" applyAlignment="1">
      <alignment horizontal="center" vertical="center"/>
    </xf>
    <xf numFmtId="0" fontId="35" fillId="0" borderId="0" xfId="0" applyFont="1" applyFill="1"/>
    <xf numFmtId="166" fontId="31" fillId="14" borderId="18" xfId="9" applyNumberFormat="1" applyFont="1" applyFill="1" applyBorder="1" applyAlignment="1">
      <alignment horizontal="center" vertical="center"/>
    </xf>
    <xf numFmtId="0" fontId="32" fillId="0" borderId="0" xfId="8" applyFont="1" applyFill="1" applyBorder="1"/>
    <xf numFmtId="166" fontId="36" fillId="14" borderId="20" xfId="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66" fontId="27" fillId="14" borderId="11" xfId="9" applyNumberFormat="1" applyFont="1" applyFill="1" applyBorder="1" applyAlignment="1">
      <alignment horizontal="right" vertical="center"/>
    </xf>
    <xf numFmtId="166" fontId="27" fillId="14" borderId="16" xfId="9" applyNumberFormat="1" applyFont="1" applyFill="1" applyBorder="1" applyAlignment="1">
      <alignment horizontal="center" vertical="center"/>
    </xf>
    <xf numFmtId="4" fontId="27" fillId="14" borderId="16" xfId="9" applyNumberFormat="1" applyFont="1" applyFill="1" applyBorder="1" applyAlignment="1">
      <alignment horizontal="right" vertical="center"/>
    </xf>
    <xf numFmtId="166" fontId="27" fillId="14" borderId="12" xfId="9" applyNumberFormat="1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vertical="center"/>
    </xf>
    <xf numFmtId="169" fontId="17" fillId="0" borderId="16" xfId="10" applyNumberFormat="1" applyFont="1" applyFill="1" applyBorder="1" applyAlignment="1">
      <alignment vertical="center"/>
    </xf>
    <xf numFmtId="169" fontId="17" fillId="0" borderId="12" xfId="10" applyNumberFormat="1" applyFont="1" applyFill="1" applyBorder="1" applyAlignment="1">
      <alignment vertical="center"/>
    </xf>
    <xf numFmtId="0" fontId="18" fillId="0" borderId="0" xfId="8" applyFont="1" applyFill="1" applyBorder="1" applyAlignment="1">
      <alignment vertical="center"/>
    </xf>
    <xf numFmtId="0" fontId="20" fillId="0" borderId="0" xfId="0" applyFont="1" applyFill="1"/>
    <xf numFmtId="169" fontId="17" fillId="0" borderId="0" xfId="10" applyNumberFormat="1" applyFont="1" applyFill="1" applyBorder="1" applyAlignment="1">
      <alignment vertical="center"/>
    </xf>
    <xf numFmtId="169" fontId="17" fillId="0" borderId="18" xfId="10" applyNumberFormat="1" applyFont="1" applyFill="1" applyBorder="1" applyAlignment="1">
      <alignment vertical="center"/>
    </xf>
    <xf numFmtId="169" fontId="17" fillId="0" borderId="21" xfId="10" applyNumberFormat="1" applyFont="1" applyFill="1" applyBorder="1" applyAlignment="1">
      <alignment vertical="center"/>
    </xf>
    <xf numFmtId="169" fontId="17" fillId="0" borderId="20" xfId="10" applyNumberFormat="1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0" applyFont="1"/>
    <xf numFmtId="4" fontId="15" fillId="0" borderId="0" xfId="0" applyNumberFormat="1" applyFont="1" applyAlignment="1">
      <alignment horizontal="right"/>
    </xf>
    <xf numFmtId="167" fontId="15" fillId="0" borderId="0" xfId="0" applyNumberFormat="1" applyFont="1"/>
    <xf numFmtId="0" fontId="5" fillId="4" borderId="6" xfId="1" applyFont="1" applyFill="1" applyBorder="1" applyAlignment="1">
      <alignment horizontal="justify" vertical="center" wrapText="1"/>
    </xf>
    <xf numFmtId="0" fontId="17" fillId="17" borderId="42" xfId="8" applyFont="1" applyFill="1" applyBorder="1" applyAlignment="1">
      <alignment horizontal="center" vertical="center" wrapText="1"/>
    </xf>
    <xf numFmtId="165" fontId="17" fillId="17" borderId="43" xfId="7" applyNumberFormat="1" applyFont="1" applyFill="1" applyBorder="1" applyAlignment="1">
      <alignment horizontal="center" vertical="center" wrapText="1"/>
    </xf>
    <xf numFmtId="0" fontId="4" fillId="17" borderId="0" xfId="1" applyFont="1" applyFill="1"/>
    <xf numFmtId="0" fontId="6" fillId="13" borderId="6" xfId="1" applyFont="1" applyFill="1" applyBorder="1" applyAlignment="1">
      <alignment horizontal="left" vertical="center" wrapText="1"/>
    </xf>
    <xf numFmtId="0" fontId="6" fillId="13" borderId="6" xfId="1" applyFont="1" applyFill="1" applyBorder="1" applyAlignment="1">
      <alignment horizontal="center" vertical="center" wrapText="1"/>
    </xf>
    <xf numFmtId="0" fontId="6" fillId="12" borderId="6" xfId="1" applyFont="1" applyFill="1" applyBorder="1" applyAlignment="1">
      <alignment horizontal="left" vertical="center" wrapText="1"/>
    </xf>
    <xf numFmtId="0" fontId="6" fillId="12" borderId="6" xfId="1" applyFont="1" applyFill="1" applyBorder="1" applyAlignment="1">
      <alignment horizontal="center" vertical="center" wrapText="1"/>
    </xf>
    <xf numFmtId="164" fontId="6" fillId="12" borderId="6" xfId="4" applyFont="1" applyFill="1" applyBorder="1" applyAlignment="1">
      <alignment horizontal="center" vertical="center" wrapText="1"/>
    </xf>
    <xf numFmtId="164" fontId="6" fillId="12" borderId="6" xfId="2" applyFont="1" applyFill="1" applyBorder="1" applyAlignment="1">
      <alignment horizontal="center" vertical="center" wrapText="1"/>
    </xf>
    <xf numFmtId="0" fontId="6" fillId="13" borderId="6" xfId="1" applyFont="1" applyFill="1" applyBorder="1" applyAlignment="1">
      <alignment vertical="center" wrapText="1"/>
    </xf>
    <xf numFmtId="164" fontId="6" fillId="13" borderId="6" xfId="4" applyFont="1" applyFill="1" applyBorder="1" applyAlignment="1">
      <alignment vertical="center" wrapText="1"/>
    </xf>
    <xf numFmtId="164" fontId="6" fillId="13" borderId="6" xfId="2" applyFont="1" applyFill="1" applyBorder="1" applyAlignment="1">
      <alignment vertical="center" wrapText="1"/>
    </xf>
    <xf numFmtId="0" fontId="8" fillId="13" borderId="6" xfId="1" applyFont="1" applyFill="1" applyBorder="1" applyAlignment="1">
      <alignment horizontal="left" vertical="center" wrapText="1"/>
    </xf>
    <xf numFmtId="0" fontId="8" fillId="13" borderId="6" xfId="1" applyFont="1" applyFill="1" applyBorder="1" applyAlignment="1">
      <alignment vertical="center" wrapText="1"/>
    </xf>
    <xf numFmtId="0" fontId="8" fillId="13" borderId="6" xfId="1" applyFont="1" applyFill="1" applyBorder="1" applyAlignment="1">
      <alignment horizontal="center" vertical="center" wrapText="1"/>
    </xf>
    <xf numFmtId="164" fontId="8" fillId="13" borderId="6" xfId="4" applyFont="1" applyFill="1" applyBorder="1" applyAlignment="1">
      <alignment horizontal="center" vertical="center" wrapText="1"/>
    </xf>
    <xf numFmtId="4" fontId="6" fillId="13" borderId="6" xfId="2" applyNumberFormat="1" applyFont="1" applyFill="1" applyBorder="1" applyAlignment="1">
      <alignment horizontal="right" vertical="center" wrapText="1"/>
    </xf>
    <xf numFmtId="164" fontId="8" fillId="13" borderId="6" xfId="2" applyFont="1" applyFill="1" applyBorder="1" applyAlignment="1">
      <alignment vertical="center" wrapText="1"/>
    </xf>
    <xf numFmtId="164" fontId="4" fillId="4" borderId="6" xfId="2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justify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/>
    <xf numFmtId="0" fontId="17" fillId="0" borderId="28" xfId="8" applyFont="1" applyFill="1" applyBorder="1" applyAlignment="1">
      <alignment horizontal="center" vertical="center"/>
    </xf>
    <xf numFmtId="0" fontId="17" fillId="0" borderId="6" xfId="8" applyFont="1" applyFill="1" applyBorder="1" applyAlignment="1">
      <alignment horizontal="center" vertical="center"/>
    </xf>
    <xf numFmtId="0" fontId="17" fillId="0" borderId="52" xfId="8" applyFont="1" applyFill="1" applyBorder="1" applyAlignment="1">
      <alignment horizontal="center" vertical="center"/>
    </xf>
    <xf numFmtId="0" fontId="22" fillId="4" borderId="1" xfId="8" applyFont="1" applyFill="1" applyBorder="1" applyAlignment="1">
      <alignment horizontal="center" vertical="center" wrapText="1"/>
    </xf>
    <xf numFmtId="10" fontId="22" fillId="4" borderId="1" xfId="7" applyNumberFormat="1" applyFont="1" applyFill="1" applyBorder="1" applyAlignment="1">
      <alignment horizontal="center" vertical="center" wrapText="1"/>
    </xf>
    <xf numFmtId="165" fontId="22" fillId="4" borderId="1" xfId="7" applyNumberFormat="1" applyFont="1" applyFill="1" applyBorder="1" applyAlignment="1">
      <alignment horizontal="center" vertical="center" wrapText="1"/>
    </xf>
    <xf numFmtId="39" fontId="27" fillId="2" borderId="0" xfId="9" applyNumberFormat="1" applyFont="1" applyFill="1" applyBorder="1" applyAlignment="1">
      <alignment vertical="center"/>
    </xf>
    <xf numFmtId="39" fontId="27" fillId="2" borderId="18" xfId="9" applyNumberFormat="1" applyFont="1" applyFill="1" applyBorder="1" applyAlignment="1">
      <alignment vertical="center"/>
    </xf>
    <xf numFmtId="0" fontId="17" fillId="12" borderId="42" xfId="8" applyFont="1" applyFill="1" applyBorder="1" applyAlignment="1">
      <alignment horizontal="center" vertical="center" wrapText="1"/>
    </xf>
    <xf numFmtId="0" fontId="17" fillId="12" borderId="1" xfId="8" applyFont="1" applyFill="1" applyBorder="1" applyAlignment="1">
      <alignment horizontal="left" vertical="center" wrapText="1"/>
    </xf>
    <xf numFmtId="0" fontId="17" fillId="12" borderId="1" xfId="8" applyFont="1" applyFill="1" applyBorder="1" applyAlignment="1">
      <alignment horizontal="center" vertical="center" wrapText="1"/>
    </xf>
    <xf numFmtId="43" fontId="17" fillId="12" borderId="1" xfId="6" applyFont="1" applyFill="1" applyBorder="1" applyAlignment="1">
      <alignment horizontal="center" vertical="center" wrapText="1"/>
    </xf>
    <xf numFmtId="43" fontId="17" fillId="12" borderId="1" xfId="6" applyFont="1" applyFill="1" applyBorder="1" applyAlignment="1">
      <alignment horizontal="right" vertical="center" wrapText="1"/>
    </xf>
    <xf numFmtId="10" fontId="17" fillId="12" borderId="1" xfId="7" applyNumberFormat="1" applyFont="1" applyFill="1" applyBorder="1" applyAlignment="1">
      <alignment horizontal="center" vertical="center" wrapText="1"/>
    </xf>
    <xf numFmtId="165" fontId="17" fillId="12" borderId="1" xfId="7" applyNumberFormat="1" applyFont="1" applyFill="1" applyBorder="1" applyAlignment="1">
      <alignment horizontal="center" vertical="center" wrapText="1"/>
    </xf>
    <xf numFmtId="165" fontId="17" fillId="12" borderId="43" xfId="7" applyNumberFormat="1" applyFont="1" applyFill="1" applyBorder="1" applyAlignment="1">
      <alignment horizontal="center" vertical="center" wrapText="1"/>
    </xf>
    <xf numFmtId="0" fontId="17" fillId="2" borderId="42" xfId="8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7" fillId="2" borderId="1" xfId="8" applyFont="1" applyFill="1" applyBorder="1" applyAlignment="1">
      <alignment horizontal="center" vertical="center" wrapText="1"/>
    </xf>
    <xf numFmtId="43" fontId="17" fillId="2" borderId="1" xfId="6" applyFont="1" applyFill="1" applyBorder="1" applyAlignment="1">
      <alignment horizontal="center" vertical="center" wrapText="1"/>
    </xf>
    <xf numFmtId="43" fontId="17" fillId="2" borderId="1" xfId="6" applyFont="1" applyFill="1" applyBorder="1" applyAlignment="1">
      <alignment horizontal="right" vertical="center" wrapText="1"/>
    </xf>
    <xf numFmtId="43" fontId="17" fillId="2" borderId="1" xfId="6" quotePrefix="1" applyFont="1" applyFill="1" applyBorder="1" applyAlignment="1">
      <alignment horizontal="center" vertical="center" wrapText="1"/>
    </xf>
    <xf numFmtId="10" fontId="17" fillId="2" borderId="1" xfId="7" applyNumberFormat="1" applyFont="1" applyFill="1" applyBorder="1" applyAlignment="1">
      <alignment horizontal="center" vertical="center" wrapText="1"/>
    </xf>
    <xf numFmtId="165" fontId="17" fillId="2" borderId="1" xfId="7" applyNumberFormat="1" applyFont="1" applyFill="1" applyBorder="1" applyAlignment="1">
      <alignment horizontal="center" vertical="center" wrapText="1"/>
    </xf>
    <xf numFmtId="165" fontId="17" fillId="2" borderId="43" xfId="7" applyNumberFormat="1" applyFont="1" applyFill="1" applyBorder="1" applyAlignment="1">
      <alignment horizontal="center" vertical="center" wrapText="1"/>
    </xf>
    <xf numFmtId="0" fontId="6" fillId="17" borderId="1" xfId="1" applyFont="1" applyFill="1" applyBorder="1" applyAlignment="1">
      <alignment vertical="center" wrapText="1"/>
    </xf>
    <xf numFmtId="0" fontId="6" fillId="17" borderId="1" xfId="1" applyFont="1" applyFill="1" applyBorder="1" applyAlignment="1">
      <alignment horizontal="center" vertical="center" wrapText="1"/>
    </xf>
    <xf numFmtId="43" fontId="21" fillId="17" borderId="1" xfId="6" applyFont="1" applyFill="1" applyBorder="1" applyAlignment="1">
      <alignment horizontal="center" vertical="center"/>
    </xf>
    <xf numFmtId="43" fontId="17" fillId="17" borderId="1" xfId="6" applyFont="1" applyFill="1" applyBorder="1" applyAlignment="1">
      <alignment horizontal="center" vertical="center" wrapText="1"/>
    </xf>
    <xf numFmtId="10" fontId="17" fillId="17" borderId="1" xfId="7" applyNumberFormat="1" applyFont="1" applyFill="1" applyBorder="1" applyAlignment="1">
      <alignment horizontal="center" vertical="center" wrapText="1"/>
    </xf>
    <xf numFmtId="165" fontId="17" fillId="17" borderId="1" xfId="7" applyNumberFormat="1" applyFont="1" applyFill="1" applyBorder="1" applyAlignment="1">
      <alignment horizontal="center" vertical="center" wrapText="1"/>
    </xf>
    <xf numFmtId="43" fontId="22" fillId="17" borderId="1" xfId="6" applyFont="1" applyFill="1" applyBorder="1" applyAlignment="1">
      <alignment horizontal="center" vertical="center" wrapText="1"/>
    </xf>
    <xf numFmtId="165" fontId="22" fillId="17" borderId="1" xfId="7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4" applyFont="1" applyFill="1" applyBorder="1" applyAlignment="1">
      <alignment horizontal="center" vertical="center" wrapText="1"/>
    </xf>
    <xf numFmtId="10" fontId="17" fillId="4" borderId="1" xfId="7" applyNumberFormat="1" applyFont="1" applyFill="1" applyBorder="1" applyAlignment="1">
      <alignment horizontal="center" vertical="center" wrapText="1"/>
    </xf>
    <xf numFmtId="43" fontId="22" fillId="4" borderId="1" xfId="6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2" applyFont="1" applyFill="1" applyBorder="1" applyAlignment="1">
      <alignment horizontal="center" vertical="center" wrapText="1"/>
    </xf>
    <xf numFmtId="164" fontId="4" fillId="4" borderId="1" xfId="2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/>
    </xf>
    <xf numFmtId="0" fontId="22" fillId="4" borderId="42" xfId="8" applyFont="1" applyFill="1" applyBorder="1" applyAlignment="1">
      <alignment horizontal="right" vertical="center" wrapText="1"/>
    </xf>
    <xf numFmtId="0" fontId="25" fillId="3" borderId="1" xfId="9" applyFont="1" applyFill="1" applyBorder="1" applyAlignment="1">
      <alignment vertical="center"/>
    </xf>
    <xf numFmtId="43" fontId="25" fillId="3" borderId="1" xfId="6" applyFont="1" applyFill="1" applyBorder="1" applyAlignment="1">
      <alignment vertical="center"/>
    </xf>
    <xf numFmtId="43" fontId="25" fillId="3" borderId="1" xfId="6" applyFont="1" applyFill="1" applyBorder="1" applyAlignment="1">
      <alignment horizontal="right" vertical="center"/>
    </xf>
    <xf numFmtId="43" fontId="25" fillId="3" borderId="1" xfId="6" applyFont="1" applyFill="1" applyBorder="1" applyAlignment="1">
      <alignment horizontal="center" vertical="center"/>
    </xf>
    <xf numFmtId="10" fontId="17" fillId="3" borderId="1" xfId="7" applyNumberFormat="1" applyFont="1" applyFill="1" applyBorder="1" applyAlignment="1">
      <alignment horizontal="center" vertical="center" wrapText="1"/>
    </xf>
    <xf numFmtId="165" fontId="17" fillId="3" borderId="1" xfId="7" applyNumberFormat="1" applyFont="1" applyFill="1" applyBorder="1" applyAlignment="1">
      <alignment horizontal="center" vertical="center" wrapText="1"/>
    </xf>
    <xf numFmtId="43" fontId="17" fillId="3" borderId="1" xfId="6" applyFont="1" applyFill="1" applyBorder="1" applyAlignment="1">
      <alignment horizontal="center" vertical="center" wrapText="1"/>
    </xf>
    <xf numFmtId="165" fontId="17" fillId="3" borderId="43" xfId="7" applyNumberFormat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/>
    </xf>
    <xf numFmtId="0" fontId="6" fillId="8" borderId="0" xfId="1" applyFont="1" applyFill="1" applyAlignment="1">
      <alignment horizontal="center" vertical="center"/>
    </xf>
    <xf numFmtId="0" fontId="6" fillId="22" borderId="0" xfId="1" applyFont="1" applyFill="1" applyAlignment="1">
      <alignment horizontal="center" vertical="center"/>
    </xf>
    <xf numFmtId="0" fontId="6" fillId="10" borderId="0" xfId="1" applyFont="1" applyFill="1" applyAlignment="1">
      <alignment horizontal="center" vertical="center"/>
    </xf>
    <xf numFmtId="0" fontId="6" fillId="20" borderId="0" xfId="1" applyFont="1" applyFill="1" applyAlignment="1">
      <alignment horizontal="center" vertical="center"/>
    </xf>
    <xf numFmtId="0" fontId="6" fillId="24" borderId="0" xfId="1" applyFont="1" applyFill="1" applyAlignment="1">
      <alignment horizontal="center" vertical="center"/>
    </xf>
    <xf numFmtId="43" fontId="4" fillId="0" borderId="0" xfId="1" applyNumberFormat="1"/>
    <xf numFmtId="0" fontId="6" fillId="0" borderId="0" xfId="1" applyFont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6" fillId="4" borderId="10" xfId="1" applyFont="1" applyFill="1" applyBorder="1" applyAlignment="1">
      <alignment horizontal="center" vertical="center"/>
    </xf>
    <xf numFmtId="0" fontId="6" fillId="18" borderId="10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10" fontId="18" fillId="4" borderId="0" xfId="8" applyNumberFormat="1" applyFont="1" applyFill="1" applyAlignment="1">
      <alignment horizontal="center" vertical="center"/>
    </xf>
    <xf numFmtId="0" fontId="18" fillId="4" borderId="0" xfId="8" applyFont="1" applyFill="1" applyAlignment="1">
      <alignment horizontal="center" vertical="center"/>
    </xf>
    <xf numFmtId="0" fontId="17" fillId="4" borderId="17" xfId="8" applyFont="1" applyFill="1" applyBorder="1" applyAlignment="1">
      <alignment horizontal="left" vertical="center" wrapText="1"/>
    </xf>
    <xf numFmtId="0" fontId="17" fillId="4" borderId="18" xfId="8" applyFont="1" applyFill="1" applyBorder="1" applyAlignment="1">
      <alignment horizontal="left" vertical="center" wrapText="1"/>
    </xf>
    <xf numFmtId="0" fontId="17" fillId="4" borderId="0" xfId="8" applyFont="1" applyFill="1" applyBorder="1" applyAlignment="1">
      <alignment horizontal="left" vertical="center" wrapText="1"/>
    </xf>
    <xf numFmtId="0" fontId="17" fillId="4" borderId="17" xfId="8" applyFont="1" applyFill="1" applyBorder="1" applyAlignment="1">
      <alignment vertical="center"/>
    </xf>
    <xf numFmtId="0" fontId="17" fillId="4" borderId="0" xfId="8" applyFont="1" applyFill="1" applyBorder="1" applyAlignment="1">
      <alignment vertical="center"/>
    </xf>
    <xf numFmtId="0" fontId="17" fillId="4" borderId="0" xfId="8" applyFont="1" applyFill="1" applyBorder="1" applyAlignment="1">
      <alignment vertical="center" wrapText="1"/>
    </xf>
    <xf numFmtId="14" fontId="17" fillId="4" borderId="0" xfId="8" applyNumberFormat="1" applyFont="1" applyFill="1" applyBorder="1" applyAlignment="1">
      <alignment horizontal="center" vertical="center" wrapText="1"/>
    </xf>
    <xf numFmtId="14" fontId="17" fillId="4" borderId="18" xfId="8" applyNumberFormat="1" applyFont="1" applyFill="1" applyBorder="1" applyAlignment="1">
      <alignment horizontal="center" vertical="center" wrapText="1"/>
    </xf>
    <xf numFmtId="0" fontId="17" fillId="4" borderId="17" xfId="8" applyFont="1" applyFill="1" applyBorder="1" applyAlignment="1" applyProtection="1">
      <alignment horizontal="left" vertical="center" wrapText="1"/>
    </xf>
    <xf numFmtId="0" fontId="17" fillId="4" borderId="0" xfId="8" applyFont="1" applyFill="1" applyBorder="1" applyAlignment="1" applyProtection="1">
      <alignment horizontal="left" vertical="center" wrapText="1"/>
    </xf>
    <xf numFmtId="0" fontId="17" fillId="4" borderId="18" xfId="8" applyFont="1" applyFill="1" applyBorder="1" applyAlignment="1" applyProtection="1">
      <alignment horizontal="left" vertical="center" wrapText="1"/>
    </xf>
    <xf numFmtId="0" fontId="17" fillId="4" borderId="19" xfId="8" applyFont="1" applyFill="1" applyBorder="1" applyAlignment="1">
      <alignment horizontal="left" vertical="center" wrapText="1"/>
    </xf>
    <xf numFmtId="0" fontId="17" fillId="4" borderId="20" xfId="8" applyFont="1" applyFill="1" applyBorder="1" applyAlignment="1">
      <alignment horizontal="left" vertical="center" wrapText="1"/>
    </xf>
    <xf numFmtId="0" fontId="17" fillId="4" borderId="21" xfId="8" applyFont="1" applyFill="1" applyBorder="1" applyAlignment="1">
      <alignment horizontal="left" vertical="center" wrapText="1"/>
    </xf>
    <xf numFmtId="4" fontId="17" fillId="4" borderId="21" xfId="8" applyNumberFormat="1" applyFont="1" applyFill="1" applyBorder="1" applyAlignment="1">
      <alignment horizontal="right" vertical="center" wrapText="1"/>
    </xf>
    <xf numFmtId="0" fontId="17" fillId="4" borderId="20" xfId="8" applyFont="1" applyFill="1" applyBorder="1" applyAlignment="1">
      <alignment vertical="center" wrapText="1"/>
    </xf>
    <xf numFmtId="0" fontId="17" fillId="4" borderId="19" xfId="8" applyFont="1" applyFill="1" applyBorder="1" applyAlignment="1">
      <alignment vertical="center"/>
    </xf>
    <xf numFmtId="0" fontId="17" fillId="4" borderId="21" xfId="8" applyFont="1" applyFill="1" applyBorder="1" applyAlignment="1">
      <alignment vertical="center"/>
    </xf>
    <xf numFmtId="0" fontId="17" fillId="4" borderId="21" xfId="8" applyFont="1" applyFill="1" applyBorder="1" applyAlignment="1">
      <alignment vertical="center" wrapText="1"/>
    </xf>
    <xf numFmtId="0" fontId="37" fillId="0" borderId="0" xfId="52" applyFont="1" applyFill="1" applyBorder="1" applyAlignment="1"/>
    <xf numFmtId="0" fontId="52" fillId="0" borderId="0" xfId="52" applyFill="1"/>
    <xf numFmtId="0" fontId="6" fillId="0" borderId="0" xfId="52" applyFont="1" applyFill="1"/>
    <xf numFmtId="0" fontId="53" fillId="0" borderId="0" xfId="52" applyFont="1" applyFill="1" applyBorder="1"/>
    <xf numFmtId="0" fontId="53" fillId="0" borderId="0" xfId="52" applyFont="1" applyFill="1" applyBorder="1" applyAlignment="1">
      <alignment horizontal="right"/>
    </xf>
    <xf numFmtId="176" fontId="53" fillId="0" borderId="0" xfId="52" applyNumberFormat="1" applyFont="1" applyFill="1" applyBorder="1" applyAlignment="1">
      <alignment horizontal="right"/>
    </xf>
    <xf numFmtId="0" fontId="55" fillId="0" borderId="6" xfId="5" applyFont="1" applyBorder="1" applyAlignment="1">
      <alignment horizontal="center" vertical="center" wrapText="1"/>
    </xf>
    <xf numFmtId="0" fontId="52" fillId="0" borderId="61" xfId="52" applyBorder="1"/>
    <xf numFmtId="0" fontId="52" fillId="0" borderId="61" xfId="52" applyBorder="1" applyAlignment="1">
      <alignment horizontal="center" vertical="center"/>
    </xf>
    <xf numFmtId="0" fontId="23" fillId="0" borderId="61" xfId="52" applyFont="1" applyBorder="1" applyAlignment="1">
      <alignment horizontal="center" vertical="center"/>
    </xf>
    <xf numFmtId="0" fontId="23" fillId="0" borderId="6" xfId="52" applyFont="1" applyBorder="1" applyAlignment="1">
      <alignment horizontal="center" vertical="center"/>
    </xf>
    <xf numFmtId="0" fontId="52" fillId="0" borderId="6" xfId="52" applyBorder="1"/>
    <xf numFmtId="0" fontId="52" fillId="0" borderId="6" xfId="52" applyBorder="1" applyAlignment="1">
      <alignment horizontal="center" vertical="center"/>
    </xf>
    <xf numFmtId="0" fontId="52" fillId="25" borderId="0" xfId="52" applyFill="1"/>
    <xf numFmtId="39" fontId="53" fillId="25" borderId="0" xfId="52" applyNumberFormat="1" applyFont="1" applyFill="1" applyBorder="1" applyProtection="1"/>
    <xf numFmtId="39" fontId="53" fillId="0" borderId="0" xfId="52" applyNumberFormat="1" applyFont="1" applyFill="1" applyBorder="1" applyProtection="1"/>
    <xf numFmtId="0" fontId="52" fillId="0" borderId="58" xfId="52" applyFill="1" applyBorder="1"/>
    <xf numFmtId="0" fontId="52" fillId="0" borderId="6" xfId="52" applyBorder="1" applyAlignment="1">
      <alignment horizontal="center"/>
    </xf>
    <xf numFmtId="0" fontId="10" fillId="0" borderId="6" xfId="5" applyFont="1" applyBorder="1" applyAlignment="1">
      <alignment vertical="center" wrapText="1"/>
    </xf>
    <xf numFmtId="0" fontId="10" fillId="0" borderId="6" xfId="5" applyFont="1" applyBorder="1" applyAlignment="1">
      <alignment horizontal="center" vertical="center" wrapText="1"/>
    </xf>
    <xf numFmtId="4" fontId="4" fillId="0" borderId="6" xfId="5" applyNumberFormat="1" applyBorder="1" applyAlignment="1">
      <alignment vertical="center" wrapText="1"/>
    </xf>
    <xf numFmtId="0" fontId="52" fillId="0" borderId="58" xfId="52" applyFill="1" applyBorder="1" applyAlignment="1">
      <alignment horizontal="center"/>
    </xf>
    <xf numFmtId="0" fontId="38" fillId="0" borderId="0" xfId="52" applyFont="1" applyFill="1"/>
    <xf numFmtId="0" fontId="38" fillId="0" borderId="0" xfId="52" applyFont="1" applyFill="1" applyBorder="1"/>
    <xf numFmtId="0" fontId="38" fillId="0" borderId="0" xfId="52" applyFont="1" applyFill="1" applyBorder="1" applyAlignment="1">
      <alignment horizontal="center"/>
    </xf>
    <xf numFmtId="176" fontId="38" fillId="0" borderId="0" xfId="52" applyNumberFormat="1" applyFont="1" applyFill="1" applyBorder="1" applyAlignment="1">
      <alignment horizontal="right"/>
    </xf>
    <xf numFmtId="0" fontId="56" fillId="0" borderId="0" xfId="52" applyFont="1" applyFill="1" applyBorder="1"/>
    <xf numFmtId="0" fontId="53" fillId="0" borderId="0" xfId="52" applyFont="1" applyFill="1"/>
    <xf numFmtId="0" fontId="53" fillId="0" borderId="0" xfId="52" applyFont="1" applyFill="1" applyBorder="1" applyAlignment="1">
      <alignment horizontal="center"/>
    </xf>
    <xf numFmtId="0" fontId="57" fillId="0" borderId="0" xfId="52" applyFont="1" applyFill="1" applyBorder="1" applyAlignment="1" applyProtection="1"/>
    <xf numFmtId="0" fontId="57" fillId="0" borderId="0" xfId="52" applyFont="1" applyFill="1" applyBorder="1" applyAlignment="1">
      <alignment horizontal="center"/>
    </xf>
    <xf numFmtId="177" fontId="53" fillId="0" borderId="0" xfId="52" applyNumberFormat="1" applyFont="1" applyFill="1" applyBorder="1" applyProtection="1"/>
    <xf numFmtId="164" fontId="57" fillId="0" borderId="0" xfId="52" applyNumberFormat="1" applyFont="1" applyFill="1" applyBorder="1" applyAlignment="1" applyProtection="1"/>
    <xf numFmtId="0" fontId="57" fillId="0" borderId="0" xfId="52" applyFont="1" applyFill="1" applyBorder="1" applyAlignment="1" applyProtection="1">
      <alignment horizontal="justify" vertical="top" wrapText="1"/>
    </xf>
    <xf numFmtId="164" fontId="57" fillId="0" borderId="0" xfId="52" applyNumberFormat="1" applyFont="1" applyFill="1" applyBorder="1" applyAlignment="1" applyProtection="1">
      <alignment horizontal="justify" vertical="top" wrapText="1"/>
    </xf>
    <xf numFmtId="0" fontId="53" fillId="0" borderId="0" xfId="52" applyFont="1" applyFill="1" applyBorder="1" applyAlignment="1" applyProtection="1">
      <alignment horizontal="center"/>
    </xf>
    <xf numFmtId="176" fontId="53" fillId="0" borderId="0" xfId="52" applyNumberFormat="1" applyFont="1" applyFill="1" applyBorder="1" applyProtection="1"/>
    <xf numFmtId="0" fontId="53" fillId="0" borderId="0" xfId="52" applyFont="1" applyFill="1" applyBorder="1" applyAlignment="1" applyProtection="1">
      <alignment horizontal="left"/>
    </xf>
    <xf numFmtId="0" fontId="52" fillId="0" borderId="0" xfId="52" applyFill="1" applyBorder="1"/>
    <xf numFmtId="0" fontId="53" fillId="0" borderId="0" xfId="52" applyFont="1" applyFill="1" applyBorder="1" applyAlignment="1">
      <alignment vertical="center"/>
    </xf>
    <xf numFmtId="164" fontId="53" fillId="0" borderId="0" xfId="52" applyNumberFormat="1" applyFont="1" applyFill="1" applyBorder="1" applyAlignment="1">
      <alignment vertical="center"/>
    </xf>
    <xf numFmtId="0" fontId="58" fillId="0" borderId="0" xfId="52" applyFont="1" applyFill="1" applyBorder="1" applyAlignment="1" applyProtection="1"/>
    <xf numFmtId="0" fontId="58" fillId="0" borderId="0" xfId="52" applyFont="1" applyFill="1" applyBorder="1" applyAlignment="1" applyProtection="1">
      <alignment horizontal="justify" vertical="top" wrapText="1"/>
    </xf>
    <xf numFmtId="0" fontId="38" fillId="0" borderId="0" xfId="52" applyFont="1" applyFill="1" applyBorder="1" applyAlignment="1">
      <alignment vertical="top"/>
    </xf>
    <xf numFmtId="0" fontId="38" fillId="0" borderId="0" xfId="52" applyFont="1" applyFill="1" applyBorder="1" applyAlignment="1">
      <alignment horizontal="justify" vertical="top" wrapText="1"/>
    </xf>
    <xf numFmtId="0" fontId="57" fillId="0" borderId="0" xfId="52" applyFont="1" applyFill="1" applyBorder="1" applyAlignment="1" applyProtection="1">
      <alignment horizontal="center"/>
    </xf>
    <xf numFmtId="0" fontId="38" fillId="0" borderId="0" xfId="52" applyFont="1" applyFill="1" applyAlignment="1">
      <alignment horizontal="left"/>
    </xf>
    <xf numFmtId="0" fontId="38" fillId="0" borderId="0" xfId="52" applyFont="1" applyFill="1" applyAlignment="1">
      <alignment vertical="top"/>
    </xf>
    <xf numFmtId="0" fontId="57" fillId="0" borderId="0" xfId="52" applyFont="1" applyFill="1" applyBorder="1"/>
    <xf numFmtId="0" fontId="38" fillId="0" borderId="0" xfId="52" applyFont="1" applyFill="1" applyBorder="1" applyAlignment="1">
      <alignment vertical="center"/>
    </xf>
    <xf numFmtId="0" fontId="38" fillId="0" borderId="0" xfId="52" applyFont="1" applyFill="1" applyBorder="1" applyAlignment="1">
      <alignment horizontal="right" vertical="center"/>
    </xf>
    <xf numFmtId="176" fontId="38" fillId="0" borderId="0" xfId="52" applyNumberFormat="1" applyFont="1" applyFill="1" applyBorder="1" applyAlignment="1">
      <alignment horizontal="right" vertical="center"/>
    </xf>
    <xf numFmtId="164" fontId="57" fillId="0" borderId="0" xfId="52" applyNumberFormat="1" applyFont="1" applyFill="1" applyBorder="1" applyAlignment="1" applyProtection="1">
      <alignment horizontal="justify" wrapText="1"/>
    </xf>
    <xf numFmtId="0" fontId="38" fillId="0" borderId="0" xfId="52" applyFont="1" applyFill="1" applyAlignment="1">
      <alignment horizontal="justify" vertical="top"/>
    </xf>
    <xf numFmtId="0" fontId="58" fillId="0" borderId="0" xfId="52" applyFont="1" applyFill="1" applyBorder="1"/>
    <xf numFmtId="164" fontId="57" fillId="0" borderId="0" xfId="52" applyNumberFormat="1" applyFont="1" applyFill="1" applyBorder="1"/>
    <xf numFmtId="2" fontId="53" fillId="0" borderId="0" xfId="52" applyNumberFormat="1" applyFont="1" applyFill="1"/>
    <xf numFmtId="164" fontId="53" fillId="0" borderId="0" xfId="52" applyNumberFormat="1" applyFont="1" applyFill="1" applyBorder="1"/>
    <xf numFmtId="39" fontId="53" fillId="0" borderId="0" xfId="52" applyNumberFormat="1" applyFont="1" applyFill="1" applyBorder="1" applyAlignment="1" applyProtection="1">
      <alignment horizontal="left"/>
    </xf>
    <xf numFmtId="2" fontId="53" fillId="0" borderId="0" xfId="52" applyNumberFormat="1" applyFont="1" applyFill="1" applyBorder="1" applyAlignment="1" applyProtection="1">
      <alignment horizontal="left"/>
    </xf>
    <xf numFmtId="178" fontId="57" fillId="0" borderId="0" xfId="53" applyNumberFormat="1" applyFont="1" applyFill="1"/>
    <xf numFmtId="0" fontId="57" fillId="0" borderId="0" xfId="52" applyFont="1" applyFill="1"/>
    <xf numFmtId="0" fontId="57" fillId="0" borderId="0" xfId="52" applyFont="1" applyFill="1" applyAlignment="1">
      <alignment horizontal="center"/>
    </xf>
    <xf numFmtId="164" fontId="57" fillId="0" borderId="0" xfId="52" applyNumberFormat="1" applyFont="1" applyFill="1"/>
    <xf numFmtId="0" fontId="38" fillId="0" borderId="0" xfId="52" applyFont="1" applyFill="1" applyBorder="1" applyAlignment="1">
      <alignment horizontal="left"/>
    </xf>
    <xf numFmtId="164" fontId="57" fillId="0" borderId="0" xfId="52" applyNumberFormat="1" applyFont="1" applyFill="1" applyBorder="1" applyAlignment="1">
      <alignment horizontal="center"/>
    </xf>
    <xf numFmtId="0" fontId="53" fillId="0" borderId="0" xfId="52" applyFont="1" applyFill="1" applyBorder="1" applyAlignment="1">
      <alignment horizontal="center" vertical="center"/>
    </xf>
    <xf numFmtId="164" fontId="53" fillId="0" borderId="0" xfId="52" applyNumberFormat="1" applyFont="1" applyFill="1" applyBorder="1" applyAlignment="1">
      <alignment horizontal="center" vertical="center"/>
    </xf>
    <xf numFmtId="178" fontId="53" fillId="0" borderId="0" xfId="53" applyNumberFormat="1" applyFont="1" applyFill="1" applyBorder="1" applyAlignment="1" applyProtection="1">
      <alignment horizontal="left"/>
    </xf>
    <xf numFmtId="164" fontId="52" fillId="0" borderId="0" xfId="52" applyNumberFormat="1" applyFill="1" applyBorder="1"/>
    <xf numFmtId="0" fontId="53" fillId="0" borderId="0" xfId="52" applyFont="1" applyFill="1" applyBorder="1" applyAlignment="1" applyProtection="1">
      <alignment horizontal="justify" vertical="top" wrapText="1"/>
    </xf>
    <xf numFmtId="164" fontId="53" fillId="0" borderId="0" xfId="52" applyNumberFormat="1" applyFont="1" applyFill="1" applyBorder="1" applyAlignment="1" applyProtection="1">
      <alignment horizontal="justify" vertical="top" wrapText="1"/>
    </xf>
    <xf numFmtId="0" fontId="53" fillId="0" borderId="0" xfId="52" applyFont="1" applyFill="1" applyBorder="1" applyAlignment="1" applyProtection="1"/>
    <xf numFmtId="164" fontId="52" fillId="0" borderId="0" xfId="52" applyNumberFormat="1" applyFill="1"/>
    <xf numFmtId="0" fontId="38" fillId="0" borderId="0" xfId="52" applyFont="1" applyFill="1" applyBorder="1" applyAlignment="1">
      <alignment horizontal="right"/>
    </xf>
    <xf numFmtId="0" fontId="53" fillId="0" borderId="0" xfId="54" applyFont="1" applyFill="1" applyBorder="1" applyAlignment="1">
      <alignment horizontal="justify" vertical="top" wrapText="1"/>
    </xf>
    <xf numFmtId="0" fontId="53" fillId="0" borderId="0" xfId="54" applyFont="1" applyFill="1" applyBorder="1" applyAlignment="1">
      <alignment horizontal="center" vertical="center" wrapText="1"/>
    </xf>
    <xf numFmtId="164" fontId="53" fillId="0" borderId="0" xfId="53" applyFont="1" applyFill="1" applyBorder="1" applyAlignment="1">
      <alignment horizontal="center" vertical="center" wrapText="1"/>
    </xf>
    <xf numFmtId="164" fontId="53" fillId="0" borderId="0" xfId="53" applyFont="1" applyFill="1" applyBorder="1" applyAlignment="1">
      <alignment vertical="center" wrapText="1"/>
    </xf>
    <xf numFmtId="164" fontId="53" fillId="0" borderId="0" xfId="53" applyFont="1" applyFill="1" applyBorder="1" applyAlignment="1">
      <alignment vertical="center"/>
    </xf>
    <xf numFmtId="0" fontId="53" fillId="0" borderId="0" xfId="54" applyFont="1" applyFill="1" applyBorder="1" applyAlignment="1">
      <alignment vertical="center" wrapText="1"/>
    </xf>
    <xf numFmtId="0" fontId="52" fillId="0" borderId="0" xfId="52" applyFill="1" applyAlignment="1">
      <alignment horizontal="justify" vertical="top" wrapText="1"/>
    </xf>
    <xf numFmtId="0" fontId="53" fillId="0" borderId="0" xfId="52" applyFont="1" applyFill="1" applyBorder="1" applyAlignment="1">
      <alignment horizontal="justify" vertical="top" wrapText="1"/>
    </xf>
    <xf numFmtId="0" fontId="4" fillId="0" borderId="0" xfId="52" applyFont="1" applyFill="1" applyAlignment="1">
      <alignment horizontal="center" vertical="top" wrapText="1"/>
    </xf>
    <xf numFmtId="2" fontId="4" fillId="0" borderId="0" xfId="52" applyNumberFormat="1" applyFont="1" applyFill="1" applyAlignment="1">
      <alignment horizontal="right" vertical="top" wrapText="1"/>
    </xf>
    <xf numFmtId="0" fontId="6" fillId="23" borderId="10" xfId="1" applyFont="1" applyFill="1" applyBorder="1" applyAlignment="1">
      <alignment horizontal="center" vertical="center"/>
    </xf>
    <xf numFmtId="44" fontId="4" fillId="0" borderId="0" xfId="55" applyFont="1"/>
    <xf numFmtId="0" fontId="52" fillId="0" borderId="0" xfId="52"/>
    <xf numFmtId="49" fontId="4" fillId="4" borderId="6" xfId="52" applyNumberFormat="1" applyFont="1" applyFill="1" applyBorder="1" applyAlignment="1">
      <alignment horizontal="center" vertical="center" wrapText="1"/>
    </xf>
    <xf numFmtId="4" fontId="4" fillId="4" borderId="6" xfId="52" applyNumberFormat="1" applyFont="1" applyFill="1" applyBorder="1" applyAlignment="1">
      <alignment horizontal="left" vertical="center" wrapText="1"/>
    </xf>
    <xf numFmtId="164" fontId="5" fillId="4" borderId="6" xfId="53" applyFont="1" applyFill="1" applyBorder="1" applyAlignment="1">
      <alignment horizontal="center" vertical="center" wrapText="1"/>
    </xf>
    <xf numFmtId="9" fontId="5" fillId="4" borderId="6" xfId="56" applyFont="1" applyFill="1" applyBorder="1" applyAlignment="1">
      <alignment horizontal="center" vertical="center" wrapText="1"/>
    </xf>
    <xf numFmtId="0" fontId="5" fillId="4" borderId="6" xfId="52" applyFont="1" applyFill="1" applyBorder="1" applyAlignment="1">
      <alignment horizontal="center" vertical="center" wrapText="1"/>
    </xf>
    <xf numFmtId="0" fontId="6" fillId="4" borderId="6" xfId="52" applyFont="1" applyFill="1" applyBorder="1" applyAlignment="1">
      <alignment horizontal="left" vertical="center" wrapText="1"/>
    </xf>
    <xf numFmtId="0" fontId="6" fillId="4" borderId="6" xfId="52" applyFont="1" applyFill="1" applyBorder="1" applyAlignment="1">
      <alignment horizontal="center" vertical="center" wrapText="1"/>
    </xf>
    <xf numFmtId="164" fontId="6" fillId="4" borderId="6" xfId="53" applyFont="1" applyFill="1" applyBorder="1" applyAlignment="1">
      <alignment horizontal="center" vertical="center" wrapText="1"/>
    </xf>
    <xf numFmtId="0" fontId="4" fillId="4" borderId="6" xfId="52" applyFont="1" applyFill="1" applyBorder="1" applyAlignment="1">
      <alignment horizontal="left" vertical="center" wrapText="1"/>
    </xf>
    <xf numFmtId="0" fontId="4" fillId="4" borderId="6" xfId="52" applyFont="1" applyFill="1" applyBorder="1" applyAlignment="1">
      <alignment vertical="center" wrapText="1"/>
    </xf>
    <xf numFmtId="0" fontId="4" fillId="4" borderId="6" xfId="52" applyFont="1" applyFill="1" applyBorder="1" applyAlignment="1">
      <alignment horizontal="center" vertical="center" wrapText="1"/>
    </xf>
    <xf numFmtId="164" fontId="4" fillId="4" borderId="6" xfId="53" applyFont="1" applyFill="1" applyBorder="1" applyAlignment="1">
      <alignment vertical="center" wrapText="1"/>
    </xf>
    <xf numFmtId="164" fontId="4" fillId="4" borderId="6" xfId="53" applyFont="1" applyFill="1" applyBorder="1" applyAlignment="1">
      <alignment horizontal="center" vertical="center" wrapText="1"/>
    </xf>
    <xf numFmtId="179" fontId="4" fillId="4" borderId="6" xfId="53" applyNumberFormat="1" applyFont="1" applyFill="1" applyBorder="1" applyAlignment="1">
      <alignment horizontal="right" vertical="center" wrapText="1"/>
    </xf>
    <xf numFmtId="164" fontId="5" fillId="4" borderId="6" xfId="53" applyFont="1" applyFill="1" applyBorder="1" applyAlignment="1">
      <alignment vertical="center" wrapText="1"/>
    </xf>
    <xf numFmtId="164" fontId="22" fillId="4" borderId="1" xfId="53" applyNumberFormat="1" applyFont="1" applyFill="1" applyBorder="1" applyAlignment="1">
      <alignment horizontal="center" vertical="center" wrapText="1"/>
    </xf>
    <xf numFmtId="164" fontId="22" fillId="0" borderId="1" xfId="53" applyNumberFormat="1" applyFont="1" applyBorder="1" applyAlignment="1">
      <alignment horizontal="center" vertical="center"/>
    </xf>
    <xf numFmtId="0" fontId="4" fillId="4" borderId="6" xfId="52" applyFont="1" applyFill="1" applyBorder="1" applyAlignment="1">
      <alignment horizontal="justify" vertical="center" wrapText="1"/>
    </xf>
    <xf numFmtId="164" fontId="22" fillId="5" borderId="1" xfId="53" applyNumberFormat="1" applyFont="1" applyFill="1" applyBorder="1" applyAlignment="1">
      <alignment horizontal="center" vertical="center"/>
    </xf>
    <xf numFmtId="164" fontId="23" fillId="17" borderId="1" xfId="53" applyNumberFormat="1" applyFont="1" applyFill="1" applyBorder="1" applyAlignment="1">
      <alignment horizontal="center" vertical="center"/>
    </xf>
    <xf numFmtId="0" fontId="5" fillId="4" borderId="6" xfId="52" applyFont="1" applyFill="1" applyBorder="1" applyAlignment="1">
      <alignment vertical="center" wrapText="1"/>
    </xf>
    <xf numFmtId="164" fontId="6" fillId="4" borderId="6" xfId="53" applyFont="1" applyFill="1" applyBorder="1" applyAlignment="1">
      <alignment vertical="center" wrapText="1"/>
    </xf>
    <xf numFmtId="180" fontId="23" fillId="0" borderId="1" xfId="53" applyNumberFormat="1" applyFont="1" applyBorder="1" applyAlignment="1">
      <alignment horizontal="center" vertical="center"/>
    </xf>
    <xf numFmtId="181" fontId="52" fillId="0" borderId="0" xfId="52" applyNumberFormat="1"/>
    <xf numFmtId="180" fontId="52" fillId="0" borderId="0" xfId="52" applyNumberFormat="1"/>
    <xf numFmtId="0" fontId="8" fillId="4" borderId="6" xfId="52" applyFont="1" applyFill="1" applyBorder="1" applyAlignment="1">
      <alignment vertical="center" wrapText="1"/>
    </xf>
    <xf numFmtId="10" fontId="0" fillId="0" borderId="0" xfId="56" applyNumberFormat="1" applyFont="1"/>
    <xf numFmtId="164" fontId="0" fillId="0" borderId="0" xfId="53" applyFont="1"/>
    <xf numFmtId="164" fontId="52" fillId="0" borderId="0" xfId="52" applyNumberFormat="1"/>
    <xf numFmtId="0" fontId="6" fillId="21" borderId="0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vertical="center" wrapText="1"/>
    </xf>
    <xf numFmtId="0" fontId="4" fillId="0" borderId="0" xfId="1" applyAlignment="1">
      <alignment vertical="center"/>
    </xf>
    <xf numFmtId="43" fontId="4" fillId="0" borderId="0" xfId="1" applyNumberFormat="1" applyAlignment="1">
      <alignment vertical="center"/>
    </xf>
    <xf numFmtId="43" fontId="4" fillId="0" borderId="0" xfId="6" applyFont="1" applyAlignment="1">
      <alignment vertical="center"/>
    </xf>
    <xf numFmtId="43" fontId="4" fillId="4" borderId="0" xfId="6" applyFont="1" applyFill="1" applyAlignment="1">
      <alignment vertical="center"/>
    </xf>
    <xf numFmtId="0" fontId="4" fillId="5" borderId="6" xfId="1" applyFont="1" applyFill="1" applyBorder="1" applyAlignment="1">
      <alignment horizontal="left" vertical="center" wrapText="1"/>
    </xf>
    <xf numFmtId="0" fontId="4" fillId="5" borderId="6" xfId="1" applyFont="1" applyFill="1" applyBorder="1" applyAlignment="1">
      <alignment vertical="center" wrapText="1"/>
    </xf>
    <xf numFmtId="0" fontId="4" fillId="5" borderId="6" xfId="1" applyFont="1" applyFill="1" applyBorder="1" applyAlignment="1">
      <alignment horizontal="center" vertical="center" wrapText="1"/>
    </xf>
    <xf numFmtId="164" fontId="5" fillId="5" borderId="6" xfId="2" applyFont="1" applyFill="1" applyBorder="1" applyAlignment="1">
      <alignment vertical="center" wrapText="1"/>
    </xf>
    <xf numFmtId="164" fontId="4" fillId="5" borderId="6" xfId="2" applyFont="1" applyFill="1" applyBorder="1" applyAlignment="1">
      <alignment horizontal="center" vertical="center" wrapText="1"/>
    </xf>
    <xf numFmtId="4" fontId="4" fillId="5" borderId="6" xfId="2" applyNumberFormat="1" applyFont="1" applyFill="1" applyBorder="1" applyAlignment="1">
      <alignment horizontal="right" vertical="center" wrapText="1"/>
    </xf>
    <xf numFmtId="0" fontId="4" fillId="5" borderId="6" xfId="1" applyFont="1" applyFill="1" applyBorder="1" applyAlignment="1">
      <alignment horizontal="justify" vertical="center" wrapText="1"/>
    </xf>
    <xf numFmtId="0" fontId="17" fillId="4" borderId="42" xfId="8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17" fillId="4" borderId="1" xfId="8" applyFont="1" applyFill="1" applyBorder="1" applyAlignment="1">
      <alignment horizontal="center" vertical="center" wrapText="1"/>
    </xf>
    <xf numFmtId="43" fontId="17" fillId="4" borderId="1" xfId="6" applyFont="1" applyFill="1" applyBorder="1" applyAlignment="1">
      <alignment horizontal="center" vertical="center" wrapText="1"/>
    </xf>
    <xf numFmtId="43" fontId="17" fillId="4" borderId="1" xfId="6" quotePrefix="1" applyFont="1" applyFill="1" applyBorder="1" applyAlignment="1">
      <alignment horizontal="center" vertical="center" wrapText="1"/>
    </xf>
    <xf numFmtId="165" fontId="17" fillId="4" borderId="1" xfId="7" applyNumberFormat="1" applyFont="1" applyFill="1" applyBorder="1" applyAlignment="1">
      <alignment horizontal="center" vertical="center" wrapText="1"/>
    </xf>
    <xf numFmtId="165" fontId="17" fillId="4" borderId="43" xfId="7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43" fontId="22" fillId="4" borderId="1" xfId="6" quotePrefix="1" applyFont="1" applyFill="1" applyBorder="1" applyAlignment="1">
      <alignment horizontal="center" vertical="center" wrapText="1"/>
    </xf>
    <xf numFmtId="0" fontId="18" fillId="5" borderId="0" xfId="8" applyFont="1" applyFill="1" applyAlignment="1">
      <alignment vertical="center"/>
    </xf>
    <xf numFmtId="0" fontId="20" fillId="5" borderId="0" xfId="0" applyFont="1" applyFill="1"/>
    <xf numFmtId="43" fontId="18" fillId="5" borderId="0" xfId="8" applyNumberFormat="1" applyFont="1" applyFill="1" applyAlignment="1">
      <alignment vertical="center"/>
    </xf>
    <xf numFmtId="43" fontId="4" fillId="4" borderId="1" xfId="6" applyFont="1" applyFill="1" applyBorder="1" applyAlignment="1">
      <alignment vertical="center"/>
    </xf>
    <xf numFmtId="0" fontId="23" fillId="4" borderId="1" xfId="0" applyFont="1" applyFill="1" applyBorder="1" applyAlignment="1">
      <alignment horizontal="center" vertical="center"/>
    </xf>
    <xf numFmtId="43" fontId="4" fillId="4" borderId="6" xfId="6" applyFont="1" applyFill="1" applyBorder="1" applyAlignment="1">
      <alignment horizontal="center" vertical="center" wrapText="1"/>
    </xf>
    <xf numFmtId="43" fontId="4" fillId="4" borderId="6" xfId="6" applyFont="1" applyFill="1" applyBorder="1" applyAlignment="1">
      <alignment vertical="center" wrapText="1"/>
    </xf>
    <xf numFmtId="0" fontId="5" fillId="5" borderId="6" xfId="1" applyFont="1" applyFill="1" applyBorder="1" applyAlignment="1">
      <alignment vertical="center" wrapText="1"/>
    </xf>
    <xf numFmtId="0" fontId="6" fillId="5" borderId="6" xfId="1" applyFont="1" applyFill="1" applyBorder="1" applyAlignment="1">
      <alignment horizontal="left" vertical="center" wrapText="1"/>
    </xf>
    <xf numFmtId="0" fontId="6" fillId="5" borderId="6" xfId="1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29" fillId="4" borderId="0" xfId="57" applyFont="1" applyFill="1" applyAlignment="1">
      <alignment horizontal="center" vertical="center"/>
    </xf>
    <xf numFmtId="43" fontId="18" fillId="4" borderId="0" xfId="6" applyFont="1" applyFill="1" applyAlignment="1">
      <alignment vertical="center"/>
    </xf>
    <xf numFmtId="43" fontId="15" fillId="0" borderId="0" xfId="6" applyFont="1" applyFill="1"/>
    <xf numFmtId="43" fontId="18" fillId="0" borderId="0" xfId="6" applyFont="1" applyFill="1" applyAlignment="1">
      <alignment vertical="center"/>
    </xf>
    <xf numFmtId="43" fontId="18" fillId="4" borderId="0" xfId="6" applyFont="1" applyFill="1" applyAlignment="1">
      <alignment horizontal="center" vertical="center"/>
    </xf>
    <xf numFmtId="43" fontId="24" fillId="4" borderId="0" xfId="6" applyFont="1" applyFill="1" applyAlignment="1">
      <alignment vertical="center"/>
    </xf>
    <xf numFmtId="43" fontId="18" fillId="4" borderId="0" xfId="6" applyFont="1" applyFill="1" applyBorder="1" applyAlignment="1">
      <alignment vertical="center"/>
    </xf>
    <xf numFmtId="43" fontId="28" fillId="0" borderId="0" xfId="6" applyFont="1" applyFill="1" applyBorder="1"/>
    <xf numFmtId="43" fontId="30" fillId="0" borderId="0" xfId="6" applyFont="1" applyFill="1" applyBorder="1"/>
    <xf numFmtId="43" fontId="32" fillId="0" borderId="0" xfId="6" applyFont="1" applyFill="1" applyBorder="1" applyAlignment="1">
      <alignment vertical="center"/>
    </xf>
    <xf numFmtId="43" fontId="32" fillId="0" borderId="0" xfId="6" applyFont="1" applyFill="1" applyBorder="1"/>
    <xf numFmtId="43" fontId="28" fillId="0" borderId="0" xfId="6" applyFont="1" applyFill="1" applyBorder="1" applyAlignment="1">
      <alignment vertical="center"/>
    </xf>
    <xf numFmtId="43" fontId="18" fillId="0" borderId="0" xfId="6" applyFont="1" applyFill="1" applyBorder="1" applyAlignment="1">
      <alignment vertical="center"/>
    </xf>
    <xf numFmtId="0" fontId="5" fillId="4" borderId="6" xfId="52" applyFont="1" applyFill="1" applyBorder="1" applyAlignment="1">
      <alignment horizontal="left" vertical="center" wrapText="1"/>
    </xf>
    <xf numFmtId="0" fontId="5" fillId="4" borderId="6" xfId="52" applyFont="1" applyFill="1" applyBorder="1" applyAlignment="1">
      <alignment horizontal="center" vertical="center" wrapText="1"/>
    </xf>
    <xf numFmtId="0" fontId="17" fillId="4" borderId="17" xfId="8" applyFont="1" applyFill="1" applyBorder="1" applyAlignment="1">
      <alignment vertical="center" wrapText="1"/>
    </xf>
    <xf numFmtId="0" fontId="17" fillId="4" borderId="18" xfId="8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60" fillId="4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43" fontId="21" fillId="17" borderId="1" xfId="6" applyFont="1" applyFill="1" applyBorder="1" applyAlignment="1">
      <alignment horizontal="center" vertical="center" wrapText="1"/>
    </xf>
    <xf numFmtId="43" fontId="4" fillId="4" borderId="1" xfId="6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43" fontId="23" fillId="0" borderId="1" xfId="6" applyFont="1" applyBorder="1" applyAlignment="1">
      <alignment horizontal="center" vertical="center" wrapText="1"/>
    </xf>
    <xf numFmtId="0" fontId="25" fillId="3" borderId="1" xfId="9" applyFont="1" applyFill="1" applyBorder="1" applyAlignment="1">
      <alignment vertical="center" wrapText="1"/>
    </xf>
    <xf numFmtId="43" fontId="25" fillId="3" borderId="1" xfId="6" applyFont="1" applyFill="1" applyBorder="1" applyAlignment="1">
      <alignment vertical="center" wrapText="1"/>
    </xf>
    <xf numFmtId="43" fontId="25" fillId="3" borderId="1" xfId="6" applyFont="1" applyFill="1" applyBorder="1" applyAlignment="1">
      <alignment horizontal="right" vertical="center" wrapText="1"/>
    </xf>
    <xf numFmtId="43" fontId="25" fillId="3" borderId="1" xfId="6" applyFont="1" applyFill="1" applyBorder="1" applyAlignment="1">
      <alignment horizontal="center" vertical="center" wrapText="1"/>
    </xf>
    <xf numFmtId="0" fontId="61" fillId="0" borderId="0" xfId="59" applyFont="1" applyAlignment="1">
      <alignment wrapText="1"/>
    </xf>
    <xf numFmtId="182" fontId="62" fillId="0" borderId="0" xfId="59" applyNumberFormat="1" applyFont="1" applyAlignment="1">
      <alignment horizontal="center" wrapText="1"/>
    </xf>
    <xf numFmtId="0" fontId="63" fillId="0" borderId="0" xfId="59" applyFont="1" applyAlignment="1">
      <alignment wrapText="1"/>
    </xf>
    <xf numFmtId="49" fontId="37" fillId="0" borderId="62" xfId="59" applyNumberFormat="1" applyFont="1" applyBorder="1" applyAlignment="1">
      <alignment horizontal="center" wrapText="1"/>
    </xf>
    <xf numFmtId="0" fontId="4" fillId="0" borderId="0" xfId="59" applyFont="1" applyAlignment="1">
      <alignment wrapText="1"/>
    </xf>
    <xf numFmtId="0" fontId="4" fillId="0" borderId="65" xfId="59" applyFont="1" applyBorder="1" applyAlignment="1">
      <alignment horizontal="center" vertical="top" wrapText="1"/>
    </xf>
    <xf numFmtId="182" fontId="0" fillId="0" borderId="68" xfId="60" applyFont="1" applyFill="1" applyBorder="1" applyAlignment="1" applyProtection="1">
      <alignment wrapText="1"/>
    </xf>
    <xf numFmtId="0" fontId="64" fillId="0" borderId="69" xfId="59" applyFont="1" applyBorder="1" applyAlignment="1">
      <alignment horizontal="center" wrapText="1"/>
    </xf>
    <xf numFmtId="0" fontId="4" fillId="0" borderId="70" xfId="59" applyFont="1" applyBorder="1" applyAlignment="1">
      <alignment horizontal="center" vertical="top" wrapText="1"/>
    </xf>
    <xf numFmtId="182" fontId="0" fillId="0" borderId="71" xfId="60" applyFont="1" applyFill="1" applyBorder="1" applyAlignment="1" applyProtection="1">
      <alignment wrapText="1"/>
    </xf>
    <xf numFmtId="0" fontId="64" fillId="0" borderId="72" xfId="59" applyFont="1" applyBorder="1" applyAlignment="1">
      <alignment horizontal="center" wrapText="1"/>
    </xf>
    <xf numFmtId="0" fontId="4" fillId="0" borderId="72" xfId="59" applyFont="1" applyBorder="1" applyAlignment="1">
      <alignment horizontal="center" wrapText="1"/>
    </xf>
    <xf numFmtId="0" fontId="4" fillId="0" borderId="73" xfId="59" applyFont="1" applyBorder="1" applyAlignment="1">
      <alignment horizontal="center" vertical="top" wrapText="1"/>
    </xf>
    <xf numFmtId="182" fontId="0" fillId="0" borderId="74" xfId="60" applyFont="1" applyFill="1" applyBorder="1" applyAlignment="1" applyProtection="1">
      <alignment wrapText="1"/>
    </xf>
    <xf numFmtId="0" fontId="4" fillId="0" borderId="75" xfId="59" applyFont="1" applyBorder="1" applyAlignment="1">
      <alignment horizontal="center" wrapText="1"/>
    </xf>
    <xf numFmtId="0" fontId="65" fillId="0" borderId="0" xfId="59" applyFont="1" applyAlignment="1">
      <alignment wrapText="1"/>
    </xf>
    <xf numFmtId="182" fontId="65" fillId="0" borderId="0" xfId="59" applyNumberFormat="1" applyFont="1" applyAlignment="1">
      <alignment wrapText="1"/>
    </xf>
    <xf numFmtId="0" fontId="4" fillId="0" borderId="0" xfId="59" applyAlignment="1">
      <alignment wrapText="1"/>
    </xf>
    <xf numFmtId="0" fontId="66" fillId="0" borderId="0" xfId="59" applyFont="1" applyAlignment="1">
      <alignment wrapText="1"/>
    </xf>
    <xf numFmtId="0" fontId="54" fillId="0" borderId="0" xfId="59" applyFont="1" applyAlignment="1">
      <alignment wrapText="1"/>
    </xf>
    <xf numFmtId="182" fontId="66" fillId="0" borderId="0" xfId="59" applyNumberFormat="1" applyFont="1" applyAlignment="1">
      <alignment wrapText="1"/>
    </xf>
    <xf numFmtId="182" fontId="67" fillId="0" borderId="0" xfId="59" applyNumberFormat="1" applyFont="1" applyAlignment="1">
      <alignment wrapText="1"/>
    </xf>
    <xf numFmtId="182" fontId="68" fillId="0" borderId="0" xfId="59" applyNumberFormat="1" applyFont="1" applyAlignment="1">
      <alignment wrapText="1"/>
    </xf>
    <xf numFmtId="0" fontId="69" fillId="0" borderId="0" xfId="59" applyFont="1" applyAlignment="1">
      <alignment wrapText="1"/>
    </xf>
    <xf numFmtId="0" fontId="52" fillId="4" borderId="0" xfId="52" applyFill="1" applyBorder="1"/>
    <xf numFmtId="0" fontId="52" fillId="4" borderId="11" xfId="52" applyFill="1" applyBorder="1"/>
    <xf numFmtId="0" fontId="52" fillId="4" borderId="16" xfId="52" applyFill="1" applyBorder="1"/>
    <xf numFmtId="0" fontId="52" fillId="4" borderId="12" xfId="52" applyFill="1" applyBorder="1"/>
    <xf numFmtId="0" fontId="52" fillId="4" borderId="17" xfId="52" applyFill="1" applyBorder="1"/>
    <xf numFmtId="0" fontId="52" fillId="4" borderId="18" xfId="52" applyFill="1" applyBorder="1"/>
    <xf numFmtId="0" fontId="5" fillId="4" borderId="30" xfId="52" applyFont="1" applyFill="1" applyBorder="1" applyAlignment="1">
      <alignment horizontal="center" vertical="center" wrapText="1"/>
    </xf>
    <xf numFmtId="164" fontId="5" fillId="4" borderId="31" xfId="53" applyFont="1" applyFill="1" applyBorder="1" applyAlignment="1">
      <alignment horizontal="center" vertical="center" wrapText="1"/>
    </xf>
    <xf numFmtId="164" fontId="5" fillId="4" borderId="31" xfId="4" applyFont="1" applyFill="1" applyBorder="1" applyAlignment="1">
      <alignment horizontal="center" vertical="center" wrapText="1"/>
    </xf>
    <xf numFmtId="0" fontId="8" fillId="4" borderId="30" xfId="52" applyFont="1" applyFill="1" applyBorder="1" applyAlignment="1">
      <alignment horizontal="left" vertical="center" wrapText="1"/>
    </xf>
    <xf numFmtId="0" fontId="5" fillId="4" borderId="30" xfId="52" applyFont="1" applyFill="1" applyBorder="1" applyAlignment="1">
      <alignment horizontal="left" vertical="center" wrapText="1"/>
    </xf>
    <xf numFmtId="0" fontId="10" fillId="4" borderId="19" xfId="52" applyFont="1" applyFill="1" applyBorder="1" applyAlignment="1">
      <alignment horizontal="left" vertical="center" wrapText="1"/>
    </xf>
    <xf numFmtId="0" fontId="10" fillId="4" borderId="21" xfId="52" applyFont="1" applyFill="1" applyBorder="1" applyAlignment="1">
      <alignment vertical="center" wrapText="1"/>
    </xf>
    <xf numFmtId="0" fontId="37" fillId="4" borderId="38" xfId="52" applyFont="1" applyFill="1" applyBorder="1" applyAlignment="1"/>
    <xf numFmtId="0" fontId="37" fillId="4" borderId="41" xfId="52" applyFont="1" applyFill="1" applyBorder="1" applyAlignment="1"/>
    <xf numFmtId="0" fontId="37" fillId="4" borderId="10" xfId="52" applyFont="1" applyFill="1" applyBorder="1" applyAlignment="1"/>
    <xf numFmtId="0" fontId="37" fillId="4" borderId="0" xfId="52" applyFont="1" applyFill="1" applyBorder="1" applyAlignment="1"/>
    <xf numFmtId="0" fontId="37" fillId="4" borderId="60" xfId="52" applyFont="1" applyFill="1" applyBorder="1" applyAlignment="1"/>
    <xf numFmtId="0" fontId="37" fillId="4" borderId="23" xfId="52" applyFont="1" applyFill="1" applyBorder="1" applyAlignment="1"/>
    <xf numFmtId="0" fontId="6" fillId="4" borderId="0" xfId="52" applyFont="1" applyFill="1"/>
    <xf numFmtId="0" fontId="53" fillId="4" borderId="0" xfId="52" applyFont="1" applyFill="1" applyBorder="1"/>
    <xf numFmtId="0" fontId="53" fillId="4" borderId="0" xfId="52" applyFont="1" applyFill="1" applyBorder="1" applyAlignment="1">
      <alignment horizontal="right"/>
    </xf>
    <xf numFmtId="176" fontId="53" fillId="4" borderId="0" xfId="52" applyNumberFormat="1" applyFont="1" applyFill="1" applyBorder="1" applyAlignment="1">
      <alignment horizontal="right"/>
    </xf>
    <xf numFmtId="0" fontId="53" fillId="4" borderId="38" xfId="52" applyFont="1" applyFill="1" applyBorder="1" applyAlignment="1">
      <alignment horizontal="right" vertical="center"/>
    </xf>
    <xf numFmtId="0" fontId="53" fillId="4" borderId="60" xfId="52" applyFont="1" applyFill="1" applyBorder="1" applyAlignment="1">
      <alignment horizontal="right" vertical="center"/>
    </xf>
    <xf numFmtId="0" fontId="6" fillId="4" borderId="6" xfId="5" applyFont="1" applyFill="1" applyBorder="1" applyAlignment="1">
      <alignment horizontal="center" vertical="center" wrapText="1"/>
    </xf>
    <xf numFmtId="1" fontId="22" fillId="4" borderId="11" xfId="61" applyNumberFormat="1" applyFont="1" applyFill="1" applyBorder="1" applyAlignment="1">
      <alignment vertical="center"/>
    </xf>
    <xf numFmtId="1" fontId="22" fillId="4" borderId="16" xfId="61" applyNumberFormat="1" applyFont="1" applyFill="1" applyBorder="1" applyAlignment="1">
      <alignment vertical="center"/>
    </xf>
    <xf numFmtId="164" fontId="22" fillId="4" borderId="16" xfId="62" applyFont="1" applyFill="1" applyBorder="1" applyAlignment="1">
      <alignment horizontal="right" vertical="center"/>
    </xf>
    <xf numFmtId="0" fontId="22" fillId="4" borderId="16" xfId="61" applyFont="1" applyFill="1" applyBorder="1" applyAlignment="1">
      <alignment vertical="center"/>
    </xf>
    <xf numFmtId="10" fontId="23" fillId="4" borderId="12" xfId="63" applyNumberFormat="1" applyFont="1" applyFill="1" applyBorder="1"/>
    <xf numFmtId="0" fontId="70" fillId="4" borderId="17" xfId="61" applyFont="1" applyFill="1" applyBorder="1" applyAlignment="1"/>
    <xf numFmtId="0" fontId="70" fillId="4" borderId="0" xfId="61" applyFont="1" applyFill="1" applyBorder="1" applyAlignment="1"/>
    <xf numFmtId="1" fontId="17" fillId="4" borderId="17" xfId="61" applyNumberFormat="1" applyFont="1" applyFill="1" applyBorder="1" applyAlignment="1"/>
    <xf numFmtId="1" fontId="17" fillId="4" borderId="0" xfId="61" applyNumberFormat="1" applyFont="1" applyFill="1" applyBorder="1" applyAlignment="1"/>
    <xf numFmtId="0" fontId="71" fillId="0" borderId="0" xfId="0" applyFont="1" applyAlignment="1">
      <alignment horizontal="left" vertical="center" readingOrder="1"/>
    </xf>
    <xf numFmtId="10" fontId="23" fillId="4" borderId="18" xfId="63" applyNumberFormat="1" applyFont="1" applyFill="1" applyBorder="1"/>
    <xf numFmtId="1" fontId="17" fillId="4" borderId="0" xfId="61" applyNumberFormat="1" applyFont="1" applyFill="1" applyBorder="1" applyAlignment="1">
      <alignment horizontal="center"/>
    </xf>
    <xf numFmtId="0" fontId="72" fillId="0" borderId="0" xfId="0" applyFont="1" applyAlignment="1">
      <alignment horizontal="left" vertical="center" readingOrder="1"/>
    </xf>
    <xf numFmtId="1" fontId="22" fillId="4" borderId="17" xfId="61" applyNumberFormat="1" applyFont="1" applyFill="1" applyBorder="1" applyAlignment="1">
      <alignment horizontal="center"/>
    </xf>
    <xf numFmtId="1" fontId="22" fillId="4" borderId="0" xfId="61" applyNumberFormat="1" applyFont="1" applyFill="1" applyBorder="1" applyAlignment="1">
      <alignment horizontal="center" vertical="center"/>
    </xf>
    <xf numFmtId="1" fontId="22" fillId="4" borderId="0" xfId="61" applyNumberFormat="1" applyFont="1" applyFill="1" applyBorder="1" applyAlignment="1">
      <alignment horizontal="center"/>
    </xf>
    <xf numFmtId="10" fontId="23" fillId="4" borderId="20" xfId="63" applyNumberFormat="1" applyFont="1" applyFill="1" applyBorder="1"/>
    <xf numFmtId="0" fontId="17" fillId="26" borderId="27" xfId="61" applyFont="1" applyFill="1" applyBorder="1" applyAlignment="1">
      <alignment horizontal="center" vertical="center" wrapText="1"/>
    </xf>
    <xf numFmtId="0" fontId="17" fillId="26" borderId="28" xfId="61" applyFont="1" applyFill="1" applyBorder="1" applyAlignment="1">
      <alignment horizontal="center" vertical="center" wrapText="1"/>
    </xf>
    <xf numFmtId="2" fontId="17" fillId="26" borderId="28" xfId="61" applyNumberFormat="1" applyFont="1" applyFill="1" applyBorder="1" applyAlignment="1">
      <alignment horizontal="center" vertical="center" wrapText="1"/>
    </xf>
    <xf numFmtId="10" fontId="17" fillId="26" borderId="29" xfId="63" applyNumberFormat="1" applyFont="1" applyFill="1" applyBorder="1" applyAlignment="1">
      <alignment horizontal="center" vertical="center" wrapText="1"/>
    </xf>
    <xf numFmtId="0" fontId="17" fillId="0" borderId="30" xfId="61" applyFont="1" applyBorder="1" applyAlignment="1">
      <alignment horizontal="center" vertical="center"/>
    </xf>
    <xf numFmtId="0" fontId="17" fillId="0" borderId="6" xfId="61" applyFont="1" applyBorder="1" applyAlignment="1">
      <alignment horizontal="center" vertical="center" wrapText="1"/>
    </xf>
    <xf numFmtId="10" fontId="22" fillId="14" borderId="6" xfId="64" applyNumberFormat="1" applyFont="1" applyFill="1" applyBorder="1" applyAlignment="1">
      <alignment horizontal="center" vertical="center"/>
    </xf>
    <xf numFmtId="183" fontId="22" fillId="14" borderId="6" xfId="65" applyNumberFormat="1" applyFont="1" applyFill="1" applyBorder="1" applyAlignment="1">
      <alignment horizontal="center" vertical="center"/>
    </xf>
    <xf numFmtId="10" fontId="22" fillId="14" borderId="31" xfId="63" applyNumberFormat="1" applyFont="1" applyFill="1" applyBorder="1" applyAlignment="1">
      <alignment horizontal="center" vertical="center"/>
    </xf>
    <xf numFmtId="10" fontId="22" fillId="14" borderId="31" xfId="7" applyNumberFormat="1" applyFont="1" applyFill="1" applyBorder="1" applyAlignment="1">
      <alignment horizontal="center" vertical="center"/>
    </xf>
    <xf numFmtId="183" fontId="17" fillId="0" borderId="52" xfId="65" applyNumberFormat="1" applyFont="1" applyFill="1" applyBorder="1" applyAlignment="1">
      <alignment horizontal="center" vertical="center"/>
    </xf>
    <xf numFmtId="10" fontId="17" fillId="0" borderId="53" xfId="63" applyNumberFormat="1" applyFont="1" applyFill="1" applyBorder="1" applyAlignment="1">
      <alignment horizontal="center" vertical="center"/>
    </xf>
    <xf numFmtId="10" fontId="17" fillId="26" borderId="79" xfId="64" applyNumberFormat="1" applyFont="1" applyFill="1" applyBorder="1" applyAlignment="1">
      <alignment horizontal="center" vertical="center"/>
    </xf>
    <xf numFmtId="10" fontId="17" fillId="26" borderId="26" xfId="64" applyNumberFormat="1" applyFont="1" applyFill="1" applyBorder="1" applyAlignment="1">
      <alignment horizontal="center" vertical="center"/>
    </xf>
    <xf numFmtId="10" fontId="23" fillId="0" borderId="0" xfId="63" applyNumberFormat="1" applyFont="1" applyAlignment="1">
      <alignment horizontal="center"/>
    </xf>
    <xf numFmtId="164" fontId="17" fillId="26" borderId="9" xfId="61" applyNumberFormat="1" applyFont="1" applyFill="1" applyBorder="1" applyAlignment="1">
      <alignment horizontal="center" vertical="center"/>
    </xf>
    <xf numFmtId="164" fontId="17" fillId="26" borderId="76" xfId="61" applyNumberFormat="1" applyFont="1" applyFill="1" applyBorder="1" applyAlignment="1">
      <alignment horizontal="center" vertical="center"/>
    </xf>
    <xf numFmtId="10" fontId="17" fillId="26" borderId="9" xfId="61" applyNumberFormat="1" applyFont="1" applyFill="1" applyBorder="1" applyAlignment="1">
      <alignment horizontal="center" vertical="center"/>
    </xf>
    <xf numFmtId="164" fontId="17" fillId="26" borderId="80" xfId="61" applyNumberFormat="1" applyFont="1" applyFill="1" applyBorder="1" applyAlignment="1">
      <alignment horizontal="center" vertical="center"/>
    </xf>
    <xf numFmtId="164" fontId="17" fillId="26" borderId="81" xfId="61" applyNumberFormat="1" applyFont="1" applyFill="1" applyBorder="1" applyAlignment="1">
      <alignment horizontal="center" vertical="center"/>
    </xf>
    <xf numFmtId="0" fontId="5" fillId="4" borderId="6" xfId="52" applyFont="1" applyFill="1" applyBorder="1" applyAlignment="1">
      <alignment horizontal="left" vertical="center" wrapText="1"/>
    </xf>
    <xf numFmtId="0" fontId="25" fillId="4" borderId="42" xfId="9" applyFont="1" applyFill="1" applyBorder="1" applyAlignment="1">
      <alignment horizontal="center" vertical="center" wrapText="1"/>
    </xf>
    <xf numFmtId="0" fontId="25" fillId="4" borderId="1" xfId="9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43" fontId="23" fillId="4" borderId="1" xfId="6" applyFont="1" applyFill="1" applyBorder="1" applyAlignment="1">
      <alignment horizontal="center" vertical="center" wrapText="1"/>
    </xf>
    <xf numFmtId="0" fontId="23" fillId="17" borderId="1" xfId="0" applyFont="1" applyFill="1" applyBorder="1" applyAlignment="1">
      <alignment horizontal="center" vertical="center" wrapText="1"/>
    </xf>
    <xf numFmtId="43" fontId="23" fillId="17" borderId="1" xfId="6" applyFont="1" applyFill="1" applyBorder="1" applyAlignment="1">
      <alignment horizontal="center" vertical="center" wrapText="1"/>
    </xf>
    <xf numFmtId="43" fontId="5" fillId="4" borderId="6" xfId="6" applyFont="1" applyFill="1" applyBorder="1" applyAlignment="1">
      <alignment horizontal="center" vertical="center" wrapText="1"/>
    </xf>
    <xf numFmtId="43" fontId="8" fillId="4" borderId="6" xfId="6" applyFont="1" applyFill="1" applyBorder="1" applyAlignment="1">
      <alignment horizontal="center" vertical="center" wrapText="1"/>
    </xf>
    <xf numFmtId="43" fontId="4" fillId="4" borderId="6" xfId="6" applyFont="1" applyFill="1" applyBorder="1" applyAlignment="1">
      <alignment horizontal="right" vertical="center" wrapText="1"/>
    </xf>
    <xf numFmtId="43" fontId="5" fillId="4" borderId="31" xfId="6" applyFont="1" applyFill="1" applyBorder="1" applyAlignment="1">
      <alignment horizontal="right" vertical="center" wrapText="1"/>
    </xf>
    <xf numFmtId="43" fontId="5" fillId="4" borderId="6" xfId="6" applyFont="1" applyFill="1" applyBorder="1" applyAlignment="1">
      <alignment horizontal="right" vertical="center" wrapText="1"/>
    </xf>
    <xf numFmtId="43" fontId="5" fillId="4" borderId="31" xfId="6" applyFont="1" applyFill="1" applyBorder="1" applyAlignment="1">
      <alignment vertical="center" wrapText="1"/>
    </xf>
    <xf numFmtId="43" fontId="8" fillId="4" borderId="31" xfId="6" applyFont="1" applyFill="1" applyBorder="1" applyAlignment="1">
      <alignment horizontal="right" vertical="center" wrapText="1"/>
    </xf>
    <xf numFmtId="43" fontId="5" fillId="4" borderId="31" xfId="6" applyFont="1" applyFill="1" applyBorder="1" applyAlignment="1">
      <alignment horizontal="center" vertical="center" wrapText="1"/>
    </xf>
    <xf numFmtId="43" fontId="5" fillId="4" borderId="6" xfId="6" applyFont="1" applyFill="1" applyBorder="1" applyAlignment="1">
      <alignment vertical="center" wrapText="1"/>
    </xf>
    <xf numFmtId="43" fontId="10" fillId="4" borderId="21" xfId="6" applyFont="1" applyFill="1" applyBorder="1" applyAlignment="1">
      <alignment horizontal="center" vertical="center" wrapText="1"/>
    </xf>
    <xf numFmtId="43" fontId="8" fillId="4" borderId="53" xfId="6" applyFont="1" applyFill="1" applyBorder="1" applyAlignment="1">
      <alignment vertical="center" wrapText="1"/>
    </xf>
    <xf numFmtId="43" fontId="8" fillId="4" borderId="34" xfId="6" applyFont="1" applyFill="1" applyBorder="1" applyAlignment="1">
      <alignment horizontal="right" vertical="center" wrapText="1"/>
    </xf>
    <xf numFmtId="43" fontId="0" fillId="0" borderId="0" xfId="0" applyNumberFormat="1"/>
    <xf numFmtId="0" fontId="53" fillId="4" borderId="0" xfId="0" applyFont="1" applyFill="1" applyBorder="1"/>
    <xf numFmtId="0" fontId="53" fillId="4" borderId="0" xfId="0" applyFont="1" applyFill="1" applyBorder="1" applyAlignment="1">
      <alignment horizontal="center"/>
    </xf>
    <xf numFmtId="176" fontId="53" fillId="4" borderId="0" xfId="0" applyNumberFormat="1" applyFont="1" applyFill="1" applyBorder="1" applyAlignment="1">
      <alignment horizontal="right"/>
    </xf>
    <xf numFmtId="164" fontId="53" fillId="4" borderId="0" xfId="0" applyNumberFormat="1" applyFont="1" applyFill="1" applyBorder="1" applyAlignment="1">
      <alignment horizontal="center"/>
    </xf>
    <xf numFmtId="0" fontId="57" fillId="4" borderId="0" xfId="0" applyFont="1" applyFill="1" applyBorder="1" applyAlignment="1" applyProtection="1"/>
    <xf numFmtId="0" fontId="57" fillId="4" borderId="0" xfId="0" applyFont="1" applyFill="1" applyBorder="1" applyAlignment="1">
      <alignment horizontal="center"/>
    </xf>
    <xf numFmtId="177" fontId="53" fillId="4" borderId="0" xfId="0" applyNumberFormat="1" applyFont="1" applyFill="1" applyBorder="1" applyProtection="1"/>
    <xf numFmtId="164" fontId="57" fillId="4" borderId="0" xfId="0" applyNumberFormat="1" applyFont="1" applyFill="1" applyBorder="1" applyAlignment="1" applyProtection="1"/>
    <xf numFmtId="164" fontId="53" fillId="4" borderId="93" xfId="0" applyNumberFormat="1" applyFont="1" applyFill="1" applyBorder="1" applyAlignment="1">
      <alignment horizontal="center"/>
    </xf>
    <xf numFmtId="0" fontId="57" fillId="4" borderId="0" xfId="0" applyFont="1" applyFill="1" applyBorder="1" applyAlignment="1" applyProtection="1">
      <alignment horizontal="justify" vertical="top" wrapText="1"/>
    </xf>
    <xf numFmtId="0" fontId="53" fillId="4" borderId="0" xfId="0" applyFont="1" applyFill="1" applyBorder="1" applyAlignment="1" applyProtection="1">
      <alignment horizontal="center"/>
    </xf>
    <xf numFmtId="176" fontId="53" fillId="4" borderId="0" xfId="0" applyNumberFormat="1" applyFont="1" applyFill="1" applyBorder="1" applyProtection="1"/>
    <xf numFmtId="0" fontId="53" fillId="4" borderId="0" xfId="0" applyFont="1" applyFill="1" applyBorder="1" applyAlignment="1">
      <alignment vertical="center"/>
    </xf>
    <xf numFmtId="0" fontId="53" fillId="4" borderId="0" xfId="0" applyFont="1" applyFill="1" applyBorder="1" applyAlignment="1" applyProtection="1">
      <alignment horizontal="left"/>
    </xf>
    <xf numFmtId="164" fontId="57" fillId="4" borderId="0" xfId="0" applyNumberFormat="1" applyFont="1" applyFill="1" applyBorder="1" applyAlignment="1" applyProtection="1">
      <alignment horizontal="justify" vertical="top" wrapText="1"/>
    </xf>
    <xf numFmtId="164" fontId="53" fillId="4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 wrapText="1"/>
    </xf>
    <xf numFmtId="0" fontId="38" fillId="4" borderId="0" xfId="0" applyFont="1" applyFill="1" applyBorder="1"/>
    <xf numFmtId="0" fontId="38" fillId="4" borderId="0" xfId="0" applyFont="1" applyFill="1" applyBorder="1" applyAlignment="1">
      <alignment horizontal="center"/>
    </xf>
    <xf numFmtId="176" fontId="38" fillId="4" borderId="0" xfId="0" applyNumberFormat="1" applyFont="1" applyFill="1" applyBorder="1" applyAlignment="1">
      <alignment horizontal="right"/>
    </xf>
    <xf numFmtId="164" fontId="38" fillId="4" borderId="0" xfId="0" applyNumberFormat="1" applyFont="1" applyFill="1" applyBorder="1" applyAlignment="1">
      <alignment horizontal="center"/>
    </xf>
    <xf numFmtId="0" fontId="38" fillId="4" borderId="0" xfId="0" applyFont="1" applyFill="1" applyBorder="1" applyAlignment="1">
      <alignment vertical="top"/>
    </xf>
    <xf numFmtId="0" fontId="38" fillId="4" borderId="0" xfId="0" applyFont="1" applyFill="1" applyAlignment="1">
      <alignment horizontal="justify" vertical="top"/>
    </xf>
    <xf numFmtId="43" fontId="17" fillId="12" borderId="2" xfId="6" applyFont="1" applyFill="1" applyBorder="1" applyAlignment="1">
      <alignment horizontal="center" vertical="center" wrapText="1"/>
    </xf>
    <xf numFmtId="43" fontId="8" fillId="4" borderId="7" xfId="6" applyFont="1" applyFill="1" applyBorder="1" applyAlignment="1">
      <alignment horizontal="center" vertical="center" wrapText="1"/>
    </xf>
    <xf numFmtId="43" fontId="8" fillId="4" borderId="8" xfId="6" applyFont="1" applyFill="1" applyBorder="1" applyAlignment="1">
      <alignment horizontal="center" vertical="center" wrapText="1"/>
    </xf>
    <xf numFmtId="43" fontId="8" fillId="4" borderId="9" xfId="6" applyFont="1" applyFill="1" applyBorder="1" applyAlignment="1">
      <alignment horizontal="center" vertical="center" wrapText="1"/>
    </xf>
    <xf numFmtId="43" fontId="11" fillId="4" borderId="92" xfId="6" applyFont="1" applyFill="1" applyBorder="1" applyAlignment="1">
      <alignment horizontal="center" vertical="center" wrapText="1"/>
    </xf>
    <xf numFmtId="0" fontId="52" fillId="0" borderId="0" xfId="52" applyAlignment="1">
      <alignment horizontal="center"/>
    </xf>
    <xf numFmtId="164" fontId="8" fillId="4" borderId="30" xfId="52" applyNumberFormat="1" applyFont="1" applyFill="1" applyBorder="1" applyAlignment="1">
      <alignment horizontal="left" vertical="center" wrapText="1"/>
    </xf>
    <xf numFmtId="164" fontId="8" fillId="4" borderId="6" xfId="52" applyNumberFormat="1" applyFont="1" applyFill="1" applyBorder="1" applyAlignment="1">
      <alignment horizontal="left" vertical="center" wrapText="1"/>
    </xf>
    <xf numFmtId="164" fontId="8" fillId="4" borderId="31" xfId="52" applyNumberFormat="1" applyFont="1" applyFill="1" applyBorder="1" applyAlignment="1">
      <alignment horizontal="left" vertical="center" wrapText="1"/>
    </xf>
    <xf numFmtId="164" fontId="5" fillId="4" borderId="6" xfId="4" applyFont="1" applyFill="1" applyBorder="1" applyAlignment="1">
      <alignment horizontal="left" vertical="center" wrapText="1"/>
    </xf>
    <xf numFmtId="164" fontId="5" fillId="4" borderId="31" xfId="4" applyFont="1" applyFill="1" applyBorder="1" applyAlignment="1">
      <alignment horizontal="left" vertical="center" wrapText="1"/>
    </xf>
    <xf numFmtId="0" fontId="5" fillId="4" borderId="6" xfId="52" applyFont="1" applyFill="1" applyBorder="1" applyAlignment="1">
      <alignment horizontal="left" vertical="center" wrapText="1"/>
    </xf>
    <xf numFmtId="0" fontId="5" fillId="4" borderId="31" xfId="52" applyFont="1" applyFill="1" applyBorder="1" applyAlignment="1">
      <alignment horizontal="left" vertical="center" wrapText="1"/>
    </xf>
    <xf numFmtId="0" fontId="5" fillId="4" borderId="7" xfId="52" applyFont="1" applyFill="1" applyBorder="1" applyAlignment="1">
      <alignment horizontal="center" vertical="center" wrapText="1"/>
    </xf>
    <xf numFmtId="0" fontId="5" fillId="4" borderId="8" xfId="52" applyFont="1" applyFill="1" applyBorder="1" applyAlignment="1">
      <alignment horizontal="center" vertical="center" wrapText="1"/>
    </xf>
    <xf numFmtId="0" fontId="5" fillId="4" borderId="76" xfId="52" applyFont="1" applyFill="1" applyBorder="1" applyAlignment="1">
      <alignment horizontal="center" vertical="center" wrapText="1"/>
    </xf>
    <xf numFmtId="0" fontId="5" fillId="4" borderId="30" xfId="52" applyFont="1" applyFill="1" applyBorder="1" applyAlignment="1">
      <alignment horizontal="center" vertical="center" wrapText="1"/>
    </xf>
    <xf numFmtId="0" fontId="5" fillId="4" borderId="6" xfId="52" applyFont="1" applyFill="1" applyBorder="1" applyAlignment="1">
      <alignment horizontal="center" vertical="center" wrapText="1"/>
    </xf>
    <xf numFmtId="164" fontId="5" fillId="4" borderId="6" xfId="52" applyNumberFormat="1" applyFont="1" applyFill="1" applyBorder="1" applyAlignment="1">
      <alignment horizontal="center" vertical="center" wrapText="1"/>
    </xf>
    <xf numFmtId="0" fontId="8" fillId="4" borderId="6" xfId="52" applyFont="1" applyFill="1" applyBorder="1" applyAlignment="1">
      <alignment horizontal="center" vertical="center" wrapText="1"/>
    </xf>
    <xf numFmtId="164" fontId="6" fillId="4" borderId="7" xfId="53" applyFont="1" applyFill="1" applyBorder="1" applyAlignment="1">
      <alignment horizontal="center" vertical="center" wrapText="1"/>
    </xf>
    <xf numFmtId="164" fontId="6" fillId="4" borderId="8" xfId="53" applyFont="1" applyFill="1" applyBorder="1" applyAlignment="1">
      <alignment horizontal="center" vertical="center" wrapText="1"/>
    </xf>
    <xf numFmtId="164" fontId="6" fillId="4" borderId="9" xfId="53" applyFont="1" applyFill="1" applyBorder="1" applyAlignment="1">
      <alignment horizontal="center" vertical="center" wrapText="1"/>
    </xf>
    <xf numFmtId="49" fontId="4" fillId="0" borderId="6" xfId="52" applyNumberFormat="1" applyFont="1" applyFill="1" applyBorder="1" applyAlignment="1">
      <alignment horizontal="left"/>
    </xf>
    <xf numFmtId="4" fontId="4" fillId="4" borderId="6" xfId="53" applyNumberFormat="1" applyFont="1" applyFill="1" applyBorder="1" applyAlignment="1">
      <alignment horizontal="left" vertical="center" wrapText="1"/>
    </xf>
    <xf numFmtId="4" fontId="4" fillId="4" borderId="6" xfId="52" applyNumberFormat="1" applyFont="1" applyFill="1" applyBorder="1" applyAlignment="1">
      <alignment horizontal="left" vertical="center" wrapText="1"/>
    </xf>
    <xf numFmtId="4" fontId="4" fillId="4" borderId="7" xfId="52" applyNumberFormat="1" applyFont="1" applyFill="1" applyBorder="1" applyAlignment="1">
      <alignment horizontal="center" vertical="center" wrapText="1"/>
    </xf>
    <xf numFmtId="4" fontId="4" fillId="4" borderId="8" xfId="52" applyNumberFormat="1" applyFont="1" applyFill="1" applyBorder="1" applyAlignment="1">
      <alignment horizontal="center" vertical="center" wrapText="1"/>
    </xf>
    <xf numFmtId="4" fontId="4" fillId="4" borderId="9" xfId="52" applyNumberFormat="1" applyFont="1" applyFill="1" applyBorder="1" applyAlignment="1">
      <alignment horizontal="center" vertical="center" wrapText="1"/>
    </xf>
    <xf numFmtId="49" fontId="4" fillId="4" borderId="6" xfId="52" applyNumberFormat="1" applyFont="1" applyFill="1" applyBorder="1" applyAlignment="1">
      <alignment horizontal="center" vertical="center" wrapText="1"/>
    </xf>
    <xf numFmtId="4" fontId="4" fillId="4" borderId="6" xfId="52" applyNumberFormat="1" applyFont="1" applyFill="1" applyBorder="1" applyAlignment="1">
      <alignment horizontal="center" vertical="center" wrapText="1"/>
    </xf>
    <xf numFmtId="0" fontId="38" fillId="0" borderId="0" xfId="52" applyFont="1" applyFill="1" applyBorder="1" applyAlignment="1">
      <alignment horizontal="justify" vertical="top" wrapText="1"/>
    </xf>
    <xf numFmtId="0" fontId="52" fillId="0" borderId="0" xfId="52" applyFill="1" applyAlignment="1">
      <alignment horizontal="justify" vertical="top" wrapText="1"/>
    </xf>
    <xf numFmtId="0" fontId="58" fillId="0" borderId="0" xfId="52" applyFont="1" applyFill="1" applyBorder="1" applyAlignment="1" applyProtection="1">
      <alignment horizontal="justify" vertical="top" wrapText="1"/>
    </xf>
    <xf numFmtId="0" fontId="6" fillId="4" borderId="38" xfId="52" applyFont="1" applyFill="1" applyBorder="1" applyAlignment="1">
      <alignment horizontal="center"/>
    </xf>
    <xf numFmtId="0" fontId="6" fillId="4" borderId="10" xfId="52" applyFont="1" applyFill="1" applyBorder="1" applyAlignment="1">
      <alignment horizontal="center"/>
    </xf>
    <xf numFmtId="0" fontId="6" fillId="4" borderId="60" xfId="52" applyFont="1" applyFill="1" applyBorder="1" applyAlignment="1">
      <alignment horizontal="center"/>
    </xf>
    <xf numFmtId="0" fontId="54" fillId="0" borderId="10" xfId="5" applyFont="1" applyBorder="1" applyAlignment="1">
      <alignment horizontal="center" vertical="center" wrapText="1"/>
    </xf>
    <xf numFmtId="0" fontId="54" fillId="0" borderId="0" xfId="5" applyFont="1" applyBorder="1" applyAlignment="1">
      <alignment horizontal="center" vertical="center" wrapText="1"/>
    </xf>
    <xf numFmtId="0" fontId="54" fillId="4" borderId="6" xfId="5" applyFont="1" applyFill="1" applyBorder="1" applyAlignment="1">
      <alignment horizontal="center" vertical="center" wrapText="1"/>
    </xf>
    <xf numFmtId="0" fontId="6" fillId="4" borderId="6" xfId="5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4" fillId="4" borderId="6" xfId="1" applyNumberFormat="1" applyFont="1" applyFill="1" applyBorder="1" applyAlignment="1">
      <alignment horizontal="center" vertical="center" wrapText="1"/>
    </xf>
    <xf numFmtId="4" fontId="4" fillId="4" borderId="6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/>
    </xf>
    <xf numFmtId="4" fontId="4" fillId="4" borderId="6" xfId="2" applyNumberFormat="1" applyFont="1" applyFill="1" applyBorder="1" applyAlignment="1">
      <alignment horizontal="left" vertical="center" wrapText="1"/>
    </xf>
    <xf numFmtId="4" fontId="4" fillId="4" borderId="6" xfId="1" applyNumberFormat="1" applyFont="1" applyFill="1" applyBorder="1" applyAlignment="1">
      <alignment horizontal="left" vertical="center" wrapText="1"/>
    </xf>
    <xf numFmtId="4" fontId="4" fillId="4" borderId="7" xfId="1" applyNumberFormat="1" applyFont="1" applyFill="1" applyBorder="1" applyAlignment="1">
      <alignment horizontal="center" vertical="center" wrapText="1"/>
    </xf>
    <xf numFmtId="4" fontId="4" fillId="4" borderId="8" xfId="1" applyNumberFormat="1" applyFont="1" applyFill="1" applyBorder="1" applyAlignment="1">
      <alignment horizontal="center" vertical="center" wrapText="1"/>
    </xf>
    <xf numFmtId="4" fontId="4" fillId="4" borderId="9" xfId="1" applyNumberFormat="1" applyFont="1" applyFill="1" applyBorder="1" applyAlignment="1">
      <alignment horizontal="center" vertical="center" wrapText="1"/>
    </xf>
    <xf numFmtId="164" fontId="6" fillId="4" borderId="7" xfId="2" applyFont="1" applyFill="1" applyBorder="1" applyAlignment="1">
      <alignment horizontal="center" vertical="center" wrapText="1"/>
    </xf>
    <xf numFmtId="164" fontId="6" fillId="4" borderId="8" xfId="2" applyFont="1" applyFill="1" applyBorder="1" applyAlignment="1">
      <alignment horizontal="center" vertical="center" wrapText="1"/>
    </xf>
    <xf numFmtId="164" fontId="6" fillId="4" borderId="9" xfId="2" applyFont="1" applyFill="1" applyBorder="1" applyAlignment="1">
      <alignment horizontal="center" vertical="center" wrapText="1"/>
    </xf>
    <xf numFmtId="0" fontId="6" fillId="21" borderId="10" xfId="1" applyFont="1" applyFill="1" applyBorder="1" applyAlignment="1">
      <alignment horizontal="center" vertical="center"/>
    </xf>
    <xf numFmtId="0" fontId="6" fillId="18" borderId="10" xfId="1" applyFont="1" applyFill="1" applyBorder="1" applyAlignment="1">
      <alignment horizontal="center" vertical="center"/>
    </xf>
    <xf numFmtId="0" fontId="6" fillId="18" borderId="10" xfId="1" applyFont="1" applyFill="1" applyBorder="1" applyAlignment="1">
      <alignment horizontal="center" vertical="center" wrapText="1"/>
    </xf>
    <xf numFmtId="0" fontId="6" fillId="19" borderId="10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49" fontId="4" fillId="4" borderId="6" xfId="1" applyNumberFormat="1" applyFont="1" applyFill="1" applyBorder="1" applyAlignment="1">
      <alignment horizontal="left"/>
    </xf>
    <xf numFmtId="0" fontId="12" fillId="6" borderId="10" xfId="1" applyFont="1" applyFill="1" applyBorder="1" applyAlignment="1">
      <alignment horizontal="center" vertical="center"/>
    </xf>
    <xf numFmtId="0" fontId="12" fillId="11" borderId="10" xfId="1" applyFont="1" applyFill="1" applyBorder="1" applyAlignment="1">
      <alignment horizontal="center" vertical="center"/>
    </xf>
    <xf numFmtId="4" fontId="8" fillId="4" borderId="7" xfId="4" applyNumberFormat="1" applyFont="1" applyFill="1" applyBorder="1" applyAlignment="1">
      <alignment horizontal="center" vertical="center" wrapText="1"/>
    </xf>
    <xf numFmtId="4" fontId="8" fillId="4" borderId="8" xfId="4" applyNumberFormat="1" applyFont="1" applyFill="1" applyBorder="1" applyAlignment="1">
      <alignment horizontal="center" vertical="center" wrapText="1"/>
    </xf>
    <xf numFmtId="4" fontId="8" fillId="4" borderId="9" xfId="4" applyNumberFormat="1" applyFont="1" applyFill="1" applyBorder="1" applyAlignment="1">
      <alignment horizontal="center" vertical="center" wrapText="1"/>
    </xf>
    <xf numFmtId="164" fontId="11" fillId="4" borderId="6" xfId="1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/>
    </xf>
    <xf numFmtId="164" fontId="8" fillId="4" borderId="6" xfId="1" applyNumberFormat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horizontal="left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164" fontId="5" fillId="4" borderId="6" xfId="1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5" fillId="3" borderId="42" xfId="9" applyFont="1" applyFill="1" applyBorder="1" applyAlignment="1">
      <alignment horizontal="center" vertical="center" wrapText="1"/>
    </xf>
    <xf numFmtId="0" fontId="25" fillId="3" borderId="1" xfId="9" applyFont="1" applyFill="1" applyBorder="1" applyAlignment="1">
      <alignment horizontal="center" vertical="center" wrapText="1"/>
    </xf>
    <xf numFmtId="0" fontId="17" fillId="13" borderId="22" xfId="8" applyFont="1" applyFill="1" applyBorder="1" applyAlignment="1">
      <alignment horizontal="center" vertical="center" wrapText="1"/>
    </xf>
    <xf numFmtId="0" fontId="17" fillId="13" borderId="30" xfId="8" applyFont="1" applyFill="1" applyBorder="1" applyAlignment="1">
      <alignment horizontal="center" vertical="center" wrapText="1"/>
    </xf>
    <xf numFmtId="0" fontId="17" fillId="13" borderId="32" xfId="8" applyFont="1" applyFill="1" applyBorder="1" applyAlignment="1">
      <alignment horizontal="center" vertical="center" wrapText="1"/>
    </xf>
    <xf numFmtId="0" fontId="17" fillId="13" borderId="23" xfId="8" applyFont="1" applyFill="1" applyBorder="1" applyAlignment="1">
      <alignment horizontal="center" vertical="center" wrapText="1"/>
    </xf>
    <xf numFmtId="0" fontId="17" fillId="13" borderId="8" xfId="8" applyFont="1" applyFill="1" applyBorder="1" applyAlignment="1">
      <alignment horizontal="center" vertical="center" wrapText="1"/>
    </xf>
    <xf numFmtId="0" fontId="17" fillId="13" borderId="41" xfId="8" applyFont="1" applyFill="1" applyBorder="1" applyAlignment="1">
      <alignment horizontal="center" vertical="center" wrapText="1"/>
    </xf>
    <xf numFmtId="0" fontId="17" fillId="13" borderId="24" xfId="8" applyFont="1" applyFill="1" applyBorder="1" applyAlignment="1">
      <alignment horizontal="center" vertical="center" wrapText="1"/>
    </xf>
    <xf numFmtId="0" fontId="17" fillId="13" borderId="25" xfId="8" applyFont="1" applyFill="1" applyBorder="1" applyAlignment="1">
      <alignment horizontal="center" vertical="center" wrapText="1"/>
    </xf>
    <xf numFmtId="0" fontId="17" fillId="13" borderId="6" xfId="8" applyFont="1" applyFill="1" applyBorder="1" applyAlignment="1">
      <alignment horizontal="center" vertical="center" wrapText="1"/>
    </xf>
    <xf numFmtId="0" fontId="17" fillId="13" borderId="33" xfId="8" applyFont="1" applyFill="1" applyBorder="1" applyAlignment="1">
      <alignment horizontal="center" vertical="center" wrapText="1"/>
    </xf>
    <xf numFmtId="4" fontId="17" fillId="13" borderId="6" xfId="8" applyNumberFormat="1" applyFont="1" applyFill="1" applyBorder="1" applyAlignment="1">
      <alignment horizontal="center" vertical="center" wrapText="1"/>
    </xf>
    <xf numFmtId="4" fontId="17" fillId="13" borderId="33" xfId="8" applyNumberFormat="1" applyFont="1" applyFill="1" applyBorder="1" applyAlignment="1">
      <alignment horizontal="center" vertical="center" wrapText="1"/>
    </xf>
    <xf numFmtId="0" fontId="17" fillId="13" borderId="7" xfId="8" applyFont="1" applyFill="1" applyBorder="1" applyAlignment="1">
      <alignment horizontal="center" vertical="center" wrapText="1"/>
    </xf>
    <xf numFmtId="0" fontId="17" fillId="13" borderId="38" xfId="8" applyFont="1" applyFill="1" applyBorder="1" applyAlignment="1">
      <alignment horizontal="center" vertical="center" wrapText="1"/>
    </xf>
    <xf numFmtId="0" fontId="25" fillId="17" borderId="42" xfId="9" applyFont="1" applyFill="1" applyBorder="1" applyAlignment="1">
      <alignment horizontal="center" vertical="center" wrapText="1"/>
    </xf>
    <xf numFmtId="0" fontId="25" fillId="17" borderId="1" xfId="9" applyFont="1" applyFill="1" applyBorder="1" applyAlignment="1">
      <alignment horizontal="center" vertical="center" wrapText="1"/>
    </xf>
    <xf numFmtId="0" fontId="25" fillId="17" borderId="91" xfId="9" applyFont="1" applyFill="1" applyBorder="1" applyAlignment="1">
      <alignment horizontal="center" vertical="center" wrapText="1"/>
    </xf>
    <xf numFmtId="0" fontId="25" fillId="17" borderId="4" xfId="9" applyFont="1" applyFill="1" applyBorder="1" applyAlignment="1">
      <alignment horizontal="center" vertical="center" wrapText="1"/>
    </xf>
    <xf numFmtId="0" fontId="17" fillId="13" borderId="27" xfId="8" applyFont="1" applyFill="1" applyBorder="1" applyAlignment="1" applyProtection="1">
      <alignment horizontal="center" vertical="center" wrapText="1"/>
    </xf>
    <xf numFmtId="0" fontId="17" fillId="13" borderId="28" xfId="8" applyFont="1" applyFill="1" applyBorder="1" applyAlignment="1" applyProtection="1">
      <alignment horizontal="center" vertical="center" wrapText="1"/>
    </xf>
    <xf numFmtId="0" fontId="17" fillId="13" borderId="29" xfId="8" applyFont="1" applyFill="1" applyBorder="1" applyAlignment="1" applyProtection="1">
      <alignment horizontal="center" vertical="center" wrapText="1"/>
    </xf>
    <xf numFmtId="0" fontId="17" fillId="13" borderId="57" xfId="8" applyFont="1" applyFill="1" applyBorder="1" applyAlignment="1">
      <alignment horizontal="center" vertical="center" wrapText="1"/>
    </xf>
    <xf numFmtId="0" fontId="17" fillId="13" borderId="33" xfId="8" applyFont="1" applyFill="1" applyBorder="1" applyAlignment="1" applyProtection="1">
      <alignment horizontal="center" vertical="center" wrapText="1"/>
    </xf>
    <xf numFmtId="0" fontId="17" fillId="13" borderId="58" xfId="8" applyFont="1" applyFill="1" applyBorder="1" applyAlignment="1" applyProtection="1">
      <alignment horizontal="center" vertical="center" wrapText="1"/>
    </xf>
    <xf numFmtId="0" fontId="17" fillId="13" borderId="34" xfId="8" applyFont="1" applyFill="1" applyBorder="1" applyAlignment="1" applyProtection="1">
      <alignment horizontal="center" vertical="center" wrapText="1"/>
    </xf>
    <xf numFmtId="0" fontId="17" fillId="13" borderId="59" xfId="8" applyFont="1" applyFill="1" applyBorder="1" applyAlignment="1" applyProtection="1">
      <alignment horizontal="center" vertical="center" wrapText="1"/>
    </xf>
    <xf numFmtId="0" fontId="17" fillId="4" borderId="17" xfId="8" applyFont="1" applyFill="1" applyBorder="1" applyAlignment="1">
      <alignment horizontal="left" vertical="center" wrapText="1"/>
    </xf>
    <xf numFmtId="0" fontId="17" fillId="4" borderId="0" xfId="8" applyFont="1" applyFill="1" applyBorder="1" applyAlignment="1">
      <alignment horizontal="left" vertical="center" wrapText="1"/>
    </xf>
    <xf numFmtId="14" fontId="17" fillId="4" borderId="0" xfId="8" applyNumberFormat="1" applyFont="1" applyFill="1" applyBorder="1" applyAlignment="1">
      <alignment horizontal="center" vertical="center" wrapText="1"/>
    </xf>
    <xf numFmtId="14" fontId="17" fillId="4" borderId="18" xfId="8" applyNumberFormat="1" applyFont="1" applyFill="1" applyBorder="1" applyAlignment="1">
      <alignment horizontal="center" vertical="center" wrapText="1"/>
    </xf>
    <xf numFmtId="0" fontId="17" fillId="4" borderId="17" xfId="8" applyFont="1" applyFill="1" applyBorder="1" applyAlignment="1" applyProtection="1">
      <alignment horizontal="left" vertical="center" wrapText="1"/>
    </xf>
    <xf numFmtId="0" fontId="17" fillId="4" borderId="0" xfId="8" applyFont="1" applyFill="1" applyBorder="1" applyAlignment="1" applyProtection="1">
      <alignment horizontal="left" vertical="center" wrapText="1"/>
    </xf>
    <xf numFmtId="0" fontId="17" fillId="4" borderId="18" xfId="8" applyFont="1" applyFill="1" applyBorder="1" applyAlignment="1" applyProtection="1">
      <alignment horizontal="left" vertical="center" wrapText="1"/>
    </xf>
    <xf numFmtId="0" fontId="17" fillId="4" borderId="19" xfId="8" applyFont="1" applyFill="1" applyBorder="1" applyAlignment="1">
      <alignment horizontal="left" vertical="center" wrapText="1"/>
    </xf>
    <xf numFmtId="0" fontId="17" fillId="4" borderId="21" xfId="8" applyFont="1" applyFill="1" applyBorder="1" applyAlignment="1">
      <alignment horizontal="left" vertical="center" wrapText="1"/>
    </xf>
    <xf numFmtId="0" fontId="17" fillId="4" borderId="19" xfId="8" applyFont="1" applyFill="1" applyBorder="1" applyAlignment="1" applyProtection="1">
      <alignment horizontal="left" vertical="center" wrapText="1"/>
    </xf>
    <xf numFmtId="0" fontId="17" fillId="4" borderId="21" xfId="8" applyFont="1" applyFill="1" applyBorder="1" applyAlignment="1" applyProtection="1">
      <alignment horizontal="left" vertical="center" wrapText="1"/>
    </xf>
    <xf numFmtId="0" fontId="17" fillId="4" borderId="20" xfId="8" applyFont="1" applyFill="1" applyBorder="1" applyAlignment="1" applyProtection="1">
      <alignment horizontal="left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7" fillId="4" borderId="18" xfId="8" applyFont="1" applyFill="1" applyBorder="1" applyAlignment="1">
      <alignment horizontal="left" vertical="center" wrapText="1"/>
    </xf>
    <xf numFmtId="0" fontId="17" fillId="4" borderId="11" xfId="8" applyFont="1" applyFill="1" applyBorder="1" applyAlignment="1" applyProtection="1">
      <alignment horizontal="left" vertical="center" wrapText="1"/>
    </xf>
    <xf numFmtId="0" fontId="17" fillId="4" borderId="16" xfId="8" applyFont="1" applyFill="1" applyBorder="1" applyAlignment="1" applyProtection="1">
      <alignment horizontal="left" vertical="center" wrapText="1"/>
    </xf>
    <xf numFmtId="0" fontId="17" fillId="4" borderId="12" xfId="8" applyFont="1" applyFill="1" applyBorder="1" applyAlignment="1" applyProtection="1">
      <alignment horizontal="left" vertical="center" wrapText="1"/>
    </xf>
    <xf numFmtId="0" fontId="25" fillId="3" borderId="42" xfId="9" applyFont="1" applyFill="1" applyBorder="1" applyAlignment="1">
      <alignment horizontal="center" vertical="center"/>
    </xf>
    <xf numFmtId="0" fontId="25" fillId="3" borderId="1" xfId="9" applyFont="1" applyFill="1" applyBorder="1" applyAlignment="1">
      <alignment horizontal="center" vertical="center"/>
    </xf>
    <xf numFmtId="0" fontId="17" fillId="13" borderId="26" xfId="8" applyFont="1" applyFill="1" applyBorder="1" applyAlignment="1">
      <alignment horizontal="center" vertical="center" wrapText="1"/>
    </xf>
    <xf numFmtId="4" fontId="17" fillId="13" borderId="6" xfId="8" applyNumberFormat="1" applyFont="1" applyFill="1" applyBorder="1" applyAlignment="1">
      <alignment horizontal="right" vertical="center" wrapText="1"/>
    </xf>
    <xf numFmtId="4" fontId="17" fillId="13" borderId="33" xfId="8" applyNumberFormat="1" applyFont="1" applyFill="1" applyBorder="1" applyAlignment="1">
      <alignment horizontal="right" vertical="center" wrapText="1"/>
    </xf>
    <xf numFmtId="0" fontId="17" fillId="13" borderId="31" xfId="8" applyFont="1" applyFill="1" applyBorder="1" applyAlignment="1">
      <alignment horizontal="center" vertical="center" wrapText="1"/>
    </xf>
    <xf numFmtId="0" fontId="17" fillId="13" borderId="34" xfId="8" applyFont="1" applyFill="1" applyBorder="1" applyAlignment="1">
      <alignment horizontal="center" vertical="center" wrapText="1"/>
    </xf>
    <xf numFmtId="166" fontId="26" fillId="2" borderId="17" xfId="9" applyNumberFormat="1" applyFont="1" applyFill="1" applyBorder="1" applyAlignment="1">
      <alignment horizontal="right" vertical="center"/>
    </xf>
    <xf numFmtId="166" fontId="26" fillId="2" borderId="0" xfId="9" applyNumberFormat="1" applyFont="1" applyFill="1" applyBorder="1" applyAlignment="1">
      <alignment horizontal="right" vertical="center"/>
    </xf>
    <xf numFmtId="39" fontId="27" fillId="2" borderId="0" xfId="9" applyNumberFormat="1" applyFont="1" applyFill="1" applyBorder="1" applyAlignment="1">
      <alignment horizontal="center" vertical="center"/>
    </xf>
    <xf numFmtId="0" fontId="29" fillId="2" borderId="0" xfId="9" applyNumberFormat="1" applyFont="1" applyFill="1" applyBorder="1" applyAlignment="1">
      <alignment horizontal="center" vertical="center"/>
    </xf>
    <xf numFmtId="166" fontId="31" fillId="2" borderId="21" xfId="9" applyNumberFormat="1" applyFont="1" applyFill="1" applyBorder="1" applyAlignment="1">
      <alignment horizontal="center" vertical="center"/>
    </xf>
    <xf numFmtId="166" fontId="31" fillId="14" borderId="13" xfId="9" applyNumberFormat="1" applyFont="1" applyFill="1" applyBorder="1" applyAlignment="1">
      <alignment horizontal="center" vertical="center"/>
    </xf>
    <xf numFmtId="166" fontId="31" fillId="14" borderId="14" xfId="9" applyNumberFormat="1" applyFont="1" applyFill="1" applyBorder="1" applyAlignment="1">
      <alignment horizontal="center" vertical="center"/>
    </xf>
    <xf numFmtId="166" fontId="31" fillId="14" borderId="15" xfId="9" applyNumberFormat="1" applyFont="1" applyFill="1" applyBorder="1" applyAlignment="1">
      <alignment horizontal="center" vertical="center"/>
    </xf>
    <xf numFmtId="167" fontId="31" fillId="14" borderId="45" xfId="9" applyNumberFormat="1" applyFont="1" applyFill="1" applyBorder="1" applyAlignment="1">
      <alignment horizontal="right" vertical="center"/>
    </xf>
    <xf numFmtId="167" fontId="31" fillId="14" borderId="46" xfId="9" applyNumberFormat="1" applyFont="1" applyFill="1" applyBorder="1" applyAlignment="1">
      <alignment horizontal="right" vertical="center"/>
    </xf>
    <xf numFmtId="167" fontId="31" fillId="14" borderId="47" xfId="9" applyNumberFormat="1" applyFont="1" applyFill="1" applyBorder="1" applyAlignment="1">
      <alignment horizontal="right" vertical="center"/>
    </xf>
    <xf numFmtId="166" fontId="31" fillId="14" borderId="11" xfId="9" applyNumberFormat="1" applyFont="1" applyFill="1" applyBorder="1" applyAlignment="1">
      <alignment horizontal="center" vertical="center"/>
    </xf>
    <xf numFmtId="166" fontId="31" fillId="14" borderId="16" xfId="9" applyNumberFormat="1" applyFont="1" applyFill="1" applyBorder="1" applyAlignment="1">
      <alignment horizontal="center" vertical="center"/>
    </xf>
    <xf numFmtId="166" fontId="31" fillId="14" borderId="12" xfId="9" applyNumberFormat="1" applyFont="1" applyFill="1" applyBorder="1" applyAlignment="1">
      <alignment horizontal="center" vertical="center"/>
    </xf>
    <xf numFmtId="166" fontId="31" fillId="14" borderId="17" xfId="9" applyNumberFormat="1" applyFont="1" applyFill="1" applyBorder="1" applyAlignment="1">
      <alignment horizontal="center" vertical="center"/>
    </xf>
    <xf numFmtId="166" fontId="31" fillId="14" borderId="0" xfId="9" applyNumberFormat="1" applyFont="1" applyFill="1" applyBorder="1" applyAlignment="1">
      <alignment horizontal="center" vertical="center"/>
    </xf>
    <xf numFmtId="166" fontId="31" fillId="14" borderId="18" xfId="9" applyNumberFormat="1" applyFont="1" applyFill="1" applyBorder="1" applyAlignment="1">
      <alignment horizontal="center" vertical="center"/>
    </xf>
    <xf numFmtId="166" fontId="31" fillId="14" borderId="19" xfId="9" applyNumberFormat="1" applyFont="1" applyFill="1" applyBorder="1" applyAlignment="1">
      <alignment horizontal="center" vertical="center"/>
    </xf>
    <xf numFmtId="166" fontId="31" fillId="14" borderId="21" xfId="9" applyNumberFormat="1" applyFont="1" applyFill="1" applyBorder="1" applyAlignment="1">
      <alignment horizontal="center" vertical="center"/>
    </xf>
    <xf numFmtId="166" fontId="31" fillId="14" borderId="20" xfId="9" applyNumberFormat="1" applyFont="1" applyFill="1" applyBorder="1" applyAlignment="1">
      <alignment horizontal="center" vertical="center"/>
    </xf>
    <xf numFmtId="0" fontId="17" fillId="0" borderId="27" xfId="8" applyFont="1" applyFill="1" applyBorder="1" applyAlignment="1">
      <alignment horizontal="center" vertical="center"/>
    </xf>
    <xf numFmtId="0" fontId="17" fillId="0" borderId="28" xfId="8" applyFont="1" applyFill="1" applyBorder="1" applyAlignment="1">
      <alignment horizontal="center" vertical="center"/>
    </xf>
    <xf numFmtId="168" fontId="17" fillId="0" borderId="28" xfId="8" applyNumberFormat="1" applyFont="1" applyFill="1" applyBorder="1" applyAlignment="1">
      <alignment horizontal="left" vertical="center"/>
    </xf>
    <xf numFmtId="0" fontId="17" fillId="0" borderId="28" xfId="8" applyFont="1" applyFill="1" applyBorder="1" applyAlignment="1">
      <alignment horizontal="left" vertical="center"/>
    </xf>
    <xf numFmtId="166" fontId="26" fillId="14" borderId="48" xfId="9" applyNumberFormat="1" applyFont="1" applyFill="1" applyBorder="1" applyAlignment="1">
      <alignment horizontal="center" vertical="center"/>
    </xf>
    <xf numFmtId="166" fontId="26" fillId="14" borderId="49" xfId="9" applyNumberFormat="1" applyFont="1" applyFill="1" applyBorder="1" applyAlignment="1">
      <alignment horizontal="center" vertical="center"/>
    </xf>
    <xf numFmtId="166" fontId="26" fillId="14" borderId="50" xfId="9" applyNumberFormat="1" applyFont="1" applyFill="1" applyBorder="1" applyAlignment="1">
      <alignment horizontal="center" vertical="center"/>
    </xf>
    <xf numFmtId="0" fontId="17" fillId="0" borderId="11" xfId="8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9" fontId="17" fillId="0" borderId="52" xfId="10" applyNumberFormat="1" applyFont="1" applyFill="1" applyBorder="1" applyAlignment="1">
      <alignment horizontal="left" vertical="center"/>
    </xf>
    <xf numFmtId="169" fontId="17" fillId="0" borderId="53" xfId="10" applyNumberFormat="1" applyFont="1" applyFill="1" applyBorder="1" applyAlignment="1">
      <alignment horizontal="left" vertical="center"/>
    </xf>
    <xf numFmtId="0" fontId="17" fillId="0" borderId="30" xfId="8" applyFont="1" applyFill="1" applyBorder="1" applyAlignment="1">
      <alignment horizontal="center" vertical="center"/>
    </xf>
    <xf numFmtId="0" fontId="17" fillId="0" borderId="6" xfId="8" applyFont="1" applyFill="1" applyBorder="1" applyAlignment="1">
      <alignment horizontal="center" vertical="center"/>
    </xf>
    <xf numFmtId="168" fontId="17" fillId="0" borderId="6" xfId="8" applyNumberFormat="1" applyFont="1" applyFill="1" applyBorder="1" applyAlignment="1">
      <alignment horizontal="left" vertical="center"/>
    </xf>
    <xf numFmtId="0" fontId="17" fillId="0" borderId="6" xfId="8" applyFont="1" applyFill="1" applyBorder="1" applyAlignment="1">
      <alignment horizontal="left" vertical="center"/>
    </xf>
    <xf numFmtId="0" fontId="17" fillId="0" borderId="31" xfId="8" applyFont="1" applyFill="1" applyBorder="1" applyAlignment="1">
      <alignment horizontal="left" vertical="center"/>
    </xf>
    <xf numFmtId="0" fontId="17" fillId="0" borderId="51" xfId="8" applyFont="1" applyFill="1" applyBorder="1" applyAlignment="1">
      <alignment horizontal="center" vertical="center"/>
    </xf>
    <xf numFmtId="0" fontId="17" fillId="0" borderId="52" xfId="8" applyFont="1" applyFill="1" applyBorder="1" applyAlignment="1">
      <alignment horizontal="center" vertical="center"/>
    </xf>
    <xf numFmtId="168" fontId="17" fillId="0" borderId="52" xfId="8" applyNumberFormat="1" applyFont="1" applyFill="1" applyBorder="1" applyAlignment="1">
      <alignment horizontal="left" vertical="center"/>
    </xf>
    <xf numFmtId="0" fontId="17" fillId="0" borderId="52" xfId="8" applyFont="1" applyFill="1" applyBorder="1" applyAlignment="1">
      <alignment horizontal="left" vertical="center"/>
    </xf>
    <xf numFmtId="169" fontId="17" fillId="0" borderId="52" xfId="10" applyNumberFormat="1" applyFont="1" applyFill="1" applyBorder="1" applyAlignment="1">
      <alignment horizontal="center" vertical="center"/>
    </xf>
    <xf numFmtId="0" fontId="17" fillId="0" borderId="29" xfId="8" applyFont="1" applyFill="1" applyBorder="1" applyAlignment="1">
      <alignment horizontal="left" vertical="center"/>
    </xf>
    <xf numFmtId="0" fontId="4" fillId="0" borderId="74" xfId="59" applyFont="1" applyBorder="1" applyAlignment="1">
      <alignment horizontal="justify" vertical="center" wrapText="1"/>
    </xf>
    <xf numFmtId="0" fontId="12" fillId="0" borderId="0" xfId="58" applyFont="1" applyBorder="1" applyAlignment="1">
      <alignment horizontal="center" wrapText="1"/>
    </xf>
    <xf numFmtId="49" fontId="37" fillId="0" borderId="63" xfId="59" applyNumberFormat="1" applyFont="1" applyBorder="1" applyAlignment="1">
      <alignment horizontal="center" wrapText="1"/>
    </xf>
    <xf numFmtId="49" fontId="37" fillId="0" borderId="64" xfId="59" applyNumberFormat="1" applyFont="1" applyBorder="1" applyAlignment="1">
      <alignment horizontal="center" wrapText="1"/>
    </xf>
    <xf numFmtId="0" fontId="4" fillId="0" borderId="66" xfId="59" applyFont="1" applyBorder="1" applyAlignment="1">
      <alignment horizontal="justify" vertical="center" wrapText="1"/>
    </xf>
    <xf numFmtId="0" fontId="4" fillId="0" borderId="67" xfId="59" applyFont="1" applyBorder="1" applyAlignment="1">
      <alignment horizontal="justify" vertical="center" wrapText="1"/>
    </xf>
    <xf numFmtId="0" fontId="4" fillId="0" borderId="71" xfId="59" applyFont="1" applyBorder="1" applyAlignment="1">
      <alignment horizontal="justify" vertical="center" wrapText="1"/>
    </xf>
    <xf numFmtId="0" fontId="17" fillId="26" borderId="24" xfId="61" applyFont="1" applyFill="1" applyBorder="1" applyAlignment="1">
      <alignment horizontal="center" vertical="center"/>
    </xf>
    <xf numFmtId="0" fontId="17" fillId="26" borderId="79" xfId="61" applyFont="1" applyFill="1" applyBorder="1" applyAlignment="1">
      <alignment horizontal="center" vertical="center"/>
    </xf>
    <xf numFmtId="0" fontId="17" fillId="26" borderId="56" xfId="61" applyFont="1" applyFill="1" applyBorder="1" applyAlignment="1">
      <alignment horizontal="center" vertical="center"/>
    </xf>
    <xf numFmtId="0" fontId="17" fillId="26" borderId="9" xfId="61" applyFont="1" applyFill="1" applyBorder="1" applyAlignment="1">
      <alignment horizontal="center" vertical="center"/>
    </xf>
    <xf numFmtId="0" fontId="17" fillId="26" borderId="77" xfId="61" applyFont="1" applyFill="1" applyBorder="1" applyAlignment="1">
      <alignment horizontal="center" vertical="center"/>
    </xf>
    <xf numFmtId="0" fontId="17" fillId="26" borderId="80" xfId="61" applyFont="1" applyFill="1" applyBorder="1" applyAlignment="1">
      <alignment horizontal="center" vertical="center"/>
    </xf>
    <xf numFmtId="0" fontId="21" fillId="4" borderId="0" xfId="61" applyFont="1" applyFill="1" applyBorder="1" applyAlignment="1">
      <alignment horizontal="center"/>
    </xf>
    <xf numFmtId="0" fontId="21" fillId="4" borderId="18" xfId="61" applyFont="1" applyFill="1" applyBorder="1" applyAlignment="1">
      <alignment horizontal="center"/>
    </xf>
    <xf numFmtId="1" fontId="17" fillId="4" borderId="0" xfId="61" applyNumberFormat="1" applyFont="1" applyFill="1" applyBorder="1" applyAlignment="1">
      <alignment horizontal="center"/>
    </xf>
    <xf numFmtId="1" fontId="17" fillId="4" borderId="17" xfId="61" applyNumberFormat="1" applyFont="1" applyFill="1" applyBorder="1" applyAlignment="1">
      <alignment horizontal="center"/>
    </xf>
    <xf numFmtId="1" fontId="17" fillId="4" borderId="17" xfId="61" applyNumberFormat="1" applyFont="1" applyFill="1" applyBorder="1" applyAlignment="1">
      <alignment horizontal="left"/>
    </xf>
    <xf numFmtId="1" fontId="17" fillId="4" borderId="0" xfId="61" applyNumberFormat="1" applyFont="1" applyFill="1" applyBorder="1" applyAlignment="1">
      <alignment horizontal="left"/>
    </xf>
    <xf numFmtId="0" fontId="22" fillId="4" borderId="19" xfId="61" applyFont="1" applyFill="1" applyBorder="1" applyAlignment="1">
      <alignment horizontal="center"/>
    </xf>
    <xf numFmtId="0" fontId="22" fillId="4" borderId="21" xfId="61" applyFont="1" applyFill="1" applyBorder="1" applyAlignment="1">
      <alignment horizontal="center"/>
    </xf>
    <xf numFmtId="0" fontId="17" fillId="0" borderId="77" xfId="61" applyFont="1" applyBorder="1" applyAlignment="1">
      <alignment horizontal="center" vertical="center"/>
    </xf>
    <xf numFmtId="0" fontId="17" fillId="0" borderId="78" xfId="61" applyFont="1" applyBorder="1" applyAlignment="1">
      <alignment horizontal="center" vertical="center"/>
    </xf>
  </cellXfs>
  <cellStyles count="168">
    <cellStyle name="0,00###" xfId="66"/>
    <cellStyle name="0.0" xfId="67"/>
    <cellStyle name="1" xfId="11"/>
    <cellStyle name="2.1" xfId="12"/>
    <cellStyle name="2.1.1" xfId="13"/>
    <cellStyle name="2.1.1.1" xfId="14"/>
    <cellStyle name="20% - Colore 1" xfId="68"/>
    <cellStyle name="20% - Colore 2" xfId="69"/>
    <cellStyle name="20% - Colore 3" xfId="70"/>
    <cellStyle name="20% - Colore 4" xfId="71"/>
    <cellStyle name="20% - Colore 5" xfId="72"/>
    <cellStyle name="20% - Colore 6" xfId="73"/>
    <cellStyle name="40% - Colore 1" xfId="74"/>
    <cellStyle name="40% - Colore 2" xfId="75"/>
    <cellStyle name="40% - Colore 3" xfId="76"/>
    <cellStyle name="40% - Colore 4" xfId="77"/>
    <cellStyle name="40% - Colore 5" xfId="78"/>
    <cellStyle name="40% - Colore 6" xfId="79"/>
    <cellStyle name="60% - Colore 1" xfId="80"/>
    <cellStyle name="60% - Colore 2" xfId="81"/>
    <cellStyle name="60% - Colore 3" xfId="82"/>
    <cellStyle name="60% - Colore 4" xfId="83"/>
    <cellStyle name="60% - Colore 5" xfId="84"/>
    <cellStyle name="60% - Colore 6" xfId="85"/>
    <cellStyle name="CABEÇALHO" xfId="15"/>
    <cellStyle name="Cabeçalho 1" xfId="86"/>
    <cellStyle name="Cabeçalho 2" xfId="87"/>
    <cellStyle name="Calcolo" xfId="88"/>
    <cellStyle name="Cella collegata" xfId="89"/>
    <cellStyle name="Cella da controllare" xfId="90"/>
    <cellStyle name="Colore 1" xfId="91"/>
    <cellStyle name="Colore 2" xfId="92"/>
    <cellStyle name="Colore 3" xfId="93"/>
    <cellStyle name="Colore 4" xfId="94"/>
    <cellStyle name="Colore 5" xfId="95"/>
    <cellStyle name="Colore 6" xfId="96"/>
    <cellStyle name="Comma 2" xfId="97"/>
    <cellStyle name="Comma 3" xfId="98"/>
    <cellStyle name="Comma0" xfId="16"/>
    <cellStyle name="CPU" xfId="17"/>
    <cellStyle name="Currency0" xfId="18"/>
    <cellStyle name="Data" xfId="99"/>
    <cellStyle name="Date" xfId="19"/>
    <cellStyle name="Euro" xfId="20"/>
    <cellStyle name="Excel Built-in Normal" xfId="100"/>
    <cellStyle name="Fixed" xfId="21"/>
    <cellStyle name="Fixo" xfId="101"/>
    <cellStyle name="Heading 1" xfId="22"/>
    <cellStyle name="Heading 2" xfId="23"/>
    <cellStyle name="Hiperlink" xfId="57" builtinId="8"/>
    <cellStyle name="Hyperlink 2" xfId="102"/>
    <cellStyle name="Indefinido" xfId="24"/>
    <cellStyle name="Input" xfId="103"/>
    <cellStyle name="ÌTENS" xfId="25"/>
    <cellStyle name="Moeda" xfId="55" builtinId="4"/>
    <cellStyle name="Moeda 2" xfId="104"/>
    <cellStyle name="Moeda 2 2" xfId="105"/>
    <cellStyle name="Moeda 2 2 2" xfId="106"/>
    <cellStyle name="Moeda 2 3" xfId="107"/>
    <cellStyle name="Moeda 2 3 2" xfId="108"/>
    <cellStyle name="Moeda 3" xfId="109"/>
    <cellStyle name="Moeda 3 2" xfId="110"/>
    <cellStyle name="Moeda 3 2 2" xfId="111"/>
    <cellStyle name="Moeda 4" xfId="112"/>
    <cellStyle name="Moeda 5" xfId="113"/>
    <cellStyle name="Moeda 6" xfId="114"/>
    <cellStyle name="Moeda0" xfId="115"/>
    <cellStyle name="Moneda [0]_Control Sem de HH" xfId="26"/>
    <cellStyle name="Moneda_Control Sem de HH" xfId="27"/>
    <cellStyle name="mpenho" xfId="116"/>
    <cellStyle name="Neutrale" xfId="117"/>
    <cellStyle name="Normal" xfId="0" builtinId="0"/>
    <cellStyle name="Normal - Estilo1" xfId="28"/>
    <cellStyle name="Normal - Estilo2" xfId="29"/>
    <cellStyle name="Normal - Estilo3" xfId="30"/>
    <cellStyle name="Normal - Estilo4" xfId="31"/>
    <cellStyle name="Normal - Estilo5" xfId="32"/>
    <cellStyle name="Normal - Estilo6" xfId="33"/>
    <cellStyle name="Normal - Estilo7" xfId="34"/>
    <cellStyle name="Normal - Estilo8" xfId="35"/>
    <cellStyle name="Normal 10" xfId="118"/>
    <cellStyle name="Normal 11" xfId="119"/>
    <cellStyle name="Normal 11 2" xfId="36"/>
    <cellStyle name="Normal 12" xfId="120"/>
    <cellStyle name="Normal 13" xfId="121"/>
    <cellStyle name="Normal 14" xfId="122"/>
    <cellStyle name="Normal 15" xfId="123"/>
    <cellStyle name="Normal 16" xfId="124"/>
    <cellStyle name="Normal 2" xfId="1"/>
    <cellStyle name="Normal 2 2" xfId="8"/>
    <cellStyle name="Normal 2 2 2" xfId="59"/>
    <cellStyle name="Normal 2 3" xfId="37"/>
    <cellStyle name="Normal 2 3 2" xfId="61"/>
    <cellStyle name="Normal 2 4" xfId="125"/>
    <cellStyle name="Normal 2_Comparação" xfId="126"/>
    <cellStyle name="Normal 3" xfId="52"/>
    <cellStyle name="Normal 3 2" xfId="38"/>
    <cellStyle name="Normal 3 2 2" xfId="127"/>
    <cellStyle name="Normal 3_relatorios-coordenadas" xfId="5"/>
    <cellStyle name="Normal 4" xfId="39"/>
    <cellStyle name="Normal 4 2" xfId="128"/>
    <cellStyle name="Normal 4 3" xfId="129"/>
    <cellStyle name="Normal 5" xfId="130"/>
    <cellStyle name="Normal 5 2" xfId="131"/>
    <cellStyle name="Normal 6" xfId="132"/>
    <cellStyle name="Normal 7" xfId="133"/>
    <cellStyle name="Normal 8" xfId="134"/>
    <cellStyle name="Normal 9" xfId="135"/>
    <cellStyle name="Normal_EMC1ª069" xfId="9"/>
    <cellStyle name="Normal_ORCAMENTO MORRO DO CHAPEU og REV 1" xfId="58"/>
    <cellStyle name="Normal_Planhila orçamentaria Vera Mendes Jan 2008" xfId="54"/>
    <cellStyle name="Normal1" xfId="40"/>
    <cellStyle name="Numero" xfId="136"/>
    <cellStyle name="NUMEROS" xfId="41"/>
    <cellStyle name="Output" xfId="137"/>
    <cellStyle name="Porcentagem" xfId="7" builtinId="5"/>
    <cellStyle name="Porcentagem 2" xfId="3"/>
    <cellStyle name="Porcentagem 2 2" xfId="42"/>
    <cellStyle name="Porcentagem 2 3" xfId="64"/>
    <cellStyle name="Porcentagem 3" xfId="43"/>
    <cellStyle name="Porcentagem 4" xfId="44"/>
    <cellStyle name="Porcentagem 4 2" xfId="63"/>
    <cellStyle name="Porcentagem 5" xfId="56"/>
    <cellStyle name="Separador de m" xfId="45"/>
    <cellStyle name="Separador de milhares 10" xfId="138"/>
    <cellStyle name="Separador de milhares 2" xfId="4"/>
    <cellStyle name="Separador de milhares 2 2" xfId="10"/>
    <cellStyle name="Separador de milhares 2 2 2" xfId="139"/>
    <cellStyle name="Separador de milhares 2 2_PREÇOS SINAPI_ok_271109" xfId="140"/>
    <cellStyle name="Separador de milhares 2 3" xfId="46"/>
    <cellStyle name="Separador de milhares 2 4" xfId="141"/>
    <cellStyle name="Separador de milhares 2 5" xfId="142"/>
    <cellStyle name="Separador de milhares 3" xfId="143"/>
    <cellStyle name="Separador de milhares 3 2" xfId="144"/>
    <cellStyle name="Separador de milhares 3 3" xfId="145"/>
    <cellStyle name="Separador de milhares 4" xfId="47"/>
    <cellStyle name="Separador de milhares 4 2" xfId="146"/>
    <cellStyle name="Separador de milhares 4 2 2" xfId="147"/>
    <cellStyle name="Separador de milhares 4 3" xfId="148"/>
    <cellStyle name="Separador de milhares 4 3 2" xfId="149"/>
    <cellStyle name="Separador de milhares 5" xfId="150"/>
    <cellStyle name="Separador de milhares 6" xfId="151"/>
    <cellStyle name="Separador de milhares 7" xfId="152"/>
    <cellStyle name="Separador de milhares 8" xfId="153"/>
    <cellStyle name="Separador de milhares 9" xfId="154"/>
    <cellStyle name="Separador de milhares_Orc_Exec_Uruoca_ Agua" xfId="62"/>
    <cellStyle name="SUBTOTAIS" xfId="48"/>
    <cellStyle name="sub-total" xfId="155"/>
    <cellStyle name="SUMA PARCIAL" xfId="49"/>
    <cellStyle name="Testo avviso" xfId="156"/>
    <cellStyle name="Testo descrittivo" xfId="157"/>
    <cellStyle name="Titolo" xfId="158"/>
    <cellStyle name="Titolo 1" xfId="159"/>
    <cellStyle name="Titolo 2" xfId="160"/>
    <cellStyle name="Titolo 3" xfId="161"/>
    <cellStyle name="Titolo 4" xfId="162"/>
    <cellStyle name="Título 1 1" xfId="163"/>
    <cellStyle name="TITULOS" xfId="50"/>
    <cellStyle name="Totale" xfId="164"/>
    <cellStyle name="Valore non valido" xfId="165"/>
    <cellStyle name="Valore valido" xfId="166"/>
    <cellStyle name="Vírgula" xfId="6" builtinId="3"/>
    <cellStyle name="Vírgula 2" xfId="2"/>
    <cellStyle name="Vírgula 2 2" xfId="65"/>
    <cellStyle name="Vírgula 3" xfId="51"/>
    <cellStyle name="Vírgula 4" xfId="53"/>
    <cellStyle name="Vírgula 6" xfId="60"/>
    <cellStyle name="Vírgula0" xfId="16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'05. Planilha de Medição'!$V$10:$Y$10</c:f>
              <c:numCache>
                <c:formatCode>General</c:formatCode>
                <c:ptCount val="4"/>
                <c:pt idx="0" formatCode="_(* #,##0.00_);_(* \(#,##0.00\);_(* &quot;-&quot;??_);_(@_)">
                  <c:v>0</c:v>
                </c:pt>
                <c:pt idx="3" formatCode="0.00%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'03. Planilha de Medição'!#REF!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5</xdr:col>
      <xdr:colOff>372003</xdr:colOff>
      <xdr:row>7</xdr:row>
      <xdr:rowOff>118595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6096528" cy="1194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590550</xdr:colOff>
      <xdr:row>3</xdr:row>
      <xdr:rowOff>180975</xdr:rowOff>
    </xdr:to>
    <xdr:pic>
      <xdr:nvPicPr>
        <xdr:cNvPr id="2" name="Picture 3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61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</xdr:col>
      <xdr:colOff>1447800</xdr:colOff>
      <xdr:row>6</xdr:row>
      <xdr:rowOff>133350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0499"/>
          <a:ext cx="1447800" cy="1085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1162050</xdr:colOff>
      <xdr:row>0</xdr:row>
      <xdr:rowOff>76200</xdr:rowOff>
    </xdr:from>
    <xdr:to>
      <xdr:col>5</xdr:col>
      <xdr:colOff>381000</xdr:colOff>
      <xdr:row>5</xdr:row>
      <xdr:rowOff>152400</xdr:rowOff>
    </xdr:to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1552575" y="76200"/>
          <a:ext cx="4933950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t-B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t-B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GOVERNO DO ESTADO DO PIAUÍ</a:t>
          </a:r>
          <a:endParaRPr lang="pt-B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DA SAÚDE</a:t>
          </a:r>
          <a:endParaRPr lang="pt-B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DIRETORIA DE PROGRAMAS ESPECIAIS DE SAÚDE – DIPES</a:t>
          </a:r>
          <a:endParaRPr lang="pt-B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Programa de Saúde e Saneamento Básico na Área Rural do Piauí - PROSAR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123265</xdr:colOff>
      <xdr:row>1</xdr:row>
      <xdr:rowOff>112059</xdr:rowOff>
    </xdr:from>
    <xdr:to>
      <xdr:col>15</xdr:col>
      <xdr:colOff>896471</xdr:colOff>
      <xdr:row>4</xdr:row>
      <xdr:rowOff>212913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672353</xdr:colOff>
      <xdr:row>0</xdr:row>
      <xdr:rowOff>224118</xdr:rowOff>
    </xdr:from>
    <xdr:to>
      <xdr:col>5</xdr:col>
      <xdr:colOff>403940</xdr:colOff>
      <xdr:row>0</xdr:row>
      <xdr:rowOff>1419038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1235" y="224118"/>
          <a:ext cx="6096528" cy="11949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76198</xdr:colOff>
      <xdr:row>13</xdr:row>
      <xdr:rowOff>333374</xdr:rowOff>
    </xdr:from>
    <xdr:to>
      <xdr:col>6</xdr:col>
      <xdr:colOff>990599</xdr:colOff>
      <xdr:row>13</xdr:row>
      <xdr:rowOff>333375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2105023" y="3238499"/>
          <a:ext cx="5105401" cy="1"/>
        </a:xfrm>
        <a:prstGeom prst="line">
          <a:avLst/>
        </a:prstGeom>
        <a:noFill/>
        <a:ln w="88900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38101</xdr:colOff>
      <xdr:row>16</xdr:row>
      <xdr:rowOff>352424</xdr:rowOff>
    </xdr:from>
    <xdr:to>
      <xdr:col>6</xdr:col>
      <xdr:colOff>971550</xdr:colOff>
      <xdr:row>16</xdr:row>
      <xdr:rowOff>361950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4162426" y="4543424"/>
          <a:ext cx="3028949" cy="9526"/>
        </a:xfrm>
        <a:prstGeom prst="line">
          <a:avLst/>
        </a:prstGeom>
        <a:noFill/>
        <a:ln w="88900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14</xdr:row>
      <xdr:rowOff>323850</xdr:rowOff>
    </xdr:from>
    <xdr:to>
      <xdr:col>3</xdr:col>
      <xdr:colOff>962025</xdr:colOff>
      <xdr:row>14</xdr:row>
      <xdr:rowOff>323850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2085975" y="3657600"/>
          <a:ext cx="1952625" cy="0"/>
        </a:xfrm>
        <a:prstGeom prst="line">
          <a:avLst/>
        </a:prstGeom>
        <a:noFill/>
        <a:ln w="88900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12</xdr:row>
      <xdr:rowOff>333375</xdr:rowOff>
    </xdr:from>
    <xdr:to>
      <xdr:col>2</xdr:col>
      <xdr:colOff>933450</xdr:colOff>
      <xdr:row>12</xdr:row>
      <xdr:rowOff>333375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105025" y="2809875"/>
          <a:ext cx="857250" cy="0"/>
        </a:xfrm>
        <a:prstGeom prst="line">
          <a:avLst/>
        </a:prstGeom>
        <a:noFill/>
        <a:ln w="88900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14</xdr:row>
      <xdr:rowOff>323850</xdr:rowOff>
    </xdr:from>
    <xdr:to>
      <xdr:col>4</xdr:col>
      <xdr:colOff>962025</xdr:colOff>
      <xdr:row>14</xdr:row>
      <xdr:rowOff>323850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3133725" y="3657600"/>
          <a:ext cx="1952625" cy="0"/>
        </a:xfrm>
        <a:prstGeom prst="line">
          <a:avLst/>
        </a:prstGeom>
        <a:noFill/>
        <a:ln w="88900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15</xdr:row>
      <xdr:rowOff>333375</xdr:rowOff>
    </xdr:from>
    <xdr:to>
      <xdr:col>3</xdr:col>
      <xdr:colOff>1028700</xdr:colOff>
      <xdr:row>15</xdr:row>
      <xdr:rowOff>333375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2105025" y="3962400"/>
          <a:ext cx="2000250" cy="0"/>
        </a:xfrm>
        <a:prstGeom prst="line">
          <a:avLst/>
        </a:prstGeom>
        <a:noFill/>
        <a:ln w="88900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17</xdr:row>
      <xdr:rowOff>333375</xdr:rowOff>
    </xdr:from>
    <xdr:to>
      <xdr:col>6</xdr:col>
      <xdr:colOff>933450</xdr:colOff>
      <xdr:row>17</xdr:row>
      <xdr:rowOff>333375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296025" y="4953000"/>
          <a:ext cx="857250" cy="0"/>
        </a:xfrm>
        <a:prstGeom prst="line">
          <a:avLst/>
        </a:prstGeom>
        <a:noFill/>
        <a:ln w="88900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1447800</xdr:colOff>
      <xdr:row>6</xdr:row>
      <xdr:rowOff>85725</xdr:rowOff>
    </xdr:to>
    <xdr:pic>
      <xdr:nvPicPr>
        <xdr:cNvPr id="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0500"/>
          <a:ext cx="1447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te-padovan\ACERDATA%20(D)\Planejamento\2%20MONTAG\Orc\MB%20Montag%20Hidrato%20Norm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_1\tec1\ARQ\SOLOTEC\BR-476\VIGA\ANALIS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dovan\Transfer&#234;ncia%20de%20Arquivos\Fabiano\Documents%20and%20Settings\planej\Meus%20documentos\Mo&#237;nhos\Planejamento%20Inicial\PGC%20MOAGEM%20Agosto-05\563.EAP.PCC008.1.001_REV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rquivos\Pernambuco\OR&#199;AMENTOS_REV1\CABROBO\Or&#231;amento_SAA_CABROB&#211;_R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_Habitafor\Projeto%20Executivo\Versao_Abril\Volume%20IV%20-%20Reasentamento\Tomo%20I\Orcamento-Modificado\Resumo-Orcamento%20Resumo%20Geral%20(CEF)_aditiv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rquivos\Santana%20do%20Piau&#237;\Pt-2006\funasa2006\SAA%20135%20mil\rev01\SAA-Santana-Or&#231;amentoREV01_D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ec04\proposta2004\Montag\Manuseio%20de%20Hidrato\MB%20Montag_Hidra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tec_3\drive_c\My%20Documents\Obras\Serra%20Talhada\My%20Documents\Obras\Serra%20Talhada\OBRAS\BR_316\PTRAB\PTrab89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tec_adj\c\Ten%20Reginaldo\OBRAS\BR-316\OBRAS\BR_316\PTRAB\PTrab89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guaribe\c\TEMP\Fabio\Campanario_agua\Campanario\Agua\Volume4e5\Memorial-Orcamneto\Orc_Automacao%20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Projeto%20Alvorada\Projeto%20B&#225;sico%20Croat&#225;\&#193;gua\quadros\Orca_Esgoto_Col&#244;nia%202a%20ETA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c$\PATO%20-%20BR%20-%20425%20aditiv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tec_3\drive_c\My%20Documents\Obras\BR-316%20300.000\OBRAS\BR_316\PTRAB\PTrab89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tec_3\drive_c\Ptrabconv\OBRAS\BR_316\PTRAB\OBRAS\BR_316\PTRAB\PTrab89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dovan\Transfer&#234;ncia%20de%20Arquivos\Setores\Setor%20de%20Orcamentos\Orcamentos\Proposta2005\Alunorte\Gera&#231;&#227;o%20Elet.%20-%20Proj.%20Expans&#227;o%202\Rv%20191205\MB%20Alunorte%20Gera&#231;&#227;o%20El&#233;tric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dovan\Transfer&#234;ncia%20de%20Arquivos\Fabiano\Concorrencias\2004\0562004ace-CPU\Oeste\Proposta%20Inicial\0562004ace%20-%20OES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di\arquivo%20morto\PDP-AF%20082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rquivos\Piracuruca\Pt-2007\Pra&#231;a%20245820-97\Projeto_245820-97\Rev2\Turismo%20no%20Brasil%202007_Piracuruca_Or&#231;amento_AC_Rev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tec_oca\drive%20c\PTRAB\modelo\fichas%20de%20composicao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ec04\proposta2004\Montag\Manuseio%20de%20Hidrato\Tabs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dyna01\ClaudioFerreira\Excel\OR96088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iel2\c\DOTA%20ENG\Tribunal%20Justi&#231;a\COMPOSICAO%20BATALHA%20TJ%2022-07-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rquivos\BAHIA\6&#170;%20S.R\ABAR&#201;\DIAGN&#211;STICOS_REV1\or&#231;amentos%20e%20especifica&#231;&#245;es\casa%20de%20quimica-banhei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s-dipro\licita&#231;&#245;es%202010\WINDOWS\Profiles\Cirilo\Meus%20documentos\PASTAS%20MD\Zemilda\Pasta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c$\Documents%20and%20Settings\C%20arlos%20%20Machado\My%20Documents\Disco%201\BR-262-MS(3)\Anexos%20PGQ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me\c\Users\user\Documents\PenDrive\Nova%20Pasta\Planilha_mobiliza&#231;&#227;o_e_desmobiliza&#231;&#227;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ngesoft\projetos\Reassentamento%20Maracanau\Projeto_Novo\Tomo%201_Memorial%20Descritivo\Orcamento\Or&#231;amento%20Maracana&#250;%203_251020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&#225;rcio\Dados%20(D)\Marcio\EAP\EAP%20Evavora&#231;&#227;o%20-%20Rev%201%20-%20Complet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gerio\D\1DESAGUAMENTO%20E%20MANUSEIO%20CARV&#195;O\9PROGRAMA&#199;&#195;O\Enesa\PS%20Prot&#243;tipo%20Enesa%20Areas%203%20e%201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cuments\OBRA%20245%20ITATIAIU&#199;U\01%20-%20PLANEJAMENTO\04%20-%20HISTOGRAMA\03%20-%20INDICES\INDIC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cha\ArqPlan\H&#201;LICE%20CONT&#205;NUA\Planejamento\Programa&#231;&#227;o%20Semanal\Abril%202004\3&#170;%20semana\EAP-H&#233;lices%20-%205&#170;%20seman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PROSAR%202013\3.0%20-%20TESOURO%20ESTADUAL\01.%20Caldeir&#227;o%20Grande-PI\02.%20Medi&#231;&#245;es\PLANILHA%20US%20OS%20PEREIROS%20%20ATUALIZADA%20LOTE%2001%2004-04-201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PROSAR%202013\1.0%20-%20BANCO%20KFW\1.3%20-%20S&#227;o%20Domingos%20(Isaias%20Coelho)\Levantamento%20-%20Nova%20licita&#231;&#227;o\PLANILHA%20US%20OS%20PEREIROS%20%20ATUALIZADA%20LOTE%2001%2004-04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rles\Downloads\Projetos\5.%20S&#227;o%20Domingos%20(Isaias%20Coelho)\Aditivos%20S&#227;o%20Domingos\Aditivo%2009%2012%2013%20Charles\Users\Usuario\AppData\Local\Temp\CPU%20-%20SAA%20-%20OEIRA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.%20Prosar%202015\1.0%20-%20BANCO%20KFW\1.3%20-%20S&#227;o%20Domingos%20(Isaias%20Coelho)\Levantamento%20-%20Nova%20licita&#231;&#227;o\OR&#199;AMENTO%20FOSSA%20TIPO%2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z\Desktop\PLANILHAS%20SAA%20E%20MSD%20-%20FINAIS\Planilha%20Or&#231;ament&#225;ria%20-%20SAA%20S&#227;o%20Domingos%2009.06.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rquivos\Assun&#231;&#227;o%20do%20Piau&#237;\Funasa\AguaEscola\Or&#231;amento_AGUAESCOLA_ASSUN&#199;&#195;ODOPIAUI_D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RQUIVOS\Incra\Pt-2008\PROJETO_SAA_INCRA_JF\MARCOS%20DAVI\INCRA\Batalha\Congo\SAA-2008-BATALHA_LOC.%20CONGO_INCRA-M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rquivos\Pernambuco\OR&#199;AMENTOS_REV1\CABROBO\Documents%20and%20Settings\Baptista\Meus%20documentos\Planacon\INCRA\Incra%20Po&#231;os\Or&#231;amentos\Or&#231;amentos%20corrigidos\01-SAA-2007-INCRA-Curvinha_Og_F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rles\Downloads\Projetos\5.%20S&#227;o%20Domingos%20(Isaias%20Coelho)\Aditivos%20S&#227;o%20Domingos\Aditivo%2009%2012%2013%20Charles\Bacalha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Documents%20and%20Settings\Usuario\Desktop\PITOMBEIRA\PIO%20IX\COMPOSICAO%20CENTRO%20VOCACIONAL%20PIO%20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-2.11"/>
      <sheetName val="Fec-2.12"/>
      <sheetName val="Plan-2.7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F"/>
      <sheetName val="CAF - Consolidado"/>
      <sheetName val="CAF - Inst. Prov."/>
      <sheetName val="CAF - Área 05C"/>
      <sheetName val="CAF - Área 06C"/>
      <sheetName val="CAF - Área 07C"/>
      <sheetName val="CAF - Área 08C"/>
      <sheetName val="CAF - Área 09C"/>
      <sheetName val="CAF - Área 10C"/>
      <sheetName val="CAF - Área 38C"/>
      <sheetName val="CAF - Área 41C"/>
      <sheetName val="CAF - Área 45C"/>
      <sheetName val="CAF - Área 53C"/>
      <sheetName val="CAF - Área 58C"/>
      <sheetName val="CAF - Área 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Geral"/>
      <sheetName val="PL.SERVIÇOS"/>
      <sheetName val="PL. MATERIAIS"/>
      <sheetName val="Secc_Pov. P.A_Mang. R.B._B.V."/>
      <sheetName val="Insumos"/>
      <sheetName val="Composições"/>
      <sheetName val="Cronograma"/>
      <sheetName val="MemCálculo"/>
      <sheetName val="Equipamentos(nãoimprimir)"/>
      <sheetName val="Casa Bomba 5,29"/>
      <sheetName val="Ligação"/>
      <sheetName val="Projeto"/>
      <sheetName val="CálculoAdutora_Povoado Manguinh"/>
      <sheetName val="CálculoAdutora_Tapera"/>
      <sheetName val="CálculoAdutora_Poço Angico"/>
      <sheetName val="CálculoAdutora_Riacho dos Bois"/>
      <sheetName val="CálculoAduto_Barro Vermelh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F9">
            <v>0.8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Cronograma"/>
      <sheetName val="CONJUNTO PALMEIRA"/>
      <sheetName val="Resumo Palmeira"/>
      <sheetName val="1 Inst Obra"/>
      <sheetName val="Terraplenagem"/>
      <sheetName val="Pavimentacao"/>
      <sheetName val="Drenagem"/>
      <sheetName val="Urban"/>
      <sheetName val="UH S RECUO"/>
      <sheetName val="UH C  RECUO"/>
      <sheetName val="11 CRECHE"/>
      <sheetName val="13 BALCÃO"/>
      <sheetName val="Rede Agua"/>
      <sheetName val="Lig Pred Agua"/>
      <sheetName val="Rede Esg"/>
      <sheetName val="Lig Pred Esg"/>
      <sheetName val="EEE"/>
      <sheetName val="LRE"/>
      <sheetName val="BOOSTER"/>
      <sheetName val="VILA CAZUMBA"/>
      <sheetName val="Resumo VC"/>
      <sheetName val="Inst Obra VC"/>
      <sheetName val="Urban VC"/>
      <sheetName val="Melhoria VC"/>
      <sheetName val="LAGOA DA ZEZA"/>
      <sheetName val="Resumo LZ"/>
      <sheetName val="Inst Obra LZ"/>
      <sheetName val="Urban LZ"/>
      <sheetName val="Melhoria LZ"/>
      <sheetName val="CONTRAPARTIDA SOCIAL"/>
      <sheetName val="PLANILHAS AUXILIARES"/>
      <sheetName val="CAGECE"/>
      <sheetName val="SEINFRA"/>
      <sheetName val="Mem Urb PALM"/>
      <sheetName val="SEINF"/>
      <sheetName val="SEINF _2_"/>
      <sheetName val="Mem Urb VC "/>
      <sheetName val="Mem Urb LZ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Geral"/>
      <sheetName val="SAA"/>
      <sheetName val="Lavanderia"/>
      <sheetName val="Lavanderia (2)"/>
      <sheetName val="CBomba5,29"/>
      <sheetName val="LIGAÇÃO"/>
      <sheetName val="CBomba9,31"/>
      <sheetName val="Composições"/>
      <sheetName val="MemCálculo"/>
      <sheetName val="Cronograma"/>
      <sheetName val="Equipamentos(nãoimprimir)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0.25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-2.11"/>
      <sheetName val="Fec-2.12"/>
      <sheetName val="Plan-2.7"/>
      <sheetName val="Composicao apres"/>
      <sheetName val="Resumo do Orcam"/>
      <sheetName val="Fluxo"/>
      <sheetName val="PlanBásico-2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  <sheetName val="Gráf1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  <sheetName val="Gráf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R1"/>
      <sheetName val="UTR 2"/>
      <sheetName val="UTR3"/>
      <sheetName val="UTR4"/>
      <sheetName val="UTR5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_OBRAS"/>
      <sheetName val="ligação predial"/>
      <sheetName val="REDE COLETORA"/>
      <sheetName val="ESTA ELEVATÓRIA_"/>
      <sheetName val="EMISSÁRIO_"/>
      <sheetName val="AQU TERRENO-"/>
      <sheetName val="RESUMO"/>
      <sheetName val="AQU TERRENO_"/>
    </sheetNames>
    <sheetDataSet>
      <sheetData sheetId="0">
        <row r="8">
          <cell r="H8">
            <v>15099.060000000001</v>
          </cell>
        </row>
      </sheetData>
      <sheetData sheetId="1">
        <row r="9">
          <cell r="H9">
            <v>87735.12</v>
          </cell>
        </row>
        <row r="19">
          <cell r="H19">
            <v>33993.180000000008</v>
          </cell>
        </row>
      </sheetData>
      <sheetData sheetId="2">
        <row r="9">
          <cell r="H9">
            <v>327265.86999999994</v>
          </cell>
        </row>
        <row r="67">
          <cell r="H67">
            <v>90106.86</v>
          </cell>
        </row>
      </sheetData>
      <sheetData sheetId="3">
        <row r="9">
          <cell r="H9">
            <v>30966.526499999996</v>
          </cell>
        </row>
        <row r="106">
          <cell r="H106">
            <v>49744.2</v>
          </cell>
        </row>
        <row r="143">
          <cell r="H143">
            <v>18679.9211</v>
          </cell>
        </row>
      </sheetData>
      <sheetData sheetId="4">
        <row r="9">
          <cell r="H9">
            <v>797.15</v>
          </cell>
        </row>
        <row r="39">
          <cell r="H39">
            <v>754.13</v>
          </cell>
        </row>
        <row r="50">
          <cell r="H50">
            <v>6502.5400000000009</v>
          </cell>
        </row>
        <row r="80">
          <cell r="H80">
            <v>3995.81</v>
          </cell>
        </row>
      </sheetData>
      <sheetData sheetId="5">
        <row r="9">
          <cell r="H9">
            <v>12000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1"/>
      <sheetName val="COMPOS2"/>
      <sheetName val="COMPOS3"/>
      <sheetName val="1- QUADRO DE QUANTIDADE (2)"/>
      <sheetName val="Pato"/>
      <sheetName val="Transporte 5m³"/>
      <sheetName val="Transporte 4m³"/>
      <sheetName val="Transporte 4t"/>
      <sheetName val="Transporte Mat. Frio"/>
      <sheetName val="Cronograma (2)"/>
      <sheetName val="ESTUDO 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Gráf1"/>
      <sheetName val="Custo horário Eqp V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 2.11"/>
      <sheetName val="Fec-2.12"/>
      <sheetName val="Plan2.7"/>
      <sheetName val="Composicao apres"/>
      <sheetName val="tabelas"/>
      <sheetName val="Fluxo"/>
      <sheetName val="Resumo do Orcam"/>
      <sheetName val="Tab Din ABC DET"/>
      <sheetName val="Tab Din ABC RES"/>
      <sheetName val="Tab Din ABC (Fechamento)"/>
      <sheetName val="Curva_ABC (Detalhada)"/>
      <sheetName val="Curva ABC (Fechamento)"/>
      <sheetName val="Módulo2"/>
      <sheetName val="Módulo4"/>
      <sheetName val="Módulo6"/>
      <sheetName val="Módulo8"/>
      <sheetName val="Módulo10"/>
    </sheetNames>
    <sheetDataSet>
      <sheetData sheetId="0" refreshError="1">
        <row r="2482">
          <cell r="R2482" t="str">
            <v>R2740</v>
          </cell>
          <cell r="V2482" t="str">
            <v>V2740</v>
          </cell>
          <cell r="Y2482" t="str">
            <v>Y2740</v>
          </cell>
          <cell r="AC2482" t="str">
            <v>AC2740</v>
          </cell>
          <cell r="AF2482" t="str">
            <v>AF2740</v>
          </cell>
          <cell r="AG2482" t="str">
            <v>AG2740</v>
          </cell>
          <cell r="AH2482" t="str">
            <v>AH2740</v>
          </cell>
          <cell r="AJ2482" t="str">
            <v>AJ2740</v>
          </cell>
          <cell r="AM2482" t="str">
            <v>AM2740</v>
          </cell>
          <cell r="FQ2482" t="str">
            <v>FQ2740</v>
          </cell>
          <cell r="GI2482" t="str">
            <v>GI2740</v>
          </cell>
          <cell r="HG2482" t="str">
            <v>HG2740</v>
          </cell>
          <cell r="HO2482" t="str">
            <v>HO2740</v>
          </cell>
        </row>
        <row r="2500">
          <cell r="P2500">
            <v>0</v>
          </cell>
          <cell r="Q2500" t="str">
            <v/>
          </cell>
          <cell r="R2500">
            <v>1</v>
          </cell>
        </row>
        <row r="2511">
          <cell r="S2511">
            <v>0</v>
          </cell>
          <cell r="W2511">
            <v>0</v>
          </cell>
          <cell r="AC2511">
            <v>0</v>
          </cell>
          <cell r="AF2511">
            <v>0</v>
          </cell>
          <cell r="AG2511">
            <v>0</v>
          </cell>
          <cell r="AH2511">
            <v>0</v>
          </cell>
          <cell r="AJ2511">
            <v>0</v>
          </cell>
          <cell r="AM2511">
            <v>0</v>
          </cell>
          <cell r="DF2511">
            <v>0</v>
          </cell>
          <cell r="GH2511">
            <v>0</v>
          </cell>
          <cell r="GW251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lan1"/>
      <sheetName val="CPUS - COMPOR (2)"/>
      <sheetName val="Plaoeste"/>
      <sheetName val="Lista de Composições"/>
      <sheetName val="CPUS - COMPOR"/>
      <sheetName val="CPU"/>
      <sheetName val=" RESUMO (2)"/>
      <sheetName val=" RESUMO"/>
      <sheetName val="COMPARATIVO"/>
      <sheetName val="C.2-MOBILIZAÇÃO"/>
      <sheetName val="C.3.1-CONSTR. CANTEIRO-SERVIÇOS"/>
      <sheetName val="C.3.2-CONSTR. ALOJAMENTO"/>
      <sheetName val="C.4.1-MANUT. CANTEIRO-SERVIÇOS "/>
      <sheetName val="C.4.2-MANUT. ALOJAMENTO"/>
      <sheetName val="C.5 - VALOR RESIDUAL"/>
      <sheetName val="C.6-DESMOBILIZAÇÃO"/>
      <sheetName val="C.8 - ENCARGOS-HORISTAS"/>
      <sheetName val="C.9 - BDI"/>
      <sheetName val="C.11-TABELA PREÇOS-MO"/>
      <sheetName val="C.12-PRINCIPAIS MATERIAIS"/>
      <sheetName val="C.13-CUSTO HORARIO"/>
      <sheetName val=" PLANILHA"/>
      <sheetName val="C.10 - CR-FINANCEIRO"/>
      <sheetName val="C.14-EVENTOS"/>
      <sheetName val="T É C N I C A = = =  &gt;&gt;"/>
      <sheetName val="T.3 -PRODUTIVIDADE"/>
      <sheetName val="T.6-CR-PEDIR"/>
      <sheetName val="T.6-CR-PEIND"/>
      <sheetName val="T.7-CR-EQP"/>
      <sheetName val="T.11-LISTA DE QUANTIDADES"/>
      <sheetName val="T.16-E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str">
            <v>CA0001</v>
          </cell>
          <cell r="D4" t="str">
            <v>CA0001</v>
          </cell>
          <cell r="E4" t="str">
            <v xml:space="preserve">CA01-EQUIPE MECÂNICA                                              </v>
          </cell>
          <cell r="G4" t="str">
            <v>h</v>
          </cell>
          <cell r="H4">
            <v>1</v>
          </cell>
          <cell r="I4">
            <v>0</v>
          </cell>
          <cell r="J4">
            <v>0</v>
          </cell>
        </row>
        <row r="5">
          <cell r="C5" t="str">
            <v>CA0002</v>
          </cell>
          <cell r="D5" t="str">
            <v>CA0002</v>
          </cell>
          <cell r="E5" t="str">
            <v xml:space="preserve">CA02-EQUIPE TUBULAÇÃO                                             </v>
          </cell>
          <cell r="G5" t="str">
            <v>h</v>
          </cell>
          <cell r="H5">
            <v>1</v>
          </cell>
          <cell r="I5">
            <v>0</v>
          </cell>
          <cell r="J5">
            <v>0</v>
          </cell>
        </row>
        <row r="6">
          <cell r="C6" t="str">
            <v>CA0003</v>
          </cell>
          <cell r="D6" t="str">
            <v>CA0003</v>
          </cell>
          <cell r="E6" t="str">
            <v xml:space="preserve">CA03-EQUIPE ESTRUTURA METÁLICA                                    </v>
          </cell>
          <cell r="G6" t="str">
            <v>h</v>
          </cell>
          <cell r="H6">
            <v>1</v>
          </cell>
          <cell r="I6">
            <v>0</v>
          </cell>
          <cell r="J6">
            <v>0</v>
          </cell>
        </row>
        <row r="7">
          <cell r="C7" t="str">
            <v>CA0004</v>
          </cell>
          <cell r="D7" t="str">
            <v>CA0004</v>
          </cell>
          <cell r="E7" t="str">
            <v xml:space="preserve">CA04-EQUIPE MONTAGEM TALHAS/PÓRTICO                               </v>
          </cell>
          <cell r="G7" t="str">
            <v>h</v>
          </cell>
          <cell r="H7">
            <v>1</v>
          </cell>
          <cell r="I7">
            <v>0</v>
          </cell>
          <cell r="J7">
            <v>0</v>
          </cell>
        </row>
        <row r="8">
          <cell r="C8" t="str">
            <v>CA0005</v>
          </cell>
          <cell r="D8" t="str">
            <v>CA0005</v>
          </cell>
          <cell r="E8" t="str">
            <v xml:space="preserve">CA05-EQUIPE MONTAGEM SUPORTES                                     </v>
          </cell>
          <cell r="G8" t="str">
            <v>h</v>
          </cell>
          <cell r="H8">
            <v>1</v>
          </cell>
          <cell r="I8">
            <v>0</v>
          </cell>
          <cell r="J8">
            <v>0</v>
          </cell>
        </row>
        <row r="9">
          <cell r="C9" t="str">
            <v>CA0006</v>
          </cell>
          <cell r="D9" t="str">
            <v>CA0006</v>
          </cell>
          <cell r="E9" t="str">
            <v xml:space="preserve">CA06-EQUIPAMENTOS ROTATIVOS COM     GROUT                         </v>
          </cell>
          <cell r="G9" t="str">
            <v>h</v>
          </cell>
          <cell r="H9">
            <v>1</v>
          </cell>
          <cell r="I9">
            <v>0</v>
          </cell>
          <cell r="J9">
            <v>0</v>
          </cell>
        </row>
        <row r="10">
          <cell r="C10" t="str">
            <v>CA0007</v>
          </cell>
          <cell r="D10" t="str">
            <v>CA0007</v>
          </cell>
          <cell r="E10" t="str">
            <v xml:space="preserve">CA07-EQUIPAMENTOS ROTATIVOS SEM     GROUT                         </v>
          </cell>
          <cell r="G10" t="str">
            <v>h</v>
          </cell>
          <cell r="H10">
            <v>1</v>
          </cell>
          <cell r="I10">
            <v>0</v>
          </cell>
          <cell r="J10">
            <v>0</v>
          </cell>
        </row>
        <row r="11">
          <cell r="C11" t="str">
            <v>CA0008</v>
          </cell>
          <cell r="D11" t="str">
            <v>CA0008</v>
          </cell>
          <cell r="E11" t="str">
            <v xml:space="preserve">CA08-MATERIAIS P/ EQUIPTO MECÂNICO                                </v>
          </cell>
          <cell r="G11" t="str">
            <v>ton</v>
          </cell>
          <cell r="H11">
            <v>1</v>
          </cell>
          <cell r="I11">
            <v>0</v>
          </cell>
          <cell r="J11">
            <v>0</v>
          </cell>
        </row>
        <row r="12">
          <cell r="C12" t="str">
            <v>CA0009</v>
          </cell>
          <cell r="D12" t="str">
            <v>CA0009</v>
          </cell>
          <cell r="E12" t="str">
            <v xml:space="preserve">CA09-MATERIAIS P/ CALDERARIA                                      </v>
          </cell>
          <cell r="G12" t="str">
            <v>ton</v>
          </cell>
          <cell r="H12">
            <v>1</v>
          </cell>
          <cell r="I12">
            <v>0</v>
          </cell>
          <cell r="J12">
            <v>0</v>
          </cell>
        </row>
        <row r="13">
          <cell r="C13" t="str">
            <v>CA0010</v>
          </cell>
          <cell r="D13" t="str">
            <v>CA0010</v>
          </cell>
          <cell r="E13" t="str">
            <v xml:space="preserve">CA10-EQUIPE COBERTURA/TAPAMENTO     LATERAL                       </v>
          </cell>
          <cell r="G13" t="str">
            <v>h</v>
          </cell>
          <cell r="H13">
            <v>1</v>
          </cell>
          <cell r="I13">
            <v>0</v>
          </cell>
          <cell r="J13">
            <v>0</v>
          </cell>
        </row>
        <row r="14">
          <cell r="C14" t="str">
            <v>CA0011</v>
          </cell>
          <cell r="D14" t="str">
            <v>CA0011</v>
          </cell>
          <cell r="E14" t="str">
            <v xml:space="preserve">CA11-TB-01 - SISTEMA DE ILUMINAÇÃO/ TOMADAS                       </v>
          </cell>
          <cell r="G14" t="str">
            <v>h</v>
          </cell>
          <cell r="H14">
            <v>1</v>
          </cell>
          <cell r="I14">
            <v>0</v>
          </cell>
          <cell r="J14">
            <v>0</v>
          </cell>
        </row>
        <row r="15">
          <cell r="C15" t="str">
            <v>CA0012</v>
          </cell>
          <cell r="D15" t="str">
            <v>CA0012</v>
          </cell>
          <cell r="E15" t="str">
            <v xml:space="preserve">CA12-TB_02 _ ELETRODUTOS E CAIXAS                                 </v>
          </cell>
          <cell r="G15" t="str">
            <v>h</v>
          </cell>
          <cell r="H15">
            <v>1</v>
          </cell>
          <cell r="I15">
            <v>0</v>
          </cell>
          <cell r="J15">
            <v>0</v>
          </cell>
        </row>
        <row r="16">
          <cell r="C16" t="str">
            <v>CA0013</v>
          </cell>
          <cell r="D16" t="str">
            <v>CA0013</v>
          </cell>
          <cell r="E16" t="str">
            <v xml:space="preserve">CA13-TB-03 - LANÇAMENTO DE CABOS                                  </v>
          </cell>
          <cell r="G16" t="str">
            <v>h</v>
          </cell>
          <cell r="H16">
            <v>1</v>
          </cell>
          <cell r="I16">
            <v>0</v>
          </cell>
          <cell r="J16">
            <v>0</v>
          </cell>
        </row>
        <row r="17">
          <cell r="C17" t="str">
            <v>CA0014</v>
          </cell>
          <cell r="D17" t="str">
            <v>CA0014</v>
          </cell>
          <cell r="E17" t="str">
            <v xml:space="preserve">CA14-TB-05 - INSTALAÇÃO DE BANDEJA/ LEITO PARA CABOS              </v>
          </cell>
          <cell r="G17" t="str">
            <v>h</v>
          </cell>
          <cell r="H17">
            <v>1</v>
          </cell>
          <cell r="I17">
            <v>0</v>
          </cell>
          <cell r="J17">
            <v>0</v>
          </cell>
        </row>
        <row r="18">
          <cell r="C18" t="str">
            <v>CA0015</v>
          </cell>
          <cell r="D18" t="str">
            <v>CA0015</v>
          </cell>
          <cell r="E18" t="str">
            <v xml:space="preserve">CA15-TB-06 - MONTAGEM EQUIPAMENTOS  ELÉTRICOS                     </v>
          </cell>
          <cell r="G18" t="str">
            <v>h</v>
          </cell>
          <cell r="H18">
            <v>1</v>
          </cell>
          <cell r="I18">
            <v>0</v>
          </cell>
          <cell r="J18">
            <v>0</v>
          </cell>
        </row>
        <row r="19">
          <cell r="C19" t="str">
            <v>CA0016</v>
          </cell>
          <cell r="D19" t="str">
            <v>CA0016</v>
          </cell>
          <cell r="E19" t="str">
            <v xml:space="preserve">CA16-TB-07 - INSTRUMENTAÇÃO                                       </v>
          </cell>
          <cell r="G19" t="str">
            <v>h</v>
          </cell>
          <cell r="H19">
            <v>1</v>
          </cell>
          <cell r="I19">
            <v>0</v>
          </cell>
          <cell r="J19">
            <v>0</v>
          </cell>
        </row>
        <row r="20">
          <cell r="C20" t="str">
            <v>CP0103</v>
          </cell>
          <cell r="D20" t="str">
            <v>055.01.035</v>
          </cell>
          <cell r="E20" t="str">
            <v>Fornecimento e Aplicação em ø médio de 3/8" - 6, 10 e 12 mm.</v>
          </cell>
          <cell r="G20" t="str">
            <v>un.</v>
          </cell>
          <cell r="H20">
            <v>21629</v>
          </cell>
          <cell r="I20">
            <v>11.76</v>
          </cell>
          <cell r="J20">
            <v>254357.04</v>
          </cell>
        </row>
        <row r="21">
          <cell r="C21" t="str">
            <v>CP0018</v>
          </cell>
          <cell r="D21" t="str">
            <v>201.02.000</v>
          </cell>
          <cell r="E21" t="str">
            <v>Miscelaneas metálicas, com fornecimento de material</v>
          </cell>
          <cell r="G21" t="str">
            <v>kg</v>
          </cell>
          <cell r="H21">
            <v>219914</v>
          </cell>
          <cell r="I21">
            <v>9.3000000000000007</v>
          </cell>
          <cell r="J21">
            <v>2045200.2</v>
          </cell>
        </row>
        <row r="22">
          <cell r="C22" t="str">
            <v>CP0154</v>
          </cell>
          <cell r="D22" t="str">
            <v>202.01.002</v>
          </cell>
          <cell r="E22" t="str">
            <v>Montagem de estruturas metalicas em aço, galvanizado ou não, para aplicação diversas, tais como: colunas, vigas, miscelaneas, etc.</v>
          </cell>
          <cell r="G22" t="str">
            <v>kg</v>
          </cell>
          <cell r="H22">
            <v>1882100</v>
          </cell>
          <cell r="I22">
            <v>2.15</v>
          </cell>
          <cell r="J22">
            <v>4046515</v>
          </cell>
        </row>
        <row r="23">
          <cell r="C23" t="str">
            <v>CP0278</v>
          </cell>
          <cell r="D23" t="str">
            <v>202.02.000</v>
          </cell>
          <cell r="E23" t="str">
            <v>Miscelaneas metálicas em aço</v>
          </cell>
          <cell r="G23" t="str">
            <v>kg</v>
          </cell>
          <cell r="H23">
            <v>219914</v>
          </cell>
          <cell r="I23">
            <v>2.84</v>
          </cell>
          <cell r="J23">
            <v>624555.76</v>
          </cell>
        </row>
        <row r="24">
          <cell r="C24" t="str">
            <v>CP0294</v>
          </cell>
          <cell r="D24" t="str">
            <v>221.05.003</v>
          </cell>
          <cell r="E24" t="str">
            <v>Fabricação de suportes em AC padronizados em perfilados, com fornec. Material</v>
          </cell>
          <cell r="G24" t="str">
            <v>kg</v>
          </cell>
          <cell r="H24">
            <v>380076</v>
          </cell>
          <cell r="I24">
            <v>10.45</v>
          </cell>
          <cell r="J24">
            <v>3971794.2</v>
          </cell>
        </row>
        <row r="25">
          <cell r="C25" t="str">
            <v>CP1000</v>
          </cell>
          <cell r="D25" t="str">
            <v>221.05.025</v>
          </cell>
          <cell r="E25" t="str">
            <v>Montagem de suportes de qualquer tipo</v>
          </cell>
          <cell r="G25" t="str">
            <v>kg</v>
          </cell>
          <cell r="H25">
            <v>380076</v>
          </cell>
          <cell r="I25">
            <v>6.13</v>
          </cell>
          <cell r="J25">
            <v>2329865.88</v>
          </cell>
        </row>
        <row r="26">
          <cell r="C26" t="str">
            <v>CP0379</v>
          </cell>
          <cell r="D26" t="str">
            <v>222.04.000</v>
          </cell>
          <cell r="E26" t="str">
            <v>ø &lt;= 2"</v>
          </cell>
          <cell r="G26" t="str">
            <v>kg</v>
          </cell>
          <cell r="H26">
            <v>193757</v>
          </cell>
          <cell r="I26">
            <v>13.34</v>
          </cell>
          <cell r="J26">
            <v>2584718.38</v>
          </cell>
        </row>
        <row r="27">
          <cell r="C27" t="str">
            <v>CP0381</v>
          </cell>
          <cell r="D27" t="str">
            <v>222.04.000</v>
          </cell>
          <cell r="E27" t="str">
            <v>ø &gt;= 2.1/2" &lt;= 6"</v>
          </cell>
          <cell r="G27" t="str">
            <v>kg</v>
          </cell>
          <cell r="H27">
            <v>1254018</v>
          </cell>
          <cell r="I27">
            <v>7.59</v>
          </cell>
          <cell r="J27">
            <v>9517996.6199999992</v>
          </cell>
        </row>
        <row r="28">
          <cell r="C28" t="str">
            <v>CP0383</v>
          </cell>
          <cell r="D28" t="str">
            <v>222.04.000</v>
          </cell>
          <cell r="E28" t="str">
            <v>ø &gt;= 8" &lt;= 12"</v>
          </cell>
          <cell r="G28" t="str">
            <v>kg</v>
          </cell>
          <cell r="H28">
            <v>2075258</v>
          </cell>
          <cell r="I28">
            <v>5.93</v>
          </cell>
          <cell r="J28">
            <v>12306279.939999999</v>
          </cell>
        </row>
        <row r="29">
          <cell r="C29" t="str">
            <v>CP0380</v>
          </cell>
          <cell r="D29" t="str">
            <v>222.04.000</v>
          </cell>
          <cell r="E29" t="str">
            <v>ø &gt;= 14" &lt;= 18"</v>
          </cell>
          <cell r="G29" t="str">
            <v>kg</v>
          </cell>
          <cell r="H29">
            <v>1199386</v>
          </cell>
          <cell r="I29">
            <v>5.35</v>
          </cell>
          <cell r="J29">
            <v>6416715.0999999996</v>
          </cell>
        </row>
        <row r="30">
          <cell r="C30" t="str">
            <v>CP0382</v>
          </cell>
          <cell r="D30" t="str">
            <v>222.04.000</v>
          </cell>
          <cell r="E30" t="str">
            <v>ø &gt;= 20" &lt;= 26"</v>
          </cell>
          <cell r="G30" t="str">
            <v>kg</v>
          </cell>
          <cell r="H30">
            <v>510170</v>
          </cell>
          <cell r="I30">
            <v>5.26</v>
          </cell>
          <cell r="J30">
            <v>2683494.2000000002</v>
          </cell>
        </row>
        <row r="31">
          <cell r="C31" t="str">
            <v>CP0384</v>
          </cell>
          <cell r="D31" t="str">
            <v>222.04.000</v>
          </cell>
          <cell r="E31" t="str">
            <v>ø &gt; 26"</v>
          </cell>
          <cell r="G31" t="str">
            <v>kg</v>
          </cell>
          <cell r="H31">
            <v>163023</v>
          </cell>
          <cell r="I31">
            <v>4.92</v>
          </cell>
          <cell r="J31">
            <v>802073.16</v>
          </cell>
        </row>
        <row r="32">
          <cell r="C32" t="str">
            <v>CP1001</v>
          </cell>
          <cell r="D32" t="str">
            <v>222.04.000</v>
          </cell>
          <cell r="E32" t="str">
            <v>ø &gt;= 2.1/2" &lt;= 6" - (Águas Pluviais)</v>
          </cell>
          <cell r="G32" t="str">
            <v>kg</v>
          </cell>
          <cell r="H32">
            <v>8940</v>
          </cell>
          <cell r="I32">
            <v>10.029999999999999</v>
          </cell>
          <cell r="J32">
            <v>89668.2</v>
          </cell>
        </row>
        <row r="33">
          <cell r="C33" t="str">
            <v>CP0842</v>
          </cell>
          <cell r="D33" t="str">
            <v>222.32.000</v>
          </cell>
          <cell r="E33" t="str">
            <v>Tubulação de polipropileno de qualquer diâmetro</v>
          </cell>
          <cell r="G33" t="str">
            <v>kg</v>
          </cell>
          <cell r="H33">
            <v>342</v>
          </cell>
          <cell r="I33">
            <v>6.66</v>
          </cell>
          <cell r="J33">
            <v>2277.7199999999998</v>
          </cell>
        </row>
        <row r="34">
          <cell r="C34" t="str">
            <v>CP0378</v>
          </cell>
          <cell r="D34" t="str">
            <v>223.12.000</v>
          </cell>
          <cell r="E34" t="str">
            <v>Tuning de aço inox até &lt;= 1/2", com fornecimento de material</v>
          </cell>
          <cell r="G34" t="str">
            <v>m.</v>
          </cell>
          <cell r="H34">
            <v>4789</v>
          </cell>
          <cell r="I34">
            <v>26.61</v>
          </cell>
          <cell r="J34">
            <v>127435.29</v>
          </cell>
        </row>
        <row r="35">
          <cell r="C35" t="str">
            <v>CP0325</v>
          </cell>
          <cell r="D35" t="str">
            <v>22.06.000</v>
          </cell>
          <cell r="E35" t="str">
            <v>E-58C-1 A / B / C / D - Torre de Resfriamento - Vazão: 2.000 m³ / h</v>
          </cell>
          <cell r="G35" t="str">
            <v>un.</v>
          </cell>
          <cell r="H35">
            <v>4</v>
          </cell>
          <cell r="I35">
            <v>74782.83</v>
          </cell>
          <cell r="J35">
            <v>299131.32</v>
          </cell>
        </row>
        <row r="36">
          <cell r="C36" t="str">
            <v>CP0048</v>
          </cell>
          <cell r="D36" t="str">
            <v>225.08.000</v>
          </cell>
          <cell r="E36" t="str">
            <v>P-05C-12 A / B - Bomba de Transferência de Lama - Vazão: 110 m³ / h</v>
          </cell>
          <cell r="G36" t="str">
            <v>un.</v>
          </cell>
          <cell r="H36">
            <v>2</v>
          </cell>
          <cell r="I36">
            <v>5228.0200000000004</v>
          </cell>
          <cell r="J36">
            <v>10456.040000000001</v>
          </cell>
        </row>
        <row r="37">
          <cell r="C37" t="str">
            <v>CP0031</v>
          </cell>
          <cell r="D37" t="str">
            <v>225.08.000</v>
          </cell>
          <cell r="E37" t="str">
            <v>P-05C-4 A / B - Bombas de Dreno dos Filtros - Vazão: 60 m³ / h</v>
          </cell>
          <cell r="G37" t="str">
            <v>un.</v>
          </cell>
          <cell r="H37">
            <v>2</v>
          </cell>
          <cell r="I37">
            <v>2937.55</v>
          </cell>
          <cell r="J37">
            <v>5875.1</v>
          </cell>
        </row>
        <row r="38">
          <cell r="C38" t="str">
            <v>CP0032</v>
          </cell>
          <cell r="D38" t="str">
            <v>225.08.000</v>
          </cell>
          <cell r="E38" t="str">
            <v>P-05C-5 A / B - Bombas de Polpa de Recirculação - Vazão: 50 m³ / h</v>
          </cell>
          <cell r="G38" t="str">
            <v>un.</v>
          </cell>
          <cell r="H38">
            <v>2</v>
          </cell>
          <cell r="I38">
            <v>2937.55</v>
          </cell>
          <cell r="J38">
            <v>5875.1</v>
          </cell>
        </row>
        <row r="39">
          <cell r="C39" t="str">
            <v>CP0072</v>
          </cell>
          <cell r="D39" t="str">
            <v>225.08.000</v>
          </cell>
          <cell r="E39" t="str">
            <v>P-05C-2 A / B - Bomba de Poço - Vazão: 75 mm³ / h</v>
          </cell>
          <cell r="G39" t="str">
            <v>un.</v>
          </cell>
          <cell r="H39">
            <v>2</v>
          </cell>
          <cell r="I39">
            <v>4008.86</v>
          </cell>
          <cell r="J39">
            <v>8017.72</v>
          </cell>
        </row>
        <row r="40">
          <cell r="C40" t="str">
            <v>CP0066</v>
          </cell>
          <cell r="D40" t="str">
            <v>225.08.000</v>
          </cell>
          <cell r="E40" t="str">
            <v>P-05C-7 - Bomba de Transferência de Condensado - Vazão: 50 m³ / h</v>
          </cell>
          <cell r="G40" t="str">
            <v>un.</v>
          </cell>
          <cell r="H40">
            <v>1</v>
          </cell>
          <cell r="I40">
            <v>2620.02</v>
          </cell>
          <cell r="J40">
            <v>2620.02</v>
          </cell>
        </row>
        <row r="41">
          <cell r="C41" t="str">
            <v>CP0089</v>
          </cell>
          <cell r="D41" t="str">
            <v>225.08.000</v>
          </cell>
          <cell r="E41" t="str">
            <v>P-05C--6 A/B/C - Bomba para Soda Cáustica - Vazão: 400 m³ / h</v>
          </cell>
          <cell r="G41" t="str">
            <v>un.</v>
          </cell>
          <cell r="H41">
            <v>3</v>
          </cell>
          <cell r="I41">
            <v>5723.58</v>
          </cell>
          <cell r="J41">
            <v>17170.740000000002</v>
          </cell>
        </row>
        <row r="42">
          <cell r="C42" t="str">
            <v>CP0050</v>
          </cell>
          <cell r="D42" t="str">
            <v>225.08.000</v>
          </cell>
          <cell r="E42" t="str">
            <v>P-06C-1 A/B - Bombas de Polpa - Vazão: 190 m³ / h</v>
          </cell>
          <cell r="G42" t="str">
            <v>un.</v>
          </cell>
          <cell r="H42">
            <v>2</v>
          </cell>
          <cell r="I42">
            <v>5764.83</v>
          </cell>
          <cell r="J42">
            <v>11529.66</v>
          </cell>
        </row>
        <row r="43">
          <cell r="C43" t="str">
            <v>CP0051</v>
          </cell>
          <cell r="D43" t="str">
            <v>225.08.000</v>
          </cell>
          <cell r="E43" t="str">
            <v>P-06C-2 A/B - Bombas de Polpa - Vazão: 190 m³ / h</v>
          </cell>
          <cell r="G43" t="str">
            <v>un.</v>
          </cell>
          <cell r="H43">
            <v>2</v>
          </cell>
          <cell r="I43">
            <v>4131.9399999999996</v>
          </cell>
          <cell r="J43">
            <v>8263.8799999999992</v>
          </cell>
        </row>
        <row r="44">
          <cell r="C44" t="str">
            <v>CP0052</v>
          </cell>
          <cell r="D44" t="str">
            <v>225.08.000</v>
          </cell>
          <cell r="E44" t="str">
            <v>P-06C-3 A/B - Bombas de Polpa - Vazão: 190 m³ / h</v>
          </cell>
          <cell r="G44" t="str">
            <v>un.</v>
          </cell>
          <cell r="H44">
            <v>2</v>
          </cell>
          <cell r="I44">
            <v>5723.61</v>
          </cell>
          <cell r="J44">
            <v>11447.22</v>
          </cell>
        </row>
        <row r="45">
          <cell r="C45" t="str">
            <v>CP0053</v>
          </cell>
          <cell r="D45" t="str">
            <v>225.08.000</v>
          </cell>
          <cell r="E45" t="str">
            <v>P-06C-4 A/B - Bombas de Polpa - Vazão: 190 m³ / h</v>
          </cell>
          <cell r="G45" t="str">
            <v>un.</v>
          </cell>
          <cell r="H45">
            <v>2</v>
          </cell>
          <cell r="I45">
            <v>5723.61</v>
          </cell>
          <cell r="J45">
            <v>11447.22</v>
          </cell>
        </row>
        <row r="46">
          <cell r="C46" t="str">
            <v>CP0049</v>
          </cell>
          <cell r="D46" t="str">
            <v>225.08.000</v>
          </cell>
          <cell r="E46" t="str">
            <v>P-06C-10 A/B/C - Bombas de Polpa - Vazão: 250 m³ / h</v>
          </cell>
          <cell r="G46" t="str">
            <v>un.</v>
          </cell>
          <cell r="H46">
            <v>3</v>
          </cell>
          <cell r="I46">
            <v>10858.46</v>
          </cell>
          <cell r="J46">
            <v>32575.38</v>
          </cell>
        </row>
        <row r="47">
          <cell r="C47" t="str">
            <v>CP0034</v>
          </cell>
          <cell r="D47" t="str">
            <v>225.08.000</v>
          </cell>
          <cell r="E47" t="str">
            <v>P-06C-6 A/B/C - Bombas de Licor Pobre - Vazão: 1.250 m³ / h</v>
          </cell>
          <cell r="G47" t="str">
            <v>un.</v>
          </cell>
          <cell r="H47">
            <v>3</v>
          </cell>
          <cell r="I47">
            <v>10131.959999999999</v>
          </cell>
          <cell r="J47">
            <v>30395.88</v>
          </cell>
        </row>
        <row r="48">
          <cell r="C48" t="str">
            <v>CP0035</v>
          </cell>
          <cell r="D48" t="str">
            <v>225.08.000</v>
          </cell>
          <cell r="E48" t="str">
            <v>P-06C-7 - 8 - 9 - Bombas de Licor Pobre - Vazão: 400 m³ / h</v>
          </cell>
          <cell r="G48" t="str">
            <v>un.</v>
          </cell>
          <cell r="H48">
            <v>3</v>
          </cell>
          <cell r="I48">
            <v>5404.79</v>
          </cell>
          <cell r="J48">
            <v>16214.37</v>
          </cell>
        </row>
        <row r="49">
          <cell r="C49" t="str">
            <v>CP0033</v>
          </cell>
          <cell r="D49" t="str">
            <v>225.08.000</v>
          </cell>
          <cell r="E49" t="str">
            <v>P-06C-18 A/B - Bombas de Licor - Vazão: 600 m³ / h</v>
          </cell>
          <cell r="G49" t="str">
            <v>un.</v>
          </cell>
          <cell r="H49">
            <v>2</v>
          </cell>
          <cell r="I49">
            <v>9899.59</v>
          </cell>
          <cell r="J49">
            <v>19799.18</v>
          </cell>
        </row>
        <row r="50">
          <cell r="C50" t="str">
            <v>CP0078</v>
          </cell>
          <cell r="D50" t="str">
            <v>225.08.000</v>
          </cell>
          <cell r="E50" t="str">
            <v>P-06C-11 - 12 - 13 - 14 - 16 - Bomba de Poço para Polpa - Vazão: 75 m³ / h</v>
          </cell>
          <cell r="G50" t="str">
            <v>un.</v>
          </cell>
          <cell r="H50">
            <v>5</v>
          </cell>
          <cell r="I50">
            <v>5151.12</v>
          </cell>
          <cell r="J50">
            <v>25755.599999999999</v>
          </cell>
        </row>
        <row r="51">
          <cell r="C51" t="str">
            <v>CP0073</v>
          </cell>
          <cell r="D51" t="str">
            <v>225.08.000</v>
          </cell>
          <cell r="E51" t="str">
            <v>P-06C-15 - 19 - 20 - Bomba de Poço para Licor - Vazão: 75 m³ / h</v>
          </cell>
          <cell r="G51" t="str">
            <v>un.</v>
          </cell>
          <cell r="H51">
            <v>3</v>
          </cell>
          <cell r="I51">
            <v>5312.06</v>
          </cell>
          <cell r="J51">
            <v>15936.18</v>
          </cell>
        </row>
        <row r="52">
          <cell r="C52" t="str">
            <v>CP0022</v>
          </cell>
          <cell r="D52" t="str">
            <v>225.08.000</v>
          </cell>
          <cell r="E52" t="str">
            <v>P-06C-17 - Bomba de Condensado com Tanque de Condensado (Skid) - Vazão: 20 m³ / h</v>
          </cell>
          <cell r="G52" t="str">
            <v>un.</v>
          </cell>
          <cell r="H52">
            <v>1</v>
          </cell>
          <cell r="I52">
            <v>1058.01</v>
          </cell>
          <cell r="J52">
            <v>1058.01</v>
          </cell>
        </row>
        <row r="53">
          <cell r="C53" t="str">
            <v>CP0060</v>
          </cell>
          <cell r="D53" t="str">
            <v>225.08.000</v>
          </cell>
          <cell r="E53" t="str">
            <v>P-07C-6 D/E - Bomba de Polpa</v>
          </cell>
          <cell r="G53" t="str">
            <v>un.</v>
          </cell>
          <cell r="H53">
            <v>2</v>
          </cell>
          <cell r="I53">
            <v>5404.82</v>
          </cell>
          <cell r="J53">
            <v>10809.64</v>
          </cell>
        </row>
        <row r="54">
          <cell r="C54" t="str">
            <v>CP0058</v>
          </cell>
          <cell r="D54" t="str">
            <v>225.08.000</v>
          </cell>
          <cell r="E54" t="str">
            <v>P-07C-7 @ 14 A/B - Bomba de Polpa</v>
          </cell>
          <cell r="G54" t="str">
            <v>un.</v>
          </cell>
          <cell r="H54">
            <v>16</v>
          </cell>
          <cell r="I54">
            <v>5420.88</v>
          </cell>
          <cell r="J54">
            <v>86734.080000000002</v>
          </cell>
        </row>
        <row r="55">
          <cell r="C55" t="str">
            <v>CP0059</v>
          </cell>
          <cell r="D55" t="str">
            <v>225.08.000</v>
          </cell>
          <cell r="E55" t="str">
            <v>P-07C-25 A @ F - Bomba de Polpa</v>
          </cell>
          <cell r="G55" t="str">
            <v>un.</v>
          </cell>
          <cell r="H55">
            <v>6</v>
          </cell>
          <cell r="I55">
            <v>11429.92</v>
          </cell>
          <cell r="J55">
            <v>68579.520000000004</v>
          </cell>
        </row>
        <row r="56">
          <cell r="C56" t="str">
            <v>CP0038</v>
          </cell>
          <cell r="D56" t="str">
            <v>225.08.000</v>
          </cell>
          <cell r="E56" t="str">
            <v>P-07C-15 A/B/C/D - Bomba de Licor</v>
          </cell>
          <cell r="G56" t="str">
            <v>un.</v>
          </cell>
          <cell r="H56">
            <v>4</v>
          </cell>
          <cell r="I56">
            <v>4321.16</v>
          </cell>
          <cell r="J56">
            <v>17284.64</v>
          </cell>
        </row>
        <row r="57">
          <cell r="C57" t="str">
            <v>CP0040</v>
          </cell>
          <cell r="D57" t="str">
            <v>225.08.000</v>
          </cell>
          <cell r="E57" t="str">
            <v>P-07C-16 - 24 - Bomba de Licor</v>
          </cell>
          <cell r="G57" t="str">
            <v>un.</v>
          </cell>
          <cell r="H57">
            <v>2</v>
          </cell>
          <cell r="I57">
            <v>5103.54</v>
          </cell>
          <cell r="J57">
            <v>10207.08</v>
          </cell>
        </row>
        <row r="58">
          <cell r="C58" t="str">
            <v>CP0042</v>
          </cell>
          <cell r="D58" t="str">
            <v>225.08.000</v>
          </cell>
          <cell r="E58" t="str">
            <v>P-07C-30 A/B/C - Bomba de Licor</v>
          </cell>
          <cell r="G58" t="str">
            <v>un.</v>
          </cell>
          <cell r="H58">
            <v>3</v>
          </cell>
          <cell r="I58">
            <v>4299.58</v>
          </cell>
          <cell r="J58">
            <v>12898.74</v>
          </cell>
        </row>
        <row r="59">
          <cell r="C59" t="str">
            <v>CP0086</v>
          </cell>
          <cell r="D59" t="str">
            <v>225.08.000</v>
          </cell>
          <cell r="E59" t="str">
            <v>P-07C-1 - 4 A/B - Bomba de Poço para Polpa</v>
          </cell>
          <cell r="G59" t="str">
            <v>un.</v>
          </cell>
          <cell r="H59">
            <v>4</v>
          </cell>
          <cell r="I59">
            <v>6035.55</v>
          </cell>
          <cell r="J59">
            <v>24142.2</v>
          </cell>
        </row>
        <row r="60">
          <cell r="C60" t="str">
            <v>CP0083</v>
          </cell>
          <cell r="D60" t="str">
            <v>225.08.000</v>
          </cell>
          <cell r="E60" t="str">
            <v>P-07C-15A / E - Bomba de Polpa</v>
          </cell>
          <cell r="G60" t="str">
            <v>un.</v>
          </cell>
          <cell r="H60">
            <v>2</v>
          </cell>
          <cell r="I60">
            <v>4700.41</v>
          </cell>
          <cell r="J60">
            <v>9400.82</v>
          </cell>
        </row>
        <row r="61">
          <cell r="C61" t="str">
            <v>CP0039</v>
          </cell>
          <cell r="D61" t="str">
            <v>225.08.000</v>
          </cell>
          <cell r="E61" t="str">
            <v>P-07C-15 B/C/D - Bomba de Polpa</v>
          </cell>
          <cell r="G61" t="str">
            <v>un.</v>
          </cell>
          <cell r="H61">
            <v>3</v>
          </cell>
          <cell r="I61">
            <v>4493.95</v>
          </cell>
          <cell r="J61">
            <v>13481.85</v>
          </cell>
        </row>
        <row r="62">
          <cell r="C62" t="str">
            <v>CP0028</v>
          </cell>
          <cell r="D62" t="str">
            <v>225.08.000</v>
          </cell>
          <cell r="E62" t="str">
            <v>P-07C-18 - Bomba para Água Potável</v>
          </cell>
          <cell r="G62" t="str">
            <v>un.</v>
          </cell>
          <cell r="H62">
            <v>1</v>
          </cell>
          <cell r="I62">
            <v>574.14</v>
          </cell>
          <cell r="J62">
            <v>574.14</v>
          </cell>
        </row>
        <row r="63">
          <cell r="C63" t="str">
            <v>CP0023</v>
          </cell>
          <cell r="D63" t="str">
            <v>225.08.000</v>
          </cell>
          <cell r="E63" t="str">
            <v>P-07C-31 - 32 A/B - Bomba de Condensado com Tanque (Skid)</v>
          </cell>
          <cell r="G63" t="str">
            <v>un.</v>
          </cell>
          <cell r="H63">
            <v>3</v>
          </cell>
          <cell r="I63">
            <v>952.16</v>
          </cell>
          <cell r="J63">
            <v>2856.48</v>
          </cell>
        </row>
        <row r="64">
          <cell r="C64" t="str">
            <v>CP0043</v>
          </cell>
          <cell r="D64" t="str">
            <v>225.08.000</v>
          </cell>
          <cell r="E64" t="str">
            <v>P-08C-5 A / B - Bomba Auxiliar de Filtração - Vazão: 40 m³ / h</v>
          </cell>
          <cell r="G64" t="str">
            <v>un.</v>
          </cell>
          <cell r="H64">
            <v>2</v>
          </cell>
          <cell r="I64">
            <v>5312.04</v>
          </cell>
          <cell r="J64">
            <v>10624.08</v>
          </cell>
        </row>
        <row r="65">
          <cell r="C65" t="str">
            <v>CP0044</v>
          </cell>
          <cell r="D65" t="str">
            <v>225.08.000</v>
          </cell>
          <cell r="E65" t="str">
            <v>P-08C-6 A / B - Bomba de Descarga do Moinho - Vazão: 35 m³ / h</v>
          </cell>
          <cell r="G65" t="str">
            <v>un.</v>
          </cell>
          <cell r="H65">
            <v>2</v>
          </cell>
          <cell r="I65">
            <v>4700.41</v>
          </cell>
          <cell r="J65">
            <v>9400.82</v>
          </cell>
        </row>
        <row r="66">
          <cell r="C66" t="str">
            <v>CP0045</v>
          </cell>
          <cell r="D66" t="str">
            <v>225.08.000</v>
          </cell>
          <cell r="E66" t="str">
            <v>P-08C-7 C - Bomba de Leite de Cal para TCA - Vazão: 10 m³ / h</v>
          </cell>
          <cell r="G66" t="str">
            <v>un.</v>
          </cell>
          <cell r="H66">
            <v>1</v>
          </cell>
          <cell r="I66">
            <v>4700.4399999999996</v>
          </cell>
          <cell r="J66">
            <v>4700.4399999999996</v>
          </cell>
        </row>
        <row r="67">
          <cell r="C67" t="str">
            <v>CP0046</v>
          </cell>
          <cell r="D67" t="str">
            <v>225.08.000</v>
          </cell>
          <cell r="E67" t="str">
            <v>P-08C-9 C - Bomba de Leite de Cal - Vazão: 42 m³ / h</v>
          </cell>
          <cell r="G67" t="str">
            <v>un.</v>
          </cell>
          <cell r="H67">
            <v>1</v>
          </cell>
          <cell r="I67">
            <v>6005.09</v>
          </cell>
          <cell r="J67">
            <v>6005.09</v>
          </cell>
        </row>
        <row r="68">
          <cell r="C68" t="str">
            <v>CP0076</v>
          </cell>
          <cell r="D68" t="str">
            <v>225.08.000</v>
          </cell>
          <cell r="E68" t="str">
            <v>P-08C-8C - Bomba de Poço - Vazão: 30 m³ / h</v>
          </cell>
          <cell r="G68" t="str">
            <v>un.</v>
          </cell>
          <cell r="H68">
            <v>1</v>
          </cell>
          <cell r="I68">
            <v>4700.4399999999996</v>
          </cell>
          <cell r="J68">
            <v>4700.4399999999996</v>
          </cell>
        </row>
        <row r="69">
          <cell r="C69" t="str">
            <v>CP0047</v>
          </cell>
          <cell r="D69" t="str">
            <v>225.08.000</v>
          </cell>
          <cell r="E69" t="str">
            <v>P-09C-7 - Bomba de Licor</v>
          </cell>
          <cell r="G69" t="str">
            <v>un.</v>
          </cell>
          <cell r="H69">
            <v>1</v>
          </cell>
          <cell r="I69">
            <v>6005.09</v>
          </cell>
          <cell r="J69">
            <v>6005.09</v>
          </cell>
        </row>
        <row r="70">
          <cell r="C70" t="str">
            <v>CP0077</v>
          </cell>
          <cell r="D70" t="str">
            <v>225.08.000</v>
          </cell>
          <cell r="E70" t="str">
            <v>P-09C-7 - Bomba de Poço de Licor</v>
          </cell>
          <cell r="G70" t="str">
            <v>un.</v>
          </cell>
          <cell r="H70">
            <v>1</v>
          </cell>
          <cell r="I70">
            <v>4703.28</v>
          </cell>
          <cell r="J70">
            <v>4703.28</v>
          </cell>
        </row>
        <row r="71">
          <cell r="C71" t="str">
            <v>CP0067</v>
          </cell>
          <cell r="D71" t="str">
            <v>225.08.000</v>
          </cell>
          <cell r="E71" t="str">
            <v>P-09C-6 A/B - Bomba de Água</v>
          </cell>
          <cell r="G71" t="str">
            <v>un.</v>
          </cell>
          <cell r="H71">
            <v>1</v>
          </cell>
          <cell r="I71">
            <v>1152.27</v>
          </cell>
          <cell r="J71">
            <v>1152.27</v>
          </cell>
        </row>
        <row r="72">
          <cell r="C72" t="str">
            <v>CP0029</v>
          </cell>
          <cell r="D72" t="str">
            <v>225.08.000</v>
          </cell>
          <cell r="E72" t="str">
            <v>P-38C-1 - Bomba de Soda Líquida</v>
          </cell>
          <cell r="G72" t="str">
            <v>un.</v>
          </cell>
          <cell r="H72">
            <v>1</v>
          </cell>
          <cell r="I72">
            <v>3509.06</v>
          </cell>
          <cell r="J72">
            <v>3509.06</v>
          </cell>
        </row>
        <row r="73">
          <cell r="C73" t="str">
            <v>CP0071</v>
          </cell>
          <cell r="D73" t="str">
            <v>225.08.000</v>
          </cell>
          <cell r="E73" t="str">
            <v>P-41C-9 A / B - Bomba de Poço - Vazão: 75 m³ / h</v>
          </cell>
          <cell r="G73" t="str">
            <v>un.</v>
          </cell>
          <cell r="H73">
            <v>2</v>
          </cell>
          <cell r="I73">
            <v>4887.21</v>
          </cell>
          <cell r="J73">
            <v>9774.42</v>
          </cell>
        </row>
        <row r="74">
          <cell r="C74" t="str">
            <v>CP0070</v>
          </cell>
          <cell r="D74" t="str">
            <v>225.08.000</v>
          </cell>
          <cell r="E74" t="str">
            <v>P-41C-10 - Bomba de Água de Selagem - Vazão: 27 m³ / h</v>
          </cell>
          <cell r="G74" t="str">
            <v>un.</v>
          </cell>
          <cell r="H74">
            <v>1</v>
          </cell>
          <cell r="I74">
            <v>4732.5600000000004</v>
          </cell>
          <cell r="J74">
            <v>4732.5600000000004</v>
          </cell>
        </row>
        <row r="75">
          <cell r="C75" t="str">
            <v>CP0088</v>
          </cell>
          <cell r="D75" t="str">
            <v>225.08.000</v>
          </cell>
          <cell r="E75" t="str">
            <v>P-41C-1 A @ F- Bomba de Alimentação - Vazão: 678 m³ / h</v>
          </cell>
          <cell r="G75" t="str">
            <v>un.</v>
          </cell>
          <cell r="H75">
            <v>6</v>
          </cell>
          <cell r="I75">
            <v>18278.349999999999</v>
          </cell>
          <cell r="J75">
            <v>109670.1</v>
          </cell>
        </row>
        <row r="76">
          <cell r="C76" t="str">
            <v>CP0069</v>
          </cell>
          <cell r="D76" t="str">
            <v>225.08.000</v>
          </cell>
          <cell r="E76" t="str">
            <v>P-41C-3 A / B - Bomba de Condensado - Vazão: 163 m³ / h</v>
          </cell>
          <cell r="G76" t="str">
            <v>un.</v>
          </cell>
          <cell r="H76">
            <v>2</v>
          </cell>
          <cell r="I76">
            <v>4292.18</v>
          </cell>
          <cell r="J76">
            <v>8584.36</v>
          </cell>
        </row>
        <row r="77">
          <cell r="C77" t="str">
            <v>CP0025</v>
          </cell>
          <cell r="D77" t="str">
            <v>225.08.000</v>
          </cell>
          <cell r="E77" t="str">
            <v>E-41C-4 A / B / C- Bomba de Vácuo - Vazão: 800 m³ / h</v>
          </cell>
          <cell r="G77" t="str">
            <v>un.</v>
          </cell>
          <cell r="H77">
            <v>3</v>
          </cell>
          <cell r="I77">
            <v>2383.71</v>
          </cell>
          <cell r="J77">
            <v>7151.13</v>
          </cell>
        </row>
        <row r="78">
          <cell r="C78" t="str">
            <v>CP0026</v>
          </cell>
          <cell r="D78" t="str">
            <v>225.08.000</v>
          </cell>
          <cell r="E78" t="str">
            <v>P-58C-1 A/B/C/D/E - Bomba de Água de Resfriamento - Vazão: 2.200 m³ / h</v>
          </cell>
          <cell r="G78" t="str">
            <v>un.</v>
          </cell>
          <cell r="H78">
            <v>5</v>
          </cell>
          <cell r="I78">
            <v>11258.09</v>
          </cell>
          <cell r="J78">
            <v>56290.45</v>
          </cell>
        </row>
        <row r="79">
          <cell r="C79" t="str">
            <v>CP0189</v>
          </cell>
          <cell r="D79" t="str">
            <v>225.09.000</v>
          </cell>
          <cell r="E79" t="str">
            <v>CY-07C-1 - 2 A/B - 3 - Hidrociclone com Exaustor</v>
          </cell>
          <cell r="G79" t="str">
            <v>un.</v>
          </cell>
          <cell r="H79">
            <v>5</v>
          </cell>
          <cell r="I79">
            <v>11820.39</v>
          </cell>
          <cell r="J79">
            <v>59101.95</v>
          </cell>
        </row>
        <row r="80">
          <cell r="C80" t="str">
            <v>CP0296</v>
          </cell>
          <cell r="D80" t="str">
            <v>225.12..000</v>
          </cell>
          <cell r="E80" t="str">
            <v>E-05C-29 - Talhas Elétricas para Manuseio de Mantas Limpas</v>
          </cell>
          <cell r="G80" t="str">
            <v>un.</v>
          </cell>
          <cell r="H80">
            <v>1</v>
          </cell>
          <cell r="I80">
            <v>2088.84</v>
          </cell>
          <cell r="J80">
            <v>2088.84</v>
          </cell>
        </row>
        <row r="81">
          <cell r="C81" t="str">
            <v>CP0280</v>
          </cell>
          <cell r="D81" t="str">
            <v>225.12..000</v>
          </cell>
          <cell r="E81" t="str">
            <v>E-05C-28 - Ponte Rolante Capac. 8 t. Altura de elevação 7,50 m</v>
          </cell>
          <cell r="G81" t="str">
            <v>un.</v>
          </cell>
          <cell r="H81">
            <v>1</v>
          </cell>
          <cell r="I81">
            <v>19073.88</v>
          </cell>
          <cell r="J81">
            <v>19073.88</v>
          </cell>
        </row>
        <row r="82">
          <cell r="C82" t="str">
            <v>CP1002</v>
          </cell>
          <cell r="D82" t="str">
            <v>225.12..000</v>
          </cell>
          <cell r="E82" t="str">
            <v>E-05C-30 - Talhas Elétricas para Manuseio de Mantas Sujas</v>
          </cell>
          <cell r="G82" t="str">
            <v>un.</v>
          </cell>
          <cell r="H82">
            <v>1</v>
          </cell>
          <cell r="I82">
            <v>1617.75</v>
          </cell>
          <cell r="J82">
            <v>1617.75</v>
          </cell>
        </row>
        <row r="83">
          <cell r="C83" t="str">
            <v>CP0303</v>
          </cell>
          <cell r="D83" t="str">
            <v>225.12..000</v>
          </cell>
          <cell r="E83" t="str">
            <v>E-06C-10 - Talha Manual - Capac. 1 T.</v>
          </cell>
          <cell r="G83" t="str">
            <v>un.</v>
          </cell>
          <cell r="H83">
            <v>1</v>
          </cell>
          <cell r="I83">
            <v>1253.3</v>
          </cell>
          <cell r="J83">
            <v>1253.3</v>
          </cell>
        </row>
        <row r="84">
          <cell r="C84" t="str">
            <v>CP0297</v>
          </cell>
          <cell r="D84" t="str">
            <v>225.12..000</v>
          </cell>
          <cell r="E84" t="str">
            <v>E-06C-5 / 6 / 7 / 8 / 9 - Talha Elétrica - Capcac. 10 T.</v>
          </cell>
          <cell r="G84" t="str">
            <v>un.</v>
          </cell>
          <cell r="H84">
            <v>5</v>
          </cell>
          <cell r="I84">
            <v>1253.28</v>
          </cell>
          <cell r="J84">
            <v>6266.4</v>
          </cell>
        </row>
        <row r="85">
          <cell r="C85" t="str">
            <v>CP0299</v>
          </cell>
          <cell r="D85" t="str">
            <v>225.12.000</v>
          </cell>
          <cell r="E85" t="str">
            <v>E-07C-10 - 11 - Talha Elétrica - Capac. 8T. - Elevação: 46,00 m.</v>
          </cell>
          <cell r="G85" t="str">
            <v>un.</v>
          </cell>
          <cell r="H85">
            <v>2</v>
          </cell>
          <cell r="I85">
            <v>1253.28</v>
          </cell>
          <cell r="J85">
            <v>2506.56</v>
          </cell>
        </row>
        <row r="86">
          <cell r="C86" t="str">
            <v>CP0304</v>
          </cell>
          <cell r="D86" t="str">
            <v>225.12..000</v>
          </cell>
          <cell r="E86" t="str">
            <v>E-06C-12 / 13 / 14 / 15 - Talha Manual</v>
          </cell>
          <cell r="G86" t="str">
            <v>un.</v>
          </cell>
          <cell r="H86">
            <v>8</v>
          </cell>
          <cell r="I86">
            <v>1253.28</v>
          </cell>
          <cell r="J86">
            <v>10026.24</v>
          </cell>
        </row>
        <row r="87">
          <cell r="C87" t="str">
            <v>CP0295</v>
          </cell>
          <cell r="D87" t="str">
            <v>225.12.000</v>
          </cell>
          <cell r="E87" t="str">
            <v>E-07C- 16 - Talha Elétrica - Capac. 2 T. - Elevação: 13,00 m.</v>
          </cell>
          <cell r="G87" t="str">
            <v>un.</v>
          </cell>
          <cell r="H87">
            <v>1</v>
          </cell>
          <cell r="I87">
            <v>1253.3</v>
          </cell>
          <cell r="J87">
            <v>1253.3</v>
          </cell>
        </row>
        <row r="88">
          <cell r="C88" t="str">
            <v>CP0301</v>
          </cell>
          <cell r="D88" t="str">
            <v>225.12.000</v>
          </cell>
          <cell r="E88" t="str">
            <v>E-07C- 17 - 18 - Talha Elétrica - Capac. 2 T. - Elevação: 4,00 m.</v>
          </cell>
          <cell r="G88" t="str">
            <v>un.</v>
          </cell>
          <cell r="H88">
            <v>2</v>
          </cell>
          <cell r="I88">
            <v>1253.28</v>
          </cell>
          <cell r="J88">
            <v>2506.56</v>
          </cell>
        </row>
        <row r="89">
          <cell r="C89" t="str">
            <v>CP0305</v>
          </cell>
          <cell r="D89" t="str">
            <v>225.12.000</v>
          </cell>
          <cell r="E89" t="str">
            <v>E-07C-3 - 4 - Talha Manual</v>
          </cell>
          <cell r="G89" t="str">
            <v>un.</v>
          </cell>
          <cell r="H89">
            <v>2</v>
          </cell>
          <cell r="I89">
            <v>1253.28</v>
          </cell>
          <cell r="J89">
            <v>2506.56</v>
          </cell>
        </row>
        <row r="90">
          <cell r="C90" t="str">
            <v>CP0302</v>
          </cell>
          <cell r="D90" t="str">
            <v>225.12.000</v>
          </cell>
          <cell r="E90" t="str">
            <v>E-41C-3 - Talha Manual - Cpac. 2 T</v>
          </cell>
          <cell r="G90" t="str">
            <v>un.</v>
          </cell>
          <cell r="H90">
            <v>1</v>
          </cell>
          <cell r="I90">
            <v>1253.3</v>
          </cell>
          <cell r="J90">
            <v>1253.3</v>
          </cell>
        </row>
        <row r="91">
          <cell r="C91" t="str">
            <v>CP0001</v>
          </cell>
          <cell r="D91" t="str">
            <v>225.13.000</v>
          </cell>
          <cell r="E91" t="str">
            <v>A-05C-1 A/B - Agitador do Tanque de Transferência de Lama</v>
          </cell>
          <cell r="G91" t="str">
            <v>un.</v>
          </cell>
          <cell r="H91">
            <v>2</v>
          </cell>
          <cell r="I91">
            <v>7510.71</v>
          </cell>
          <cell r="J91">
            <v>15021.42</v>
          </cell>
        </row>
        <row r="92">
          <cell r="C92" t="str">
            <v>CP0002</v>
          </cell>
          <cell r="D92" t="str">
            <v>225.13.000</v>
          </cell>
          <cell r="E92" t="str">
            <v>A-06C-1 - 2 - 3 - 4 A/B/C - Agitador Lateral / Topo para Tanque</v>
          </cell>
          <cell r="G92" t="str">
            <v>un.</v>
          </cell>
          <cell r="H92">
            <v>6</v>
          </cell>
          <cell r="I92">
            <v>8421.86</v>
          </cell>
          <cell r="J92">
            <v>50531.16</v>
          </cell>
        </row>
        <row r="93">
          <cell r="C93" t="str">
            <v>CP0007</v>
          </cell>
          <cell r="D93" t="str">
            <v>225.13.000</v>
          </cell>
          <cell r="E93" t="str">
            <v>A-07C-1 @ 3 - Agitador para Precipitador</v>
          </cell>
          <cell r="G93" t="str">
            <v>un.</v>
          </cell>
          <cell r="H93">
            <v>6</v>
          </cell>
          <cell r="I93">
            <v>9332.5499999999993</v>
          </cell>
          <cell r="J93">
            <v>55995.3</v>
          </cell>
        </row>
        <row r="94">
          <cell r="C94" t="str">
            <v>CP0008</v>
          </cell>
          <cell r="D94" t="str">
            <v>225.13.000</v>
          </cell>
          <cell r="E94" t="str">
            <v>A-07C-4 @ 18- Agitador para Precipitador</v>
          </cell>
          <cell r="G94" t="str">
            <v>un.</v>
          </cell>
          <cell r="H94">
            <v>30</v>
          </cell>
          <cell r="I94">
            <v>9774.6</v>
          </cell>
          <cell r="J94">
            <v>293238</v>
          </cell>
        </row>
        <row r="95">
          <cell r="C95" t="str">
            <v>CP0005</v>
          </cell>
          <cell r="D95" t="str">
            <v>225.13.000</v>
          </cell>
          <cell r="E95" t="str">
            <v>A-08C-4 - 5 - 6 - Agitador Lateral / Topo para Tanque</v>
          </cell>
          <cell r="G95" t="str">
            <v>un.</v>
          </cell>
          <cell r="H95">
            <v>3</v>
          </cell>
          <cell r="I95">
            <v>7510.68</v>
          </cell>
          <cell r="J95">
            <v>22532.04</v>
          </cell>
        </row>
        <row r="96">
          <cell r="C96" t="str">
            <v>CP0006</v>
          </cell>
          <cell r="D96" t="str">
            <v>225.13.000</v>
          </cell>
          <cell r="E96" t="str">
            <v>A-08C-8C - Agitador Lateral / Topo para Tanque</v>
          </cell>
          <cell r="G96" t="str">
            <v>un.</v>
          </cell>
          <cell r="H96">
            <v>3</v>
          </cell>
          <cell r="I96">
            <v>9388.16</v>
          </cell>
          <cell r="J96">
            <v>28164.48</v>
          </cell>
        </row>
        <row r="97">
          <cell r="C97" t="str">
            <v>CP0289</v>
          </cell>
          <cell r="D97" t="str">
            <v>225.14.000</v>
          </cell>
          <cell r="E97" t="str">
            <v>E-08C-1 - Alimentador de Cal - Cap</v>
          </cell>
          <cell r="G97" t="str">
            <v>un.</v>
          </cell>
          <cell r="H97">
            <v>1</v>
          </cell>
          <cell r="I97">
            <v>15798.4</v>
          </cell>
          <cell r="J97">
            <v>15798.4</v>
          </cell>
        </row>
        <row r="98">
          <cell r="C98" t="str">
            <v>CP0124</v>
          </cell>
          <cell r="D98" t="str">
            <v>225.15.000</v>
          </cell>
          <cell r="E98" t="str">
            <v>E-05C-31 - Desviador Fluxo com Unidade Hidráulica</v>
          </cell>
          <cell r="G98" t="str">
            <v>un.</v>
          </cell>
          <cell r="H98">
            <v>1</v>
          </cell>
          <cell r="I98">
            <v>1716.42</v>
          </cell>
          <cell r="J98">
            <v>1716.42</v>
          </cell>
        </row>
        <row r="99">
          <cell r="C99" t="str">
            <v>CP0125</v>
          </cell>
          <cell r="D99" t="str">
            <v>225.15.000</v>
          </cell>
          <cell r="E99" t="str">
            <v>E-05C-32 - Desviador Fluxo com Unidade Hidráulica</v>
          </cell>
          <cell r="G99" t="str">
            <v>un.</v>
          </cell>
          <cell r="H99">
            <v>1</v>
          </cell>
          <cell r="I99">
            <v>1716.42</v>
          </cell>
          <cell r="J99">
            <v>1716.42</v>
          </cell>
        </row>
        <row r="100">
          <cell r="C100" t="str">
            <v>CP0160</v>
          </cell>
          <cell r="D100" t="str">
            <v>225.21.000</v>
          </cell>
          <cell r="E100" t="str">
            <v>B-05C-12 A/B - Filtro de Crosta - ø 6" horizontal</v>
          </cell>
          <cell r="G100" t="str">
            <v>un.</v>
          </cell>
          <cell r="H100">
            <v>2</v>
          </cell>
          <cell r="I100">
            <v>428.81</v>
          </cell>
          <cell r="J100">
            <v>857.62</v>
          </cell>
        </row>
        <row r="101">
          <cell r="C101" t="str">
            <v>CP0161</v>
          </cell>
          <cell r="D101" t="str">
            <v>225.21.000</v>
          </cell>
          <cell r="E101" t="str">
            <v>B-05C-17 A/B - Filtro de Crosta - ø 6" horizontal</v>
          </cell>
          <cell r="G101" t="str">
            <v>un.</v>
          </cell>
          <cell r="H101">
            <v>2</v>
          </cell>
          <cell r="I101">
            <v>428.81</v>
          </cell>
          <cell r="J101">
            <v>857.62</v>
          </cell>
        </row>
        <row r="102">
          <cell r="C102" t="str">
            <v>CP0162</v>
          </cell>
          <cell r="D102" t="str">
            <v>225.21.000</v>
          </cell>
          <cell r="E102" t="str">
            <v>B-05C-20 A/B - Filtro de Crosta - ø 6" horizontal</v>
          </cell>
          <cell r="G102" t="str">
            <v>un.</v>
          </cell>
          <cell r="H102">
            <v>2</v>
          </cell>
          <cell r="I102">
            <v>428.81</v>
          </cell>
          <cell r="J102">
            <v>857.62</v>
          </cell>
        </row>
        <row r="103">
          <cell r="C103" t="str">
            <v>CP1003</v>
          </cell>
          <cell r="D103" t="str">
            <v>225.21.000</v>
          </cell>
          <cell r="E103" t="str">
            <v>E-05C-16 À 27 - Filtros Verticais de Pressão - ( 25 T. / Cada) - ø 4,00 m. x h= 7,30 m.</v>
          </cell>
          <cell r="G103" t="str">
            <v>un.</v>
          </cell>
          <cell r="H103">
            <v>12</v>
          </cell>
          <cell r="I103">
            <v>47188.51</v>
          </cell>
          <cell r="J103">
            <v>566262.12</v>
          </cell>
        </row>
        <row r="104">
          <cell r="C104" t="str">
            <v>CP0163</v>
          </cell>
          <cell r="D104" t="str">
            <v>225.21.000</v>
          </cell>
          <cell r="E104" t="str">
            <v>B-06C-1 - 2 - 3 - 4 A/B - Filtro de Crosta - ø 10"</v>
          </cell>
          <cell r="G104" t="str">
            <v>un.</v>
          </cell>
          <cell r="H104">
            <v>8</v>
          </cell>
          <cell r="I104">
            <v>531.73</v>
          </cell>
          <cell r="J104">
            <v>4253.84</v>
          </cell>
        </row>
        <row r="105">
          <cell r="C105" t="str">
            <v>CP0169</v>
          </cell>
          <cell r="D105" t="str">
            <v>225.21.000</v>
          </cell>
          <cell r="E105" t="str">
            <v>B-07C-3 - 4 - 5 - 6 - 7 - 8 - 9 - 10 A/B - Filtro de Crosta</v>
          </cell>
          <cell r="G105" t="str">
            <v>un.</v>
          </cell>
          <cell r="H105">
            <v>16</v>
          </cell>
          <cell r="I105">
            <v>522.53</v>
          </cell>
          <cell r="J105">
            <v>8360.48</v>
          </cell>
        </row>
        <row r="106">
          <cell r="C106" t="str">
            <v>CP0168</v>
          </cell>
          <cell r="D106" t="str">
            <v>225.21.000</v>
          </cell>
          <cell r="E106" t="str">
            <v>B-07C-28 A/B - Filtro de Crosta</v>
          </cell>
          <cell r="G106" t="str">
            <v>un.</v>
          </cell>
          <cell r="H106">
            <v>2</v>
          </cell>
          <cell r="I106">
            <v>428.81</v>
          </cell>
          <cell r="J106">
            <v>857.62</v>
          </cell>
        </row>
        <row r="107">
          <cell r="C107" t="str">
            <v>CP0291</v>
          </cell>
          <cell r="D107" t="str">
            <v>225.71.000</v>
          </cell>
          <cell r="E107" t="str">
            <v>E-08C-2 - Moinho de Cal - (Peso: 8 T.)</v>
          </cell>
          <cell r="G107" t="str">
            <v>un.</v>
          </cell>
          <cell r="H107">
            <v>1</v>
          </cell>
          <cell r="I107">
            <v>14693.61</v>
          </cell>
          <cell r="J107">
            <v>14693.61</v>
          </cell>
        </row>
        <row r="108">
          <cell r="C108" t="str">
            <v>CP0371</v>
          </cell>
          <cell r="D108" t="str">
            <v>225.77.000</v>
          </cell>
          <cell r="E108" t="str">
            <v>HE-05C-1 A/B - Trocador de Calor - 660 x 1.524 mm.</v>
          </cell>
          <cell r="G108" t="str">
            <v>un.</v>
          </cell>
          <cell r="H108">
            <v>2</v>
          </cell>
          <cell r="I108">
            <v>3662.75</v>
          </cell>
          <cell r="J108">
            <v>7325.5</v>
          </cell>
        </row>
        <row r="109">
          <cell r="C109" t="str">
            <v>CP0372</v>
          </cell>
          <cell r="D109" t="str">
            <v>225.77.000</v>
          </cell>
          <cell r="E109" t="str">
            <v>HE-06C-1 - Trocador de Calor</v>
          </cell>
          <cell r="G109" t="str">
            <v>un.</v>
          </cell>
          <cell r="H109">
            <v>1</v>
          </cell>
          <cell r="I109">
            <v>6369.42</v>
          </cell>
          <cell r="J109">
            <v>6369.42</v>
          </cell>
        </row>
        <row r="110">
          <cell r="C110" t="str">
            <v>CP0377</v>
          </cell>
          <cell r="D110" t="str">
            <v>225.77.000</v>
          </cell>
          <cell r="E110" t="str">
            <v>HE-07C-4 - Trocador de Calor de Placas</v>
          </cell>
          <cell r="G110" t="str">
            <v>un.</v>
          </cell>
          <cell r="H110">
            <v>1</v>
          </cell>
          <cell r="I110">
            <v>5087.6899999999996</v>
          </cell>
          <cell r="J110">
            <v>5087.6899999999996</v>
          </cell>
        </row>
        <row r="111">
          <cell r="C111" t="str">
            <v>CP0373</v>
          </cell>
          <cell r="D111" t="str">
            <v>225.77.000</v>
          </cell>
          <cell r="E111" t="str">
            <v>HE-07C-5 A/B - Trocador de Calor Casco Tubo</v>
          </cell>
          <cell r="G111" t="str">
            <v>un.</v>
          </cell>
          <cell r="H111">
            <v>2</v>
          </cell>
          <cell r="I111">
            <v>7028.39</v>
          </cell>
          <cell r="J111">
            <v>14056.78</v>
          </cell>
        </row>
        <row r="112">
          <cell r="C112" t="str">
            <v>CP0375</v>
          </cell>
          <cell r="D112" t="str">
            <v>225.77.000</v>
          </cell>
          <cell r="E112" t="str">
            <v>HE-07C-1 A/B - Trocador de Calor de Placas</v>
          </cell>
          <cell r="G112" t="str">
            <v>un.</v>
          </cell>
          <cell r="H112">
            <v>2</v>
          </cell>
          <cell r="I112">
            <v>4270.04</v>
          </cell>
          <cell r="J112">
            <v>8540.08</v>
          </cell>
        </row>
        <row r="113">
          <cell r="C113" t="str">
            <v>CP0376</v>
          </cell>
          <cell r="D113" t="str">
            <v>225.77.000</v>
          </cell>
          <cell r="E113" t="str">
            <v>HE-07C-2 A @ H - Trocador de Calor de Placas</v>
          </cell>
          <cell r="G113" t="str">
            <v>un.</v>
          </cell>
          <cell r="H113">
            <v>8</v>
          </cell>
          <cell r="I113">
            <v>6815.7</v>
          </cell>
          <cell r="J113">
            <v>54525.599999999999</v>
          </cell>
        </row>
        <row r="114">
          <cell r="C114" t="str">
            <v>CP0374</v>
          </cell>
          <cell r="D114" t="str">
            <v>225.71.000</v>
          </cell>
          <cell r="E114" t="str">
            <v>HE-09C-1 - Trocador de Calor Casco Tubo</v>
          </cell>
          <cell r="G114" t="str">
            <v>un.</v>
          </cell>
          <cell r="H114">
            <v>1</v>
          </cell>
          <cell r="I114">
            <v>8797.9699999999993</v>
          </cell>
          <cell r="J114">
            <v>8797.9699999999993</v>
          </cell>
        </row>
        <row r="115">
          <cell r="C115" t="str">
            <v>CP0368</v>
          </cell>
          <cell r="D115" t="str">
            <v>225.77.000</v>
          </cell>
          <cell r="E115" t="str">
            <v>HE-41C-1 - 2 - 3 A/B - Trocador de Casco e Tubo</v>
          </cell>
          <cell r="G115" t="str">
            <v>un.</v>
          </cell>
          <cell r="H115">
            <v>6</v>
          </cell>
          <cell r="I115">
            <v>29287.86</v>
          </cell>
          <cell r="J115">
            <v>175727.16</v>
          </cell>
        </row>
        <row r="116">
          <cell r="C116" t="str">
            <v>CP0251</v>
          </cell>
          <cell r="D116" t="str">
            <v>225.83.000</v>
          </cell>
          <cell r="E116" t="str">
            <v>E-06C-1 - 2 - 3 - 4 - Mecanismo para Hidrato / Bauxita</v>
          </cell>
          <cell r="G116" t="str">
            <v>un.</v>
          </cell>
          <cell r="H116">
            <v>4</v>
          </cell>
          <cell r="I116">
            <v>26184.04</v>
          </cell>
          <cell r="J116">
            <v>104736.16</v>
          </cell>
        </row>
        <row r="117">
          <cell r="C117" t="str">
            <v>CP0331</v>
          </cell>
          <cell r="D117" t="str">
            <v>226.01.000</v>
          </cell>
          <cell r="E117" t="str">
            <v>T-05C-13 A / B - Tanque de Limpeza de Telas - 1.100 x 3.650 x 3.950 mm.</v>
          </cell>
          <cell r="G117" t="str">
            <v>un.</v>
          </cell>
          <cell r="H117">
            <v>2</v>
          </cell>
          <cell r="I117">
            <v>7726.65</v>
          </cell>
          <cell r="J117">
            <v>15453.3</v>
          </cell>
        </row>
        <row r="118">
          <cell r="C118" t="str">
            <v>CP0330</v>
          </cell>
          <cell r="D118" t="str">
            <v>226.01.000</v>
          </cell>
          <cell r="E118" t="str">
            <v>T-05C-15 A / B - Tanque de Estocagem de Telas - 3.200 x 4.290 x 3.950 mm.</v>
          </cell>
          <cell r="G118" t="str">
            <v>un.</v>
          </cell>
          <cell r="H118">
            <v>2</v>
          </cell>
          <cell r="I118">
            <v>13939.29</v>
          </cell>
          <cell r="J118">
            <v>27878.58</v>
          </cell>
        </row>
        <row r="119">
          <cell r="C119" t="str">
            <v>CP1004</v>
          </cell>
          <cell r="D119" t="str">
            <v>226.01.000</v>
          </cell>
          <cell r="E119" t="str">
            <v>T-05C-7 - Tanque Pulmão de Condensado - ø 2,00 x h= 2,50 m.</v>
          </cell>
          <cell r="G119" t="str">
            <v>un.</v>
          </cell>
          <cell r="H119">
            <v>1</v>
          </cell>
          <cell r="I119">
            <v>3989.15</v>
          </cell>
          <cell r="J119">
            <v>3989.15</v>
          </cell>
        </row>
        <row r="120">
          <cell r="C120" t="str">
            <v>CP0306</v>
          </cell>
          <cell r="D120" t="str">
            <v>226.01.000</v>
          </cell>
          <cell r="E120" t="str">
            <v>T-09C-8 - Tanque de condensado - Fornecido Fabricado</v>
          </cell>
          <cell r="G120" t="str">
            <v>un.</v>
          </cell>
          <cell r="H120">
            <v>1</v>
          </cell>
          <cell r="I120">
            <v>3989.15</v>
          </cell>
          <cell r="J120">
            <v>3989.15</v>
          </cell>
        </row>
        <row r="121">
          <cell r="C121" t="str">
            <v>CP0311</v>
          </cell>
          <cell r="D121" t="str">
            <v>226.01.000</v>
          </cell>
          <cell r="E121" t="str">
            <v>T-09C-9 - Tanque de Limpeza Cáustica - Fornecido Fabricado</v>
          </cell>
          <cell r="G121" t="str">
            <v>un.</v>
          </cell>
          <cell r="H121">
            <v>1</v>
          </cell>
          <cell r="I121">
            <v>3989.15</v>
          </cell>
          <cell r="J121">
            <v>3989.15</v>
          </cell>
        </row>
        <row r="122">
          <cell r="C122" t="str">
            <v>CP0290</v>
          </cell>
          <cell r="D122" t="str">
            <v>226.01.000</v>
          </cell>
          <cell r="E122" t="str">
            <v>T-09C-11 - Sistema de Manuseio de Sólidos - Tanque de Hidrato</v>
          </cell>
          <cell r="G122" t="str">
            <v>un.</v>
          </cell>
          <cell r="H122">
            <v>1</v>
          </cell>
          <cell r="I122">
            <v>3989.15</v>
          </cell>
          <cell r="J122">
            <v>3989.15</v>
          </cell>
        </row>
        <row r="123">
          <cell r="C123" t="str">
            <v>CP0308</v>
          </cell>
          <cell r="D123" t="str">
            <v>226.01.000</v>
          </cell>
          <cell r="E123" t="str">
            <v>FT-41C-1 A/B - Tanque de Expansão - ø 6,00 x h= 12,00 m</v>
          </cell>
          <cell r="G123" t="str">
            <v>un.</v>
          </cell>
          <cell r="H123">
            <v>2</v>
          </cell>
          <cell r="I123">
            <v>41156.36</v>
          </cell>
          <cell r="J123">
            <v>82312.72</v>
          </cell>
        </row>
        <row r="124">
          <cell r="C124" t="str">
            <v>CP0309</v>
          </cell>
          <cell r="D124" t="str">
            <v>226.01.000</v>
          </cell>
          <cell r="E124" t="str">
            <v>FT-41C-2 A/B - Tanque de Expansão - ø 5,50 x h= 5,00 m</v>
          </cell>
          <cell r="G124" t="str">
            <v>un.</v>
          </cell>
          <cell r="H124">
            <v>2</v>
          </cell>
          <cell r="I124">
            <v>20919.29</v>
          </cell>
          <cell r="J124">
            <v>41838.58</v>
          </cell>
        </row>
        <row r="125">
          <cell r="C125" t="str">
            <v>CP0310</v>
          </cell>
          <cell r="D125" t="str">
            <v>226.01.000</v>
          </cell>
          <cell r="E125" t="str">
            <v>FT-41C-13 A/B - Tanque de Expansão - ø 5,00 x h= 5,00 m</v>
          </cell>
          <cell r="G125" t="str">
            <v>un.</v>
          </cell>
          <cell r="H125">
            <v>2</v>
          </cell>
          <cell r="I125">
            <v>18632.22</v>
          </cell>
          <cell r="J125">
            <v>37264.44</v>
          </cell>
        </row>
        <row r="126">
          <cell r="C126" t="str">
            <v>CP0307</v>
          </cell>
          <cell r="D126" t="str">
            <v>226.01.000</v>
          </cell>
          <cell r="E126" t="str">
            <v>T-41C-2 - Tanque de Condensado - ø 2,00 x h= 2,75 m.</v>
          </cell>
          <cell r="G126" t="str">
            <v>un.</v>
          </cell>
          <cell r="H126">
            <v>1</v>
          </cell>
          <cell r="I126">
            <v>9765.98</v>
          </cell>
          <cell r="J126">
            <v>9765.98</v>
          </cell>
        </row>
        <row r="127">
          <cell r="C127" t="str">
            <v>CP0282</v>
          </cell>
          <cell r="D127" t="str">
            <v>226.01.000</v>
          </cell>
          <cell r="E127" t="str">
            <v>T-58C-1 - Resewrvatório Hidropneumático - ø 2,70 x h= 4,00 m.</v>
          </cell>
          <cell r="G127" t="str">
            <v>un.</v>
          </cell>
          <cell r="H127">
            <v>1</v>
          </cell>
          <cell r="I127">
            <v>11473.93</v>
          </cell>
          <cell r="J127">
            <v>11473.93</v>
          </cell>
        </row>
        <row r="128">
          <cell r="C128" t="str">
            <v>CP0104</v>
          </cell>
          <cell r="D128" t="str">
            <v>228.02.001</v>
          </cell>
          <cell r="E128" t="str">
            <v>Montagem de Cobertura Simples com Telha de Fibrocimento Até 8 mm Ondulada</v>
          </cell>
          <cell r="G128" t="str">
            <v>m²</v>
          </cell>
          <cell r="H128">
            <v>8400</v>
          </cell>
          <cell r="I128">
            <v>44.87</v>
          </cell>
          <cell r="J128">
            <v>376908</v>
          </cell>
        </row>
        <row r="129">
          <cell r="C129" t="str">
            <v>CP0090</v>
          </cell>
          <cell r="D129" t="str">
            <v>282.02.001</v>
          </cell>
          <cell r="E129" t="str">
            <v>Calha em Chapa Galvanizada 1,9 mm. 250 x 250 mm.</v>
          </cell>
          <cell r="G129" t="str">
            <v>m²</v>
          </cell>
          <cell r="H129">
            <v>80</v>
          </cell>
          <cell r="I129">
            <v>69.239999999999995</v>
          </cell>
          <cell r="J129">
            <v>5539.2</v>
          </cell>
        </row>
        <row r="130">
          <cell r="C130" t="str">
            <v>CP0312</v>
          </cell>
          <cell r="D130" t="str">
            <v>228.03.001</v>
          </cell>
          <cell r="E130" t="str">
            <v>Montagem de Tapamento Simples com Telha de Fibrocimento Até 8 mm. Ondulada</v>
          </cell>
          <cell r="G130" t="str">
            <v>m²</v>
          </cell>
          <cell r="H130">
            <v>1690</v>
          </cell>
          <cell r="I130">
            <v>51.25</v>
          </cell>
          <cell r="J130">
            <v>86612.5</v>
          </cell>
        </row>
        <row r="131">
          <cell r="C131" t="str">
            <v>CP0394</v>
          </cell>
          <cell r="D131" t="str">
            <v>229.01.000</v>
          </cell>
          <cell r="E131" t="str">
            <v>ø &lt;= 2"</v>
          </cell>
          <cell r="G131" t="str">
            <v>un.</v>
          </cell>
          <cell r="H131">
            <v>67</v>
          </cell>
          <cell r="I131">
            <v>49.34</v>
          </cell>
          <cell r="J131">
            <v>3305.78</v>
          </cell>
        </row>
        <row r="132">
          <cell r="C132" t="str">
            <v>CP0395</v>
          </cell>
          <cell r="D132" t="str">
            <v>229.01.000</v>
          </cell>
          <cell r="E132" t="str">
            <v>ø &gt;= 2.1/2" &lt;= 6"</v>
          </cell>
          <cell r="G132" t="str">
            <v>un.</v>
          </cell>
          <cell r="H132">
            <v>1104</v>
          </cell>
          <cell r="I132">
            <v>82.23</v>
          </cell>
          <cell r="J132">
            <v>90781.92</v>
          </cell>
        </row>
        <row r="133">
          <cell r="C133" t="str">
            <v>CP0396</v>
          </cell>
          <cell r="D133" t="str">
            <v>229.01.000</v>
          </cell>
          <cell r="E133" t="str">
            <v>ø &gt;= 8" &lt;= 12"</v>
          </cell>
          <cell r="G133" t="str">
            <v>un.</v>
          </cell>
          <cell r="H133">
            <v>2686</v>
          </cell>
          <cell r="I133">
            <v>161.97999999999999</v>
          </cell>
          <cell r="J133">
            <v>435078.28</v>
          </cell>
        </row>
        <row r="134">
          <cell r="C134" t="str">
            <v>CP0397</v>
          </cell>
          <cell r="D134" t="str">
            <v>229.01.000</v>
          </cell>
          <cell r="E134" t="str">
            <v>ø &gt;= 14" &lt;= 18"</v>
          </cell>
          <cell r="G134" t="str">
            <v>un.</v>
          </cell>
          <cell r="H134">
            <v>303</v>
          </cell>
          <cell r="I134">
            <v>230.23</v>
          </cell>
          <cell r="J134">
            <v>69759.69</v>
          </cell>
        </row>
        <row r="135">
          <cell r="C135" t="str">
            <v>CP0398</v>
          </cell>
          <cell r="D135" t="str">
            <v>229.01.000</v>
          </cell>
          <cell r="E135" t="str">
            <v>ø &gt;= 20" &lt;= 26"</v>
          </cell>
          <cell r="G135" t="str">
            <v>un.</v>
          </cell>
          <cell r="H135">
            <v>6</v>
          </cell>
          <cell r="I135">
            <v>345.35</v>
          </cell>
          <cell r="J135">
            <v>2072.1</v>
          </cell>
        </row>
        <row r="136">
          <cell r="C136" t="str">
            <v>CP0399</v>
          </cell>
          <cell r="D136" t="str">
            <v>229.01.000</v>
          </cell>
          <cell r="E136" t="str">
            <v>ø &gt; 26"</v>
          </cell>
          <cell r="G136" t="str">
            <v>un.</v>
          </cell>
          <cell r="H136">
            <v>3</v>
          </cell>
          <cell r="I136">
            <v>419.35</v>
          </cell>
          <cell r="J136">
            <v>1258.05</v>
          </cell>
        </row>
        <row r="137">
          <cell r="C137" t="str">
            <v>CP1005</v>
          </cell>
          <cell r="D137" t="str">
            <v>240.04.000</v>
          </cell>
          <cell r="E137" t="str">
            <v>ø &gt;= 2.1/2" &lt;= 6"</v>
          </cell>
          <cell r="G137" t="str">
            <v>m²</v>
          </cell>
          <cell r="H137">
            <v>400</v>
          </cell>
          <cell r="I137">
            <v>79.760000000000005</v>
          </cell>
          <cell r="J137">
            <v>31904</v>
          </cell>
        </row>
        <row r="138">
          <cell r="C138" t="str">
            <v>CP1006</v>
          </cell>
          <cell r="D138" t="str">
            <v>240.04.000</v>
          </cell>
          <cell r="E138" t="str">
            <v>ø &gt;= 8" &lt;= 12"</v>
          </cell>
          <cell r="G138" t="str">
            <v>m²</v>
          </cell>
          <cell r="H138">
            <v>450</v>
          </cell>
          <cell r="I138">
            <v>76.14</v>
          </cell>
          <cell r="J138">
            <v>34263</v>
          </cell>
        </row>
        <row r="139">
          <cell r="C139" t="str">
            <v>CP1007</v>
          </cell>
          <cell r="D139" t="str">
            <v>240.04.000</v>
          </cell>
          <cell r="E139" t="str">
            <v>ø &gt; 26"</v>
          </cell>
          <cell r="G139" t="str">
            <v>m²</v>
          </cell>
          <cell r="H139">
            <v>620</v>
          </cell>
          <cell r="I139">
            <v>66.599999999999994</v>
          </cell>
          <cell r="J139">
            <v>41292</v>
          </cell>
        </row>
        <row r="140">
          <cell r="C140" t="str">
            <v>CP1008</v>
          </cell>
          <cell r="D140" t="str">
            <v>241.01.000</v>
          </cell>
          <cell r="E140" t="str">
            <v>Pintura em Miscelâneas Metálicas até 120º, conf. ES-5100-97-M-510, Esquema 3</v>
          </cell>
          <cell r="G140" t="str">
            <v>m²</v>
          </cell>
          <cell r="H140">
            <v>7700</v>
          </cell>
          <cell r="I140">
            <v>69.89</v>
          </cell>
          <cell r="J140">
            <v>538153</v>
          </cell>
        </row>
        <row r="141">
          <cell r="C141" t="str">
            <v>CP1009</v>
          </cell>
          <cell r="D141" t="str">
            <v>301.01.000</v>
          </cell>
          <cell r="E141" t="str">
            <v>TF-05C-1 A/B - Transformador 4,16 / 0,48 Kv - 2,0 / 2,5 MVA</v>
          </cell>
          <cell r="G141" t="str">
            <v>un.</v>
          </cell>
          <cell r="H141">
            <v>2</v>
          </cell>
          <cell r="I141">
            <v>14669.54</v>
          </cell>
          <cell r="J141">
            <v>29339.08</v>
          </cell>
        </row>
        <row r="142">
          <cell r="C142" t="str">
            <v>CP0336</v>
          </cell>
          <cell r="D142" t="str">
            <v>301.01.000</v>
          </cell>
          <cell r="E142" t="str">
            <v>TF-06C-3 A/B - Transformador 4,16 / 0,48 Kv - 2,0 / 2,5 MVA</v>
          </cell>
          <cell r="G142" t="str">
            <v>un.</v>
          </cell>
          <cell r="H142">
            <v>2</v>
          </cell>
          <cell r="I142">
            <v>14669.54</v>
          </cell>
          <cell r="J142">
            <v>29339.08</v>
          </cell>
        </row>
        <row r="143">
          <cell r="C143" t="str">
            <v>CP0332</v>
          </cell>
          <cell r="D143" t="str">
            <v>301.01.000</v>
          </cell>
          <cell r="E143" t="str">
            <v>TF-07C-1 A/B - Transformador de Força - 12 / 16 MVA 13,8 - 4,16 V Trifásico</v>
          </cell>
          <cell r="G143" t="str">
            <v>un.</v>
          </cell>
          <cell r="H143">
            <v>2</v>
          </cell>
          <cell r="I143">
            <v>26765.17</v>
          </cell>
          <cell r="J143">
            <v>53530.34</v>
          </cell>
        </row>
        <row r="144">
          <cell r="C144" t="str">
            <v>CP0337</v>
          </cell>
          <cell r="D144" t="str">
            <v>301.01.000</v>
          </cell>
          <cell r="E144" t="str">
            <v>TF-07C-3 A/B - Transformador de Força - 2000 / 25000 Kva - 4,16 - 0,48 V Trifásico</v>
          </cell>
          <cell r="G144" t="str">
            <v>un.</v>
          </cell>
          <cell r="H144">
            <v>2</v>
          </cell>
          <cell r="I144">
            <v>14669.54</v>
          </cell>
          <cell r="J144">
            <v>29339.08</v>
          </cell>
        </row>
        <row r="145">
          <cell r="C145" t="str">
            <v>CP0334</v>
          </cell>
          <cell r="D145" t="str">
            <v>301.01.000</v>
          </cell>
          <cell r="E145" t="str">
            <v>TF-10C-1 A/B - Transformador 13,8 / 4,16 Kv - 16 MVA</v>
          </cell>
          <cell r="G145" t="str">
            <v>un.</v>
          </cell>
          <cell r="H145">
            <v>2</v>
          </cell>
          <cell r="I145">
            <v>26765.17</v>
          </cell>
          <cell r="J145">
            <v>53530.34</v>
          </cell>
        </row>
        <row r="146">
          <cell r="C146" t="str">
            <v>CP0341</v>
          </cell>
          <cell r="D146" t="str">
            <v>301.01.000</v>
          </cell>
          <cell r="E146" t="str">
            <v>TF-10C-3 A/B - Transformador 4,16 / 0,48 Kv - 2,0 / 2,5 MVA</v>
          </cell>
          <cell r="G146" t="str">
            <v>un.</v>
          </cell>
          <cell r="H146">
            <v>2</v>
          </cell>
          <cell r="I146">
            <v>14669.54</v>
          </cell>
          <cell r="J146">
            <v>29339.08</v>
          </cell>
        </row>
        <row r="147">
          <cell r="C147" t="str">
            <v>CP0333</v>
          </cell>
          <cell r="D147" t="str">
            <v>301.01.000</v>
          </cell>
          <cell r="E147" t="str">
            <v>TF-07C-2 A/B - Transformador 13,8 / 4,16 Kv - 16 MVA</v>
          </cell>
          <cell r="G147" t="str">
            <v>un</v>
          </cell>
          <cell r="H147">
            <v>2</v>
          </cell>
          <cell r="I147">
            <v>26765.17</v>
          </cell>
          <cell r="J147">
            <v>53530.34</v>
          </cell>
        </row>
        <row r="148">
          <cell r="C148" t="str">
            <v>CP0338</v>
          </cell>
          <cell r="D148" t="str">
            <v>301.01.000</v>
          </cell>
          <cell r="E148" t="str">
            <v>TF-07C-4-6-8 A/B - Transformador 4,16 / 0,48 Kv - 2,0 / 2,5 MVA</v>
          </cell>
          <cell r="G148" t="str">
            <v>un</v>
          </cell>
          <cell r="H148">
            <v>6</v>
          </cell>
          <cell r="I148">
            <v>14669.55</v>
          </cell>
          <cell r="J148">
            <v>88017.3</v>
          </cell>
        </row>
        <row r="149">
          <cell r="C149" t="str">
            <v>CP0342</v>
          </cell>
          <cell r="D149" t="str">
            <v>301.02.000</v>
          </cell>
          <cell r="E149" t="str">
            <v>TL-05C-1 e 7 - Transformador de Iluminação - 45 KVA</v>
          </cell>
          <cell r="G149" t="str">
            <v>un.</v>
          </cell>
          <cell r="H149">
            <v>2</v>
          </cell>
          <cell r="I149">
            <v>1938.25</v>
          </cell>
          <cell r="J149">
            <v>3876.5</v>
          </cell>
        </row>
        <row r="150">
          <cell r="C150" t="str">
            <v>CP0343</v>
          </cell>
          <cell r="D150" t="str">
            <v>301.02.000</v>
          </cell>
          <cell r="E150" t="str">
            <v>TL-05C-3 e 5 - Transformador de Iluminação - 75 KVA</v>
          </cell>
          <cell r="G150" t="str">
            <v>un.</v>
          </cell>
          <cell r="H150">
            <v>2</v>
          </cell>
          <cell r="I150">
            <v>1950.82</v>
          </cell>
          <cell r="J150">
            <v>3901.64</v>
          </cell>
        </row>
        <row r="151">
          <cell r="C151" t="str">
            <v>CP0356</v>
          </cell>
          <cell r="D151" t="str">
            <v>301.02.000</v>
          </cell>
          <cell r="E151" t="str">
            <v>TI-05C-1 - Transfromador de Instrrumentação - 30 KVA</v>
          </cell>
          <cell r="G151" t="str">
            <v>un.</v>
          </cell>
          <cell r="H151">
            <v>1</v>
          </cell>
          <cell r="I151">
            <v>1930.66</v>
          </cell>
          <cell r="J151">
            <v>1930.66</v>
          </cell>
        </row>
        <row r="152">
          <cell r="C152" t="str">
            <v>CP0344</v>
          </cell>
          <cell r="D152" t="str">
            <v>301.02.000</v>
          </cell>
          <cell r="E152" t="str">
            <v>TL-06C-1 - 3 - 5 - Transformador de Iluminação 230 / 133 Vca</v>
          </cell>
          <cell r="G152" t="str">
            <v>un.</v>
          </cell>
          <cell r="H152">
            <v>3</v>
          </cell>
          <cell r="I152">
            <v>1909.96</v>
          </cell>
          <cell r="J152">
            <v>5729.88</v>
          </cell>
        </row>
        <row r="153">
          <cell r="C153" t="str">
            <v>CP0350</v>
          </cell>
          <cell r="D153" t="str">
            <v>301.02.000</v>
          </cell>
          <cell r="E153" t="str">
            <v>TL-07C-1 - 3 - Transformador de Iluminação - 45 Kva</v>
          </cell>
          <cell r="G153" t="str">
            <v>un.</v>
          </cell>
          <cell r="H153">
            <v>1</v>
          </cell>
          <cell r="I153">
            <v>1938.3</v>
          </cell>
          <cell r="J153">
            <v>1938.3</v>
          </cell>
        </row>
        <row r="154">
          <cell r="C154" t="str">
            <v>CP0352</v>
          </cell>
          <cell r="D154" t="str">
            <v>301.02.000</v>
          </cell>
          <cell r="E154" t="str">
            <v>TL-07C-5 - Transformador de Iluminação - 75 Kva</v>
          </cell>
          <cell r="G154" t="str">
            <v>un.</v>
          </cell>
          <cell r="H154">
            <v>1</v>
          </cell>
          <cell r="I154">
            <v>1950.86</v>
          </cell>
          <cell r="J154">
            <v>1950.86</v>
          </cell>
        </row>
        <row r="155">
          <cell r="C155" t="str">
            <v>CP0353</v>
          </cell>
          <cell r="D155" t="str">
            <v>301.02.000</v>
          </cell>
          <cell r="E155" t="str">
            <v>TL-08C-1 - Transformador de Iluminação - 30 Kva</v>
          </cell>
          <cell r="G155" t="str">
            <v>un.</v>
          </cell>
          <cell r="H155">
            <v>1</v>
          </cell>
          <cell r="I155">
            <v>1930.66</v>
          </cell>
          <cell r="J155">
            <v>1930.66</v>
          </cell>
        </row>
        <row r="156">
          <cell r="C156" t="str">
            <v>CP0354</v>
          </cell>
          <cell r="D156" t="str">
            <v>301.02.000</v>
          </cell>
          <cell r="E156" t="str">
            <v>TL-41C-1 - Transformador de Iluminação - 30 Kva</v>
          </cell>
          <cell r="G156" t="str">
            <v>un.</v>
          </cell>
          <cell r="H156">
            <v>1</v>
          </cell>
          <cell r="I156">
            <v>1930.66</v>
          </cell>
          <cell r="J156">
            <v>1930.66</v>
          </cell>
        </row>
        <row r="157">
          <cell r="C157" t="str">
            <v>CP0355</v>
          </cell>
          <cell r="D157" t="str">
            <v>301.02.000</v>
          </cell>
          <cell r="E157" t="str">
            <v>TL-58C-1 - 3 -Transformador de Iluminação</v>
          </cell>
          <cell r="G157" t="str">
            <v>un.</v>
          </cell>
          <cell r="H157">
            <v>2</v>
          </cell>
          <cell r="I157">
            <v>1909.95</v>
          </cell>
          <cell r="J157">
            <v>3819.9</v>
          </cell>
        </row>
        <row r="158">
          <cell r="C158" t="str">
            <v>CP0348</v>
          </cell>
          <cell r="D158" t="str">
            <v>301.02.000</v>
          </cell>
          <cell r="E158" t="str">
            <v>TL-07C-1 - Transformador de Iluminação</v>
          </cell>
          <cell r="G158" t="str">
            <v>un.</v>
          </cell>
          <cell r="H158">
            <v>1</v>
          </cell>
          <cell r="I158">
            <v>1910</v>
          </cell>
          <cell r="J158">
            <v>1910</v>
          </cell>
        </row>
        <row r="159">
          <cell r="C159" t="str">
            <v>CP0358</v>
          </cell>
          <cell r="D159" t="str">
            <v>301.02.000</v>
          </cell>
          <cell r="E159" t="str">
            <v>TI-07C-1 - Transformador de Instrumentação - 15 Kva</v>
          </cell>
          <cell r="G159" t="str">
            <v>un.</v>
          </cell>
          <cell r="H159">
            <v>1</v>
          </cell>
          <cell r="I159">
            <v>1910</v>
          </cell>
          <cell r="J159">
            <v>1910</v>
          </cell>
        </row>
        <row r="160">
          <cell r="C160" t="str">
            <v>CP0349</v>
          </cell>
          <cell r="D160" t="str">
            <v>301.02.000</v>
          </cell>
          <cell r="E160" t="str">
            <v>TL-07C-2 - 4 - Transformador de Iluminação</v>
          </cell>
          <cell r="G160" t="str">
            <v>un</v>
          </cell>
          <cell r="H160">
            <v>2</v>
          </cell>
          <cell r="I160">
            <v>1909.95</v>
          </cell>
          <cell r="J160">
            <v>3819.9</v>
          </cell>
        </row>
        <row r="161">
          <cell r="C161" t="str">
            <v>CP0359</v>
          </cell>
          <cell r="D161" t="str">
            <v>301.02.000</v>
          </cell>
          <cell r="E161" t="str">
            <v>TL-07I-2 - Transformador de Instrumentação</v>
          </cell>
          <cell r="G161" t="str">
            <v>un</v>
          </cell>
          <cell r="H161">
            <v>1</v>
          </cell>
          <cell r="I161">
            <v>1910</v>
          </cell>
          <cell r="J161">
            <v>1910</v>
          </cell>
        </row>
        <row r="162">
          <cell r="C162" t="str">
            <v>CP0286</v>
          </cell>
          <cell r="D162" t="str">
            <v>301.07.000</v>
          </cell>
          <cell r="E162" t="str">
            <v>RS-10C-1 A/B - Resistor de Aterramento</v>
          </cell>
          <cell r="G162" t="str">
            <v>un.</v>
          </cell>
          <cell r="H162">
            <v>2</v>
          </cell>
          <cell r="I162">
            <v>2742.54</v>
          </cell>
          <cell r="J162">
            <v>5485.08</v>
          </cell>
        </row>
        <row r="163">
          <cell r="C163" t="str">
            <v>CP0284</v>
          </cell>
          <cell r="D163" t="str">
            <v>301.07.000</v>
          </cell>
          <cell r="E163" t="str">
            <v>RS-07C-1 A / B - Resistor de Aterramento</v>
          </cell>
          <cell r="G163" t="str">
            <v>un.</v>
          </cell>
          <cell r="H163">
            <v>2</v>
          </cell>
          <cell r="I163">
            <v>2742.54</v>
          </cell>
          <cell r="J163">
            <v>5485.08</v>
          </cell>
        </row>
        <row r="164">
          <cell r="C164" t="str">
            <v>CP0285</v>
          </cell>
          <cell r="D164" t="str">
            <v>301.07.000</v>
          </cell>
          <cell r="E164" t="str">
            <v>RS-07C-2 A / B - Resistor de Aterramento</v>
          </cell>
          <cell r="G164" t="str">
            <v>un</v>
          </cell>
          <cell r="H164">
            <v>2</v>
          </cell>
          <cell r="I164">
            <v>2742.54</v>
          </cell>
          <cell r="J164">
            <v>5485.08</v>
          </cell>
        </row>
        <row r="165">
          <cell r="C165" t="str">
            <v>CP0013</v>
          </cell>
          <cell r="D165" t="str">
            <v>301.08.000</v>
          </cell>
          <cell r="E165" t="str">
            <v>BC-05C-1 A/B - Banco Capacitor 4,16 KV</v>
          </cell>
          <cell r="G165" t="str">
            <v>un.</v>
          </cell>
          <cell r="H165">
            <v>2</v>
          </cell>
          <cell r="I165">
            <v>3957.14</v>
          </cell>
          <cell r="J165">
            <v>7914.28</v>
          </cell>
        </row>
        <row r="166">
          <cell r="C166" t="str">
            <v>CP0017</v>
          </cell>
          <cell r="D166" t="str">
            <v>301.08.000</v>
          </cell>
          <cell r="E166" t="str">
            <v>BC-10C-*1 A/B - Banco de Capacitor 4,16 Kv.</v>
          </cell>
          <cell r="G166" t="str">
            <v>un.</v>
          </cell>
          <cell r="H166">
            <v>2</v>
          </cell>
          <cell r="I166">
            <v>3957.14</v>
          </cell>
          <cell r="J166">
            <v>7914.28</v>
          </cell>
        </row>
        <row r="167">
          <cell r="C167" t="str">
            <v>CP0015</v>
          </cell>
          <cell r="D167" t="str">
            <v>301.08.000</v>
          </cell>
          <cell r="E167" t="str">
            <v>BC-07C-1 A / B - Banco Capacitor de 4,16 Kv,</v>
          </cell>
          <cell r="G167" t="str">
            <v>un.</v>
          </cell>
          <cell r="H167">
            <v>2</v>
          </cell>
          <cell r="I167">
            <v>3957.14</v>
          </cell>
          <cell r="J167">
            <v>7914.28</v>
          </cell>
        </row>
        <row r="168">
          <cell r="C168" t="str">
            <v>CP0016</v>
          </cell>
          <cell r="D168" t="str">
            <v>301.08.000</v>
          </cell>
          <cell r="E168" t="str">
            <v>BC-07C-2 A / B - Banco Capacitor de 4,16 Kv,</v>
          </cell>
          <cell r="G168" t="str">
            <v>un</v>
          </cell>
          <cell r="H168">
            <v>2</v>
          </cell>
          <cell r="I168">
            <v>3957.14</v>
          </cell>
          <cell r="J168">
            <v>7914.28</v>
          </cell>
        </row>
        <row r="169">
          <cell r="C169" t="str">
            <v>CP0114</v>
          </cell>
          <cell r="D169" t="str">
            <v>301.09.000</v>
          </cell>
          <cell r="E169" t="str">
            <v>PCC-05C-1 - Conjunto Carregado de Bateria</v>
          </cell>
          <cell r="G169" t="str">
            <v>cj</v>
          </cell>
          <cell r="H169">
            <v>1</v>
          </cell>
          <cell r="I169">
            <v>1839.28</v>
          </cell>
          <cell r="J169">
            <v>1839.28</v>
          </cell>
        </row>
        <row r="170">
          <cell r="C170" t="str">
            <v>CP0110</v>
          </cell>
          <cell r="D170" t="str">
            <v>301.09.000</v>
          </cell>
          <cell r="E170" t="str">
            <v>CB-05C-1 - Carregador de Bateria - 480 Vca Trifásico/125 Vcc 4 Kva</v>
          </cell>
          <cell r="G170" t="str">
            <v>cj</v>
          </cell>
          <cell r="H170">
            <v>1</v>
          </cell>
          <cell r="I170">
            <v>2172.35</v>
          </cell>
          <cell r="J170">
            <v>2172.35</v>
          </cell>
        </row>
        <row r="171">
          <cell r="C171" t="str">
            <v>CP0106</v>
          </cell>
          <cell r="D171" t="str">
            <v>301.09.000</v>
          </cell>
          <cell r="E171" t="str">
            <v>BT-05C-1 - Bateria de Acumulador - 125 Vcc</v>
          </cell>
          <cell r="G171" t="str">
            <v>cj</v>
          </cell>
          <cell r="H171">
            <v>1</v>
          </cell>
          <cell r="I171">
            <v>1839.28</v>
          </cell>
          <cell r="J171">
            <v>1839.28</v>
          </cell>
        </row>
        <row r="172">
          <cell r="C172" t="str">
            <v>CP0112</v>
          </cell>
          <cell r="D172" t="str">
            <v>301.09.000</v>
          </cell>
          <cell r="E172" t="str">
            <v>CB-07C-1 - Carregador de Bateria</v>
          </cell>
          <cell r="G172" t="str">
            <v>un.</v>
          </cell>
          <cell r="H172">
            <v>1</v>
          </cell>
          <cell r="I172">
            <v>2172.35</v>
          </cell>
          <cell r="J172">
            <v>2172.35</v>
          </cell>
        </row>
        <row r="173">
          <cell r="C173" t="str">
            <v>CP1011</v>
          </cell>
          <cell r="D173" t="str">
            <v>301.09.000</v>
          </cell>
          <cell r="E173" t="str">
            <v>BT-07C-12- Bateria de Acumulador - 125 Vcc</v>
          </cell>
          <cell r="G173" t="str">
            <v>un.</v>
          </cell>
          <cell r="H173">
            <v>1</v>
          </cell>
          <cell r="I173">
            <v>1839.28</v>
          </cell>
          <cell r="J173">
            <v>1839.28</v>
          </cell>
        </row>
        <row r="174">
          <cell r="C174" t="str">
            <v>CP0116</v>
          </cell>
          <cell r="D174" t="str">
            <v>301.09.000</v>
          </cell>
          <cell r="E174" t="str">
            <v>PCC-07C-1 - Conjunto Carregado de Bateria</v>
          </cell>
          <cell r="G174" t="str">
            <v>un.</v>
          </cell>
          <cell r="H174">
            <v>1</v>
          </cell>
          <cell r="I174">
            <v>2172.35</v>
          </cell>
          <cell r="J174">
            <v>2172.35</v>
          </cell>
        </row>
        <row r="175">
          <cell r="C175" t="str">
            <v>CP0108</v>
          </cell>
          <cell r="D175" t="str">
            <v>301.09.000</v>
          </cell>
          <cell r="E175" t="str">
            <v>BT-07C-1 - Bateria de Acumulador - 125 Vcc</v>
          </cell>
          <cell r="G175" t="str">
            <v>un.</v>
          </cell>
          <cell r="H175">
            <v>1</v>
          </cell>
          <cell r="I175">
            <v>2172.35</v>
          </cell>
          <cell r="J175">
            <v>2172.35</v>
          </cell>
        </row>
        <row r="176">
          <cell r="C176" t="str">
            <v>CP0117</v>
          </cell>
          <cell r="D176" t="str">
            <v>301.09.000</v>
          </cell>
          <cell r="E176" t="str">
            <v>PCC-07C-2 - Conjunto Carregado de Bateria</v>
          </cell>
          <cell r="G176" t="str">
            <v>un</v>
          </cell>
          <cell r="H176">
            <v>1</v>
          </cell>
          <cell r="I176">
            <v>2172.35</v>
          </cell>
          <cell r="J176">
            <v>2172.35</v>
          </cell>
        </row>
        <row r="177">
          <cell r="C177" t="str">
            <v>CP0113</v>
          </cell>
          <cell r="D177" t="str">
            <v>301.09.000</v>
          </cell>
          <cell r="E177" t="str">
            <v>CB-07C-2 - Carregador de Bateria</v>
          </cell>
          <cell r="G177" t="str">
            <v>un.</v>
          </cell>
          <cell r="H177">
            <v>1</v>
          </cell>
          <cell r="I177">
            <v>2172.35</v>
          </cell>
          <cell r="J177">
            <v>2172.35</v>
          </cell>
        </row>
        <row r="178">
          <cell r="C178" t="str">
            <v>CP0109</v>
          </cell>
          <cell r="D178" t="str">
            <v>301.09.000</v>
          </cell>
          <cell r="E178" t="str">
            <v>BT-07C-2 - Conjunto Carregado de Bateria</v>
          </cell>
          <cell r="G178" t="str">
            <v>un</v>
          </cell>
          <cell r="H178">
            <v>1</v>
          </cell>
          <cell r="I178">
            <v>2172.35</v>
          </cell>
          <cell r="J178">
            <v>2172.35</v>
          </cell>
        </row>
        <row r="179">
          <cell r="C179" t="str">
            <v>CP0261</v>
          </cell>
          <cell r="D179" t="str">
            <v>301.17.000</v>
          </cell>
          <cell r="E179" t="str">
            <v>PL-05C-1 - 3 - 5 - 7 - Painel de Iluminação - 230 / 120 Vca Trifásico</v>
          </cell>
          <cell r="G179" t="str">
            <v>un.</v>
          </cell>
          <cell r="H179">
            <v>4</v>
          </cell>
          <cell r="I179">
            <v>1839.24</v>
          </cell>
          <cell r="J179">
            <v>7356.96</v>
          </cell>
        </row>
        <row r="180">
          <cell r="C180" t="str">
            <v>CP0269</v>
          </cell>
          <cell r="D180" t="str">
            <v>301.17.000</v>
          </cell>
          <cell r="E180" t="str">
            <v>PI-05C-1 - Painel de IInstrumentação - 208 / 120 Vca Trifásico</v>
          </cell>
          <cell r="G180" t="str">
            <v>un.</v>
          </cell>
          <cell r="H180">
            <v>1</v>
          </cell>
          <cell r="I180">
            <v>1839.28</v>
          </cell>
          <cell r="J180">
            <v>1839.28</v>
          </cell>
        </row>
        <row r="181">
          <cell r="C181" t="str">
            <v>CP1012</v>
          </cell>
          <cell r="D181" t="str">
            <v>301.17.000</v>
          </cell>
          <cell r="E181" t="str">
            <v>PCC-05C-1 - Painel de Corrente Contínua - 125 Vcc</v>
          </cell>
          <cell r="G181" t="str">
            <v>un.</v>
          </cell>
          <cell r="H181">
            <v>1</v>
          </cell>
          <cell r="I181">
            <v>2458.5</v>
          </cell>
          <cell r="J181">
            <v>2458.5</v>
          </cell>
        </row>
        <row r="182">
          <cell r="C182" t="str">
            <v>CP0232</v>
          </cell>
          <cell r="D182" t="str">
            <v>301.17.000</v>
          </cell>
          <cell r="E182" t="str">
            <v>LT-05C-1 A/B - Limitador de Corrente</v>
          </cell>
          <cell r="G182" t="str">
            <v>un.</v>
          </cell>
          <cell r="H182">
            <v>2</v>
          </cell>
          <cell r="I182">
            <v>1672.73</v>
          </cell>
          <cell r="J182">
            <v>3345.46</v>
          </cell>
        </row>
        <row r="183">
          <cell r="C183" t="str">
            <v>CP0265</v>
          </cell>
          <cell r="D183" t="str">
            <v>301.17.000</v>
          </cell>
          <cell r="E183" t="str">
            <v>PL-06C-1 - 3 - 5 - Painel de Iluminação - 230 / 133 Vca</v>
          </cell>
          <cell r="G183" t="str">
            <v>un.</v>
          </cell>
          <cell r="H183">
            <v>3</v>
          </cell>
          <cell r="I183">
            <v>1839.25</v>
          </cell>
          <cell r="J183">
            <v>5517.75</v>
          </cell>
        </row>
        <row r="184">
          <cell r="C184" t="str">
            <v>CP0273</v>
          </cell>
          <cell r="D184" t="str">
            <v>301.17.000</v>
          </cell>
          <cell r="E184" t="str">
            <v>PL-07C- 3 - 4 - 5 - Painel de Iluminação</v>
          </cell>
          <cell r="G184" t="str">
            <v>un.</v>
          </cell>
          <cell r="H184">
            <v>3</v>
          </cell>
          <cell r="I184">
            <v>1839.25</v>
          </cell>
          <cell r="J184">
            <v>5517.75</v>
          </cell>
        </row>
        <row r="185">
          <cell r="C185" t="str">
            <v>CP0277</v>
          </cell>
          <cell r="D185" t="str">
            <v>301.17.000</v>
          </cell>
          <cell r="E185" t="str">
            <v>PI-07C-1 - Painel de Instrumentação</v>
          </cell>
          <cell r="G185" t="str">
            <v>un.</v>
          </cell>
          <cell r="H185">
            <v>2</v>
          </cell>
          <cell r="I185">
            <v>1839.24</v>
          </cell>
          <cell r="J185">
            <v>3678.48</v>
          </cell>
        </row>
        <row r="186">
          <cell r="C186" t="str">
            <v>CP0234</v>
          </cell>
          <cell r="D186" t="str">
            <v>301.17.000</v>
          </cell>
          <cell r="E186" t="str">
            <v>LT-07C-1 - 3 A / B - Limitador de Corrente</v>
          </cell>
          <cell r="G186" t="str">
            <v>un.</v>
          </cell>
          <cell r="H186">
            <v>6</v>
          </cell>
          <cell r="I186">
            <v>1672.74</v>
          </cell>
          <cell r="J186">
            <v>10036.44</v>
          </cell>
        </row>
        <row r="187">
          <cell r="C187" t="str">
            <v>CP0267</v>
          </cell>
          <cell r="D187" t="str">
            <v>301.17.000</v>
          </cell>
          <cell r="E187" t="str">
            <v>PL-08C- 1 - Painel de Iluminação - 230 / 133 Vca</v>
          </cell>
          <cell r="G187" t="str">
            <v>un.</v>
          </cell>
          <cell r="H187">
            <v>1</v>
          </cell>
          <cell r="I187">
            <v>1839.28</v>
          </cell>
          <cell r="J187">
            <v>1839.28</v>
          </cell>
        </row>
        <row r="188">
          <cell r="C188" t="str">
            <v>CP0268</v>
          </cell>
          <cell r="D188" t="str">
            <v>301.17.000</v>
          </cell>
          <cell r="E188" t="str">
            <v>PL-41C-1 - Painel de Iluminação</v>
          </cell>
          <cell r="G188" t="str">
            <v>un.</v>
          </cell>
          <cell r="H188">
            <v>1</v>
          </cell>
          <cell r="I188">
            <v>1839.28</v>
          </cell>
          <cell r="J188">
            <v>1839.28</v>
          </cell>
        </row>
        <row r="189">
          <cell r="C189" t="str">
            <v>CP0276</v>
          </cell>
          <cell r="D189" t="str">
            <v>301.17.000</v>
          </cell>
          <cell r="E189" t="str">
            <v>PL-58C-1 - 3 - Painel de Iluminação</v>
          </cell>
          <cell r="G189" t="str">
            <v>un.</v>
          </cell>
          <cell r="H189">
            <v>2</v>
          </cell>
          <cell r="I189">
            <v>1839.24</v>
          </cell>
          <cell r="J189">
            <v>3678.48</v>
          </cell>
        </row>
        <row r="190">
          <cell r="C190" t="str">
            <v>CP0271</v>
          </cell>
          <cell r="D190" t="str">
            <v>301.17.000</v>
          </cell>
          <cell r="E190" t="str">
            <v>PL-07C-1 - Painel de Iluminação</v>
          </cell>
          <cell r="G190" t="str">
            <v>un</v>
          </cell>
          <cell r="H190">
            <v>1</v>
          </cell>
          <cell r="I190">
            <v>1839.28</v>
          </cell>
          <cell r="J190">
            <v>1839.28</v>
          </cell>
        </row>
        <row r="191">
          <cell r="C191" t="str">
            <v>CP0385</v>
          </cell>
          <cell r="D191" t="str">
            <v>301.17.000</v>
          </cell>
          <cell r="E191" t="str">
            <v>UPS-07C-1</v>
          </cell>
          <cell r="G191" t="str">
            <v>un</v>
          </cell>
          <cell r="H191">
            <v>1</v>
          </cell>
          <cell r="I191">
            <v>4503.54</v>
          </cell>
          <cell r="J191">
            <v>4503.54</v>
          </cell>
        </row>
        <row r="192">
          <cell r="C192" t="str">
            <v>CP0152</v>
          </cell>
          <cell r="D192" t="str">
            <v>301.17.000</v>
          </cell>
          <cell r="E192" t="str">
            <v>ER-07C-1 - Estação Remota</v>
          </cell>
          <cell r="G192" t="str">
            <v>un</v>
          </cell>
          <cell r="H192">
            <v>1</v>
          </cell>
          <cell r="I192">
            <v>4459.17</v>
          </cell>
          <cell r="J192">
            <v>4459.17</v>
          </cell>
        </row>
        <row r="193">
          <cell r="C193" t="str">
            <v>CP0272</v>
          </cell>
          <cell r="D193" t="str">
            <v>301.17.000</v>
          </cell>
          <cell r="E193" t="str">
            <v>PL-07C-2- Painel de Iluminaçã</v>
          </cell>
          <cell r="G193" t="str">
            <v>un</v>
          </cell>
          <cell r="H193">
            <v>1</v>
          </cell>
          <cell r="I193">
            <v>1839.28</v>
          </cell>
          <cell r="J193">
            <v>1839.28</v>
          </cell>
        </row>
        <row r="194">
          <cell r="C194" t="str">
            <v>CP0386</v>
          </cell>
          <cell r="D194" t="str">
            <v>301.17.000</v>
          </cell>
          <cell r="E194" t="str">
            <v>UPS-07C-2</v>
          </cell>
          <cell r="G194" t="str">
            <v>un</v>
          </cell>
          <cell r="H194">
            <v>1</v>
          </cell>
          <cell r="I194">
            <v>4503.54</v>
          </cell>
          <cell r="J194">
            <v>4503.54</v>
          </cell>
        </row>
        <row r="195">
          <cell r="C195" t="str">
            <v>CP0153</v>
          </cell>
          <cell r="D195" t="str">
            <v>301.17.000</v>
          </cell>
          <cell r="E195" t="str">
            <v>ER-07C-2 - Estação Remota</v>
          </cell>
          <cell r="G195" t="str">
            <v>un</v>
          </cell>
          <cell r="H195">
            <v>1</v>
          </cell>
          <cell r="I195">
            <v>4459.17</v>
          </cell>
          <cell r="J195">
            <v>4459.17</v>
          </cell>
        </row>
        <row r="196">
          <cell r="C196" t="str">
            <v>CP0235</v>
          </cell>
          <cell r="D196" t="str">
            <v>301.17.000</v>
          </cell>
          <cell r="E196" t="str">
            <v>LT-07C-4 - 6 - 8 A / B - Limitador Falta Terra</v>
          </cell>
          <cell r="G196" t="str">
            <v>un</v>
          </cell>
          <cell r="H196">
            <v>6</v>
          </cell>
          <cell r="I196">
            <v>1839.26</v>
          </cell>
          <cell r="J196">
            <v>11035.56</v>
          </cell>
        </row>
        <row r="197">
          <cell r="C197" t="str">
            <v>CP0246</v>
          </cell>
          <cell r="D197" t="str">
            <v>301.18.000</v>
          </cell>
          <cell r="E197" t="str">
            <v>MCCM-05C-1 - Centro de Controle de Motores - 4,16 Kv - com 9 Colunas</v>
          </cell>
          <cell r="G197" t="str">
            <v>un.</v>
          </cell>
          <cell r="H197">
            <v>1</v>
          </cell>
          <cell r="I197">
            <v>47783.15</v>
          </cell>
          <cell r="J197">
            <v>47783.15</v>
          </cell>
        </row>
        <row r="198">
          <cell r="C198" t="str">
            <v>CP0019</v>
          </cell>
          <cell r="D198" t="str">
            <v>301.18.000</v>
          </cell>
          <cell r="E198" t="str">
            <v>BCCM-05C-1 - Centro de Controle de Motores - 480V com 8 Colunas Back-to-Back</v>
          </cell>
          <cell r="G198" t="str">
            <v>un.</v>
          </cell>
          <cell r="H198">
            <v>1</v>
          </cell>
          <cell r="I198">
            <v>45249.33</v>
          </cell>
          <cell r="J198">
            <v>45249.33</v>
          </cell>
        </row>
        <row r="199">
          <cell r="C199" t="str">
            <v>CP0096</v>
          </cell>
          <cell r="D199" t="str">
            <v>301.18.000</v>
          </cell>
          <cell r="E199" t="str">
            <v>BCCM-07C-4 - Centro de Controle de Motor - 480 V com 9 Colunas Back-to-Back</v>
          </cell>
          <cell r="G199" t="str">
            <v>un.</v>
          </cell>
          <cell r="H199">
            <v>1</v>
          </cell>
          <cell r="I199">
            <v>8440.08</v>
          </cell>
          <cell r="J199">
            <v>8440.08</v>
          </cell>
        </row>
        <row r="200">
          <cell r="C200" t="str">
            <v>CP0092</v>
          </cell>
          <cell r="D200" t="str">
            <v>301.18.000</v>
          </cell>
          <cell r="E200" t="str">
            <v>MCCM-07C-1 - Centro de Controle de Motor - 4,16 KV - com 8 Colunas</v>
          </cell>
          <cell r="G200" t="str">
            <v>un.</v>
          </cell>
          <cell r="H200">
            <v>1</v>
          </cell>
          <cell r="I200">
            <v>45249.33</v>
          </cell>
          <cell r="J200">
            <v>45249.33</v>
          </cell>
        </row>
        <row r="201">
          <cell r="C201" t="str">
            <v>CP0093</v>
          </cell>
          <cell r="D201" t="str">
            <v>301.18.000</v>
          </cell>
          <cell r="E201" t="str">
            <v>MCCM-07C-2 - Centro de Controle de Motor - 4,16 KV - com 9 Colunas</v>
          </cell>
          <cell r="G201" t="str">
            <v>un.</v>
          </cell>
          <cell r="H201">
            <v>2</v>
          </cell>
          <cell r="I201">
            <v>47783.13</v>
          </cell>
          <cell r="J201">
            <v>95566.26</v>
          </cell>
        </row>
        <row r="202">
          <cell r="C202" t="str">
            <v>CP0095</v>
          </cell>
          <cell r="D202" t="str">
            <v>301.18.000</v>
          </cell>
          <cell r="E202" t="str">
            <v>BCCM-07C-2 - Centro de Controle de Motor - 480 V com 8 Colunas Back-to-Back</v>
          </cell>
          <cell r="G202" t="str">
            <v>un.</v>
          </cell>
          <cell r="H202">
            <v>1</v>
          </cell>
          <cell r="I202">
            <v>45249.33</v>
          </cell>
          <cell r="J202">
            <v>45249.33</v>
          </cell>
        </row>
        <row r="203">
          <cell r="C203" t="str">
            <v>CP0094</v>
          </cell>
          <cell r="D203" t="str">
            <v>301.18.000</v>
          </cell>
          <cell r="E203" t="str">
            <v>BCCM-07C-1 - Centro de Controle de Motores de 480 V.</v>
          </cell>
          <cell r="G203" t="str">
            <v>un</v>
          </cell>
          <cell r="H203">
            <v>1</v>
          </cell>
          <cell r="I203">
            <v>36298.15</v>
          </cell>
          <cell r="J203">
            <v>36298.15</v>
          </cell>
        </row>
        <row r="204">
          <cell r="C204" t="str">
            <v>CP0097</v>
          </cell>
          <cell r="D204" t="str">
            <v>301.18.000</v>
          </cell>
          <cell r="E204" t="str">
            <v>BCCM-07C-2 - 4 - 6 - Centro de Controle de Motores de 480 V.</v>
          </cell>
          <cell r="G204" t="str">
            <v>un</v>
          </cell>
          <cell r="H204">
            <v>3</v>
          </cell>
          <cell r="I204">
            <v>34331.31</v>
          </cell>
          <cell r="J204">
            <v>102993.93</v>
          </cell>
        </row>
        <row r="205">
          <cell r="C205" t="str">
            <v>CP0248</v>
          </cell>
          <cell r="D205" t="str">
            <v>301.18.000</v>
          </cell>
          <cell r="E205" t="str">
            <v>MCCM-10C-1 - 4,16 Kv, 119 Colunas, 10 Dutos e 2 Paineis</v>
          </cell>
          <cell r="G205" t="str">
            <v>un.</v>
          </cell>
          <cell r="H205">
            <v>1</v>
          </cell>
          <cell r="I205">
            <v>168355.75</v>
          </cell>
          <cell r="J205">
            <v>168355.75</v>
          </cell>
        </row>
        <row r="206">
          <cell r="C206" t="str">
            <v>CP0021</v>
          </cell>
          <cell r="D206" t="str">
            <v>301.18.000</v>
          </cell>
          <cell r="E206" t="str">
            <v>BCCM-10C-1 - 0,48 Kv, 230 Colunas e 30 Dutos</v>
          </cell>
          <cell r="G206" t="str">
            <v>un.</v>
          </cell>
          <cell r="H206">
            <v>1</v>
          </cell>
          <cell r="I206">
            <v>190325.25</v>
          </cell>
          <cell r="J206">
            <v>190325.25</v>
          </cell>
        </row>
        <row r="207">
          <cell r="C207" t="str">
            <v>CP1014</v>
          </cell>
          <cell r="D207" t="str">
            <v>301.25.000</v>
          </cell>
          <cell r="E207" t="str">
            <v>Inversor de Frequência - (IFP-05C-4 A / B)</v>
          </cell>
          <cell r="G207" t="str">
            <v>un.</v>
          </cell>
          <cell r="H207">
            <v>2</v>
          </cell>
          <cell r="I207">
            <v>3457.62</v>
          </cell>
          <cell r="J207">
            <v>6915.24</v>
          </cell>
        </row>
        <row r="208">
          <cell r="C208" t="str">
            <v>CP1015</v>
          </cell>
          <cell r="D208" t="str">
            <v>301.25.000</v>
          </cell>
          <cell r="E208" t="str">
            <v>Inversor de Frequência - (IFP-05C-12 A / B)</v>
          </cell>
          <cell r="G208" t="str">
            <v>un.</v>
          </cell>
          <cell r="H208">
            <v>2</v>
          </cell>
          <cell r="I208">
            <v>3457.62</v>
          </cell>
          <cell r="J208">
            <v>6915.24</v>
          </cell>
        </row>
        <row r="209">
          <cell r="C209" t="str">
            <v>CP0219</v>
          </cell>
          <cell r="D209" t="str">
            <v>301.25.000</v>
          </cell>
          <cell r="E209" t="str">
            <v>Inversor de Frequência - (IFP-06C-1-2-3-4-10-18 A/B)</v>
          </cell>
          <cell r="G209" t="str">
            <v>un.</v>
          </cell>
          <cell r="H209">
            <v>12</v>
          </cell>
          <cell r="I209">
            <v>3457.62</v>
          </cell>
          <cell r="J209">
            <v>41491.440000000002</v>
          </cell>
        </row>
        <row r="210">
          <cell r="C210" t="str">
            <v>CP0196</v>
          </cell>
          <cell r="D210" t="str">
            <v>301.25.000</v>
          </cell>
          <cell r="E210" t="str">
            <v>Inversor de Frequência - (IFP-07C-8-9-10-11-12-13-14- A/B)</v>
          </cell>
          <cell r="G210" t="str">
            <v>un.</v>
          </cell>
          <cell r="H210">
            <v>14</v>
          </cell>
          <cell r="I210">
            <v>4100.21</v>
          </cell>
          <cell r="J210">
            <v>57402.94</v>
          </cell>
        </row>
        <row r="211">
          <cell r="C211" t="str">
            <v>CP0229</v>
          </cell>
          <cell r="D211" t="str">
            <v>301.25.000</v>
          </cell>
          <cell r="E211" t="str">
            <v>Inversor de Frequência - (IFP-07C-24)</v>
          </cell>
          <cell r="G211" t="str">
            <v>un.</v>
          </cell>
          <cell r="H211">
            <v>1</v>
          </cell>
          <cell r="I211">
            <v>3457.67</v>
          </cell>
          <cell r="J211">
            <v>3457.67</v>
          </cell>
        </row>
        <row r="212">
          <cell r="C212" t="str">
            <v>CP0211</v>
          </cell>
          <cell r="D212" t="str">
            <v>301.25.000</v>
          </cell>
          <cell r="E212" t="str">
            <v>Inversor de Frequência - (IFP-07C-25 A / B / C / D / E / F)</v>
          </cell>
          <cell r="G212" t="str">
            <v>un.</v>
          </cell>
          <cell r="H212">
            <v>6</v>
          </cell>
          <cell r="I212">
            <v>4100.21</v>
          </cell>
          <cell r="J212">
            <v>24601.26</v>
          </cell>
        </row>
        <row r="213">
          <cell r="C213" t="str">
            <v>CP0202</v>
          </cell>
          <cell r="D213" t="str">
            <v>301.25.000</v>
          </cell>
          <cell r="E213" t="str">
            <v>Inversor de Frequência - (IFP-07C-30 A / B / C )</v>
          </cell>
          <cell r="G213" t="str">
            <v>un.</v>
          </cell>
          <cell r="H213">
            <v>3</v>
          </cell>
          <cell r="I213">
            <v>4100.1899999999996</v>
          </cell>
          <cell r="J213">
            <v>12300.57</v>
          </cell>
        </row>
        <row r="214">
          <cell r="C214" t="str">
            <v>CP1016</v>
          </cell>
          <cell r="D214" t="str">
            <v>301.25.000</v>
          </cell>
          <cell r="E214" t="str">
            <v>Inversor de Frequência - IFE-08C-1</v>
          </cell>
          <cell r="G214" t="str">
            <v>un.</v>
          </cell>
          <cell r="H214">
            <v>1</v>
          </cell>
          <cell r="I214">
            <v>3457.67</v>
          </cell>
          <cell r="J214">
            <v>3457.67</v>
          </cell>
        </row>
        <row r="215">
          <cell r="C215" t="str">
            <v>CP1017</v>
          </cell>
          <cell r="D215" t="str">
            <v>301.25.000</v>
          </cell>
          <cell r="E215" t="str">
            <v>Inversor de Frequência - IFP-08C-6 A / B</v>
          </cell>
          <cell r="G215" t="str">
            <v>un.</v>
          </cell>
          <cell r="H215">
            <v>2</v>
          </cell>
          <cell r="I215">
            <v>3457.62</v>
          </cell>
          <cell r="J215">
            <v>6915.24</v>
          </cell>
        </row>
        <row r="216">
          <cell r="C216" t="str">
            <v>CP1018</v>
          </cell>
          <cell r="D216" t="str">
            <v>301.25.000</v>
          </cell>
          <cell r="E216" t="str">
            <v>IFP- - Inversor de Frequência</v>
          </cell>
          <cell r="G216" t="str">
            <v>un</v>
          </cell>
          <cell r="H216">
            <v>36</v>
          </cell>
          <cell r="I216">
            <v>3457.62</v>
          </cell>
          <cell r="J216">
            <v>124474.32</v>
          </cell>
        </row>
        <row r="217">
          <cell r="C217" t="str">
            <v>CP0241</v>
          </cell>
          <cell r="D217" t="str">
            <v>303.01.000</v>
          </cell>
          <cell r="E217" t="str">
            <v>Manômetro</v>
          </cell>
          <cell r="G217" t="str">
            <v>un.</v>
          </cell>
          <cell r="H217">
            <v>152</v>
          </cell>
          <cell r="I217">
            <v>1139.44</v>
          </cell>
          <cell r="J217">
            <v>173194.88</v>
          </cell>
        </row>
        <row r="218">
          <cell r="C218" t="str">
            <v>CP0281</v>
          </cell>
          <cell r="D218" t="str">
            <v>303.01.000</v>
          </cell>
          <cell r="E218" t="str">
            <v>Pressostato</v>
          </cell>
          <cell r="G218" t="str">
            <v>un.</v>
          </cell>
          <cell r="H218">
            <v>27</v>
          </cell>
          <cell r="I218">
            <v>641.15</v>
          </cell>
          <cell r="J218">
            <v>17311.05</v>
          </cell>
        </row>
        <row r="219">
          <cell r="C219" t="str">
            <v>CP0313</v>
          </cell>
          <cell r="D219" t="str">
            <v>303.01.000</v>
          </cell>
          <cell r="E219" t="str">
            <v>Termometro</v>
          </cell>
          <cell r="G219" t="str">
            <v>un.</v>
          </cell>
          <cell r="H219">
            <v>132</v>
          </cell>
          <cell r="I219">
            <v>1096.8499999999999</v>
          </cell>
          <cell r="J219">
            <v>144784.20000000001</v>
          </cell>
        </row>
        <row r="220">
          <cell r="C220" t="str">
            <v>CP0314</v>
          </cell>
          <cell r="D220" t="str">
            <v>303.01.000</v>
          </cell>
          <cell r="E220" t="str">
            <v>Termoresistência - (RTD)</v>
          </cell>
          <cell r="G220" t="str">
            <v>un.</v>
          </cell>
          <cell r="H220">
            <v>19</v>
          </cell>
          <cell r="I220">
            <v>1009.04</v>
          </cell>
          <cell r="J220">
            <v>19171.759999999998</v>
          </cell>
        </row>
        <row r="221">
          <cell r="C221" t="str">
            <v>CP0252</v>
          </cell>
          <cell r="D221" t="str">
            <v>303.01.000</v>
          </cell>
          <cell r="E221" t="str">
            <v>Medidor de Vazão Tipo Magnético</v>
          </cell>
          <cell r="G221" t="str">
            <v>un.</v>
          </cell>
          <cell r="H221">
            <v>129</v>
          </cell>
          <cell r="I221">
            <v>1042.57</v>
          </cell>
          <cell r="J221">
            <v>134491.53</v>
          </cell>
        </row>
        <row r="222">
          <cell r="C222" t="str">
            <v>CP0105</v>
          </cell>
          <cell r="D222" t="str">
            <v>303.01.000</v>
          </cell>
          <cell r="E222" t="str">
            <v>Condutividade</v>
          </cell>
          <cell r="G222" t="str">
            <v>un.</v>
          </cell>
          <cell r="H222">
            <v>9</v>
          </cell>
          <cell r="I222">
            <v>1079.57</v>
          </cell>
          <cell r="J222">
            <v>9716.1299999999992</v>
          </cell>
        </row>
        <row r="223">
          <cell r="C223" t="str">
            <v>CP0288</v>
          </cell>
          <cell r="D223" t="str">
            <v>303.01.000</v>
          </cell>
          <cell r="E223" t="str">
            <v>Rotâmetro de Purga</v>
          </cell>
          <cell r="G223" t="str">
            <v>un.</v>
          </cell>
          <cell r="H223">
            <v>67</v>
          </cell>
          <cell r="I223">
            <v>1046.02</v>
          </cell>
          <cell r="J223">
            <v>70083.34</v>
          </cell>
        </row>
        <row r="224">
          <cell r="C224" t="str">
            <v>CP1019</v>
          </cell>
          <cell r="D224" t="str">
            <v>303.01.000</v>
          </cell>
          <cell r="E224" t="str">
            <v>Botoeira</v>
          </cell>
          <cell r="G224" t="str">
            <v>un.</v>
          </cell>
          <cell r="H224">
            <v>12</v>
          </cell>
          <cell r="I224">
            <v>419.84</v>
          </cell>
          <cell r="J224">
            <v>5038.08</v>
          </cell>
        </row>
        <row r="225">
          <cell r="C225" t="str">
            <v>CP0279</v>
          </cell>
          <cell r="D225" t="str">
            <v>303.01.000</v>
          </cell>
          <cell r="E225" t="str">
            <v>Placa de Orificio</v>
          </cell>
          <cell r="G225" t="str">
            <v>un.</v>
          </cell>
          <cell r="H225">
            <v>8</v>
          </cell>
          <cell r="I225">
            <v>908.54</v>
          </cell>
          <cell r="J225">
            <v>7268.32</v>
          </cell>
        </row>
        <row r="226">
          <cell r="C226" t="str">
            <v>CP0122</v>
          </cell>
          <cell r="D226" t="str">
            <v>303.01.000</v>
          </cell>
          <cell r="E226" t="str">
            <v>Densimetro</v>
          </cell>
          <cell r="G226" t="str">
            <v>un.</v>
          </cell>
          <cell r="H226">
            <v>22</v>
          </cell>
          <cell r="I226">
            <v>1079.57</v>
          </cell>
          <cell r="J226">
            <v>23750.54</v>
          </cell>
        </row>
        <row r="227">
          <cell r="C227" t="str">
            <v>CP0242</v>
          </cell>
          <cell r="D227" t="str">
            <v>303.01.000</v>
          </cell>
          <cell r="E227" t="str">
            <v>Manômetro de Pressão Diferencial</v>
          </cell>
          <cell r="G227" t="str">
            <v>un.</v>
          </cell>
          <cell r="H227">
            <v>4</v>
          </cell>
          <cell r="I227">
            <v>1308.25</v>
          </cell>
          <cell r="J227">
            <v>5233</v>
          </cell>
        </row>
        <row r="228">
          <cell r="C228" t="str">
            <v>CP0361</v>
          </cell>
          <cell r="D228" t="str">
            <v>303.02.000</v>
          </cell>
          <cell r="E228" t="str">
            <v>Transmissor de Nivel Tipo Radar</v>
          </cell>
          <cell r="G228" t="str">
            <v>un.</v>
          </cell>
          <cell r="H228">
            <v>1</v>
          </cell>
          <cell r="I228">
            <v>1581.67</v>
          </cell>
          <cell r="J228">
            <v>1581.67</v>
          </cell>
        </row>
        <row r="229">
          <cell r="C229" t="str">
            <v>CP0365</v>
          </cell>
          <cell r="D229" t="str">
            <v>303.03.000</v>
          </cell>
          <cell r="E229" t="str">
            <v>Transmissor de Pressão Diferencial Eletrônico</v>
          </cell>
          <cell r="G229" t="str">
            <v>un.</v>
          </cell>
          <cell r="H229">
            <v>41</v>
          </cell>
          <cell r="I229">
            <v>1520.42</v>
          </cell>
          <cell r="J229">
            <v>62337.22</v>
          </cell>
        </row>
        <row r="230">
          <cell r="C230" t="str">
            <v>CP0366</v>
          </cell>
          <cell r="D230" t="str">
            <v>303.03.000</v>
          </cell>
          <cell r="E230" t="str">
            <v>Transmissor de Pressão Eletronico</v>
          </cell>
          <cell r="G230" t="str">
            <v>un.</v>
          </cell>
          <cell r="H230">
            <v>83</v>
          </cell>
          <cell r="I230">
            <v>1520.42</v>
          </cell>
          <cell r="J230">
            <v>126194.86</v>
          </cell>
        </row>
        <row r="231">
          <cell r="C231" t="str">
            <v>CP0367</v>
          </cell>
          <cell r="D231" t="str">
            <v>303.03.000</v>
          </cell>
          <cell r="E231" t="str">
            <v>Transmissor de Temperatura</v>
          </cell>
          <cell r="G231" t="str">
            <v>un.</v>
          </cell>
          <cell r="H231">
            <v>131</v>
          </cell>
          <cell r="I231">
            <v>1520.41</v>
          </cell>
          <cell r="J231">
            <v>199173.71</v>
          </cell>
        </row>
        <row r="232">
          <cell r="C232" t="str">
            <v>CP0360</v>
          </cell>
          <cell r="D232" t="str">
            <v>303.03.000</v>
          </cell>
          <cell r="E232" t="str">
            <v>Transmissor de Nivel, Tipo Capacitivo</v>
          </cell>
          <cell r="G232" t="str">
            <v>un.</v>
          </cell>
          <cell r="H232">
            <v>3</v>
          </cell>
          <cell r="I232">
            <v>1581.64</v>
          </cell>
          <cell r="J232">
            <v>4744.92</v>
          </cell>
        </row>
        <row r="233">
          <cell r="C233" t="str">
            <v>CP0363</v>
          </cell>
          <cell r="D233" t="str">
            <v>303.03.000</v>
          </cell>
          <cell r="E233" t="str">
            <v>Transmissor de Nivel Tipo Ultrassonico</v>
          </cell>
          <cell r="G233" t="str">
            <v>un.</v>
          </cell>
          <cell r="H233">
            <v>5</v>
          </cell>
          <cell r="I233">
            <v>1520.42</v>
          </cell>
          <cell r="J233">
            <v>7602.1</v>
          </cell>
        </row>
        <row r="234">
          <cell r="C234" t="str">
            <v>CP1020</v>
          </cell>
          <cell r="D234" t="str">
            <v>303.03.000</v>
          </cell>
          <cell r="E234" t="str">
            <v>Trnasmissor de Torque</v>
          </cell>
          <cell r="G234" t="str">
            <v>un.</v>
          </cell>
          <cell r="H234">
            <v>4</v>
          </cell>
          <cell r="I234">
            <v>1225.1099999999999</v>
          </cell>
          <cell r="J234">
            <v>4900.4399999999996</v>
          </cell>
        </row>
        <row r="235">
          <cell r="C235" t="str">
            <v>CP0362</v>
          </cell>
          <cell r="D235" t="str">
            <v>303.03.000</v>
          </cell>
          <cell r="E235" t="str">
            <v>Transmissor de Nivel Tipo Sonda (Referência Matsushima)</v>
          </cell>
          <cell r="G235" t="str">
            <v>un.</v>
          </cell>
          <cell r="H235">
            <v>5</v>
          </cell>
          <cell r="I235">
            <v>1581.64</v>
          </cell>
          <cell r="J235">
            <v>7908.2</v>
          </cell>
        </row>
        <row r="236">
          <cell r="C236" t="str">
            <v>CP0010</v>
          </cell>
          <cell r="D236" t="str">
            <v>303.03.000</v>
          </cell>
          <cell r="E236" t="str">
            <v>Analisador de Turbidez (Turbidimetro)</v>
          </cell>
          <cell r="G236" t="str">
            <v>un.</v>
          </cell>
          <cell r="H236">
            <v>14</v>
          </cell>
          <cell r="I236">
            <v>1213.5999999999999</v>
          </cell>
          <cell r="J236">
            <v>16990.400000000001</v>
          </cell>
        </row>
        <row r="237">
          <cell r="C237" t="str">
            <v>CP0100</v>
          </cell>
          <cell r="D237" t="str">
            <v>303.04.000</v>
          </cell>
          <cell r="E237" t="str">
            <v>Chave de Nivel Tipo Capacitivo</v>
          </cell>
          <cell r="G237" t="str">
            <v>un.</v>
          </cell>
          <cell r="H237">
            <v>36</v>
          </cell>
          <cell r="I237">
            <v>1874.31</v>
          </cell>
          <cell r="J237">
            <v>67475.16</v>
          </cell>
        </row>
        <row r="238">
          <cell r="C238" t="str">
            <v>CP0102</v>
          </cell>
          <cell r="D238" t="str">
            <v>303.04.000</v>
          </cell>
          <cell r="E238" t="str">
            <v>Chave Fim de Curso</v>
          </cell>
          <cell r="G238" t="str">
            <v>un.</v>
          </cell>
          <cell r="H238">
            <v>240</v>
          </cell>
          <cell r="I238">
            <v>1243.9100000000001</v>
          </cell>
          <cell r="J238">
            <v>298538.40000000002</v>
          </cell>
        </row>
        <row r="239">
          <cell r="C239" t="str">
            <v>CP0101</v>
          </cell>
          <cell r="D239" t="str">
            <v>303.04.000</v>
          </cell>
          <cell r="E239" t="str">
            <v>Chave de Nivel Tipo Ultrassônica</v>
          </cell>
          <cell r="G239" t="str">
            <v>un.</v>
          </cell>
          <cell r="H239">
            <v>24</v>
          </cell>
          <cell r="I239">
            <v>1364.19</v>
          </cell>
          <cell r="J239">
            <v>32740.560000000001</v>
          </cell>
        </row>
        <row r="240">
          <cell r="C240" t="str">
            <v>CP0099</v>
          </cell>
          <cell r="D240" t="str">
            <v>303.04.000</v>
          </cell>
          <cell r="E240" t="str">
            <v>Chave de Nivel Tipo Bóia</v>
          </cell>
          <cell r="G240" t="str">
            <v>un.</v>
          </cell>
          <cell r="H240">
            <v>8</v>
          </cell>
          <cell r="I240">
            <v>1898.46</v>
          </cell>
          <cell r="J240">
            <v>15187.68</v>
          </cell>
        </row>
        <row r="241">
          <cell r="C241" t="str">
            <v>CP0098</v>
          </cell>
          <cell r="D241" t="str">
            <v>303.04.000</v>
          </cell>
          <cell r="E241" t="str">
            <v>Chave de Fluxo</v>
          </cell>
          <cell r="G241" t="str">
            <v>un.</v>
          </cell>
          <cell r="H241">
            <v>10</v>
          </cell>
          <cell r="I241">
            <v>1277.3</v>
          </cell>
          <cell r="J241">
            <v>12773</v>
          </cell>
        </row>
        <row r="242">
          <cell r="C242" t="str">
            <v>CP0390</v>
          </cell>
          <cell r="D242" t="str">
            <v>303.05.000</v>
          </cell>
          <cell r="E242" t="str">
            <v>Válvula de Controle</v>
          </cell>
          <cell r="G242" t="str">
            <v>un.</v>
          </cell>
          <cell r="H242">
            <v>217</v>
          </cell>
          <cell r="I242">
            <v>977.77</v>
          </cell>
          <cell r="J242">
            <v>212176.09</v>
          </cell>
        </row>
        <row r="243">
          <cell r="C243" t="str">
            <v>CP0392</v>
          </cell>
          <cell r="D243" t="str">
            <v>303.05.000</v>
          </cell>
          <cell r="E243" t="str">
            <v>Válvula Solenóide</v>
          </cell>
          <cell r="G243" t="str">
            <v>un.</v>
          </cell>
          <cell r="H243">
            <v>232</v>
          </cell>
          <cell r="I243">
            <v>1074.8599999999999</v>
          </cell>
          <cell r="J243">
            <v>249367.52</v>
          </cell>
        </row>
        <row r="244">
          <cell r="C244" t="str">
            <v>CP0391</v>
          </cell>
          <cell r="D244" t="str">
            <v>303.05.000</v>
          </cell>
          <cell r="E244" t="str">
            <v>Válvula de Segurança</v>
          </cell>
          <cell r="G244" t="str">
            <v>un.</v>
          </cell>
          <cell r="H244">
            <v>36</v>
          </cell>
          <cell r="I244">
            <v>910.68</v>
          </cell>
          <cell r="J244">
            <v>32784.480000000003</v>
          </cell>
        </row>
        <row r="245">
          <cell r="C245" t="str">
            <v>CP0389</v>
          </cell>
          <cell r="D245" t="str">
            <v>303.05.000</v>
          </cell>
          <cell r="E245" t="str">
            <v>Válvula Auto Operada</v>
          </cell>
          <cell r="G245" t="str">
            <v>un.</v>
          </cell>
          <cell r="H245">
            <v>1</v>
          </cell>
          <cell r="I245">
            <v>977.74</v>
          </cell>
          <cell r="J245">
            <v>977.74</v>
          </cell>
        </row>
        <row r="246">
          <cell r="C246" t="str">
            <v>CP1021</v>
          </cell>
          <cell r="D246" t="str">
            <v>303.06.000</v>
          </cell>
          <cell r="E246" t="str">
            <v>Conversor de Sinal</v>
          </cell>
          <cell r="G246" t="str">
            <v>un.</v>
          </cell>
          <cell r="H246">
            <v>168</v>
          </cell>
          <cell r="I246">
            <v>808.88</v>
          </cell>
          <cell r="J246">
            <v>135891.84</v>
          </cell>
        </row>
        <row r="247">
          <cell r="C247" t="str">
            <v>CP1022</v>
          </cell>
          <cell r="D247" t="str">
            <v>303.06.000</v>
          </cell>
          <cell r="E247" t="str">
            <v>Variador de Velocidade</v>
          </cell>
          <cell r="G247" t="str">
            <v>un.</v>
          </cell>
          <cell r="H247">
            <v>39</v>
          </cell>
          <cell r="I247">
            <v>808.88</v>
          </cell>
          <cell r="J247">
            <v>31546.32</v>
          </cell>
        </row>
        <row r="248">
          <cell r="C248" t="str">
            <v>CP1023</v>
          </cell>
          <cell r="D248" t="str">
            <v>303.06.000</v>
          </cell>
          <cell r="E248" t="str">
            <v>Orificio de Restrição</v>
          </cell>
          <cell r="G248" t="str">
            <v>un.</v>
          </cell>
          <cell r="H248">
            <v>8</v>
          </cell>
          <cell r="I248">
            <v>808.88</v>
          </cell>
          <cell r="J248">
            <v>6471.04</v>
          </cell>
        </row>
        <row r="249">
          <cell r="C249" t="str">
            <v>CP1024</v>
          </cell>
          <cell r="D249" t="str">
            <v>303.06.000</v>
          </cell>
          <cell r="E249" t="str">
            <v>Indicador</v>
          </cell>
          <cell r="G249" t="str">
            <v>un.</v>
          </cell>
          <cell r="H249">
            <v>9</v>
          </cell>
          <cell r="I249">
            <v>808.89</v>
          </cell>
          <cell r="J249">
            <v>7280.01</v>
          </cell>
        </row>
        <row r="250">
          <cell r="C250" t="str">
            <v>CP1025</v>
          </cell>
          <cell r="D250" t="str">
            <v>303.06.000</v>
          </cell>
          <cell r="E250" t="str">
            <v>Disco de Ruptura</v>
          </cell>
          <cell r="G250" t="str">
            <v>un.</v>
          </cell>
          <cell r="H250">
            <v>4</v>
          </cell>
          <cell r="I250">
            <v>808.89</v>
          </cell>
          <cell r="J250">
            <v>3235.56</v>
          </cell>
        </row>
        <row r="251">
          <cell r="C251" t="str">
            <v>CP1026</v>
          </cell>
          <cell r="D251" t="str">
            <v>303.06.000</v>
          </cell>
          <cell r="E251" t="str">
            <v>Variador de Velocidade por Atuação Hidráulica</v>
          </cell>
          <cell r="G251" t="str">
            <v>un.</v>
          </cell>
          <cell r="H251">
            <v>3</v>
          </cell>
          <cell r="I251">
            <v>808.86</v>
          </cell>
          <cell r="J251">
            <v>2426.58</v>
          </cell>
        </row>
        <row r="252">
          <cell r="C252" t="str">
            <v>CP1027</v>
          </cell>
          <cell r="D252" t="str">
            <v>303.06.000</v>
          </cell>
          <cell r="E252" t="str">
            <v>Sensor de Velocidade</v>
          </cell>
          <cell r="G252" t="str">
            <v>un.</v>
          </cell>
          <cell r="H252">
            <v>3</v>
          </cell>
          <cell r="I252">
            <v>808.86</v>
          </cell>
          <cell r="J252">
            <v>2426.58</v>
          </cell>
        </row>
        <row r="253">
          <cell r="C253" t="str">
            <v>CP1028</v>
          </cell>
          <cell r="D253" t="str">
            <v>303.06.000</v>
          </cell>
          <cell r="E253" t="str">
            <v>Sensor de Nivel Capacitivo</v>
          </cell>
          <cell r="G253" t="str">
            <v>un.</v>
          </cell>
          <cell r="H253">
            <v>1</v>
          </cell>
          <cell r="I253">
            <v>808.85</v>
          </cell>
          <cell r="J253">
            <v>808.85</v>
          </cell>
        </row>
        <row r="254">
          <cell r="C254" t="str">
            <v>CP1029</v>
          </cell>
          <cell r="D254" t="str">
            <v>303.06.000</v>
          </cell>
          <cell r="E254" t="str">
            <v>Sensor de Nivel Tipo Sonda (Referência Matsushima)</v>
          </cell>
          <cell r="G254" t="str">
            <v>un.</v>
          </cell>
          <cell r="H254">
            <v>4</v>
          </cell>
          <cell r="I254">
            <v>808.89</v>
          </cell>
          <cell r="J254">
            <v>3235.56</v>
          </cell>
        </row>
        <row r="255">
          <cell r="C255" t="str">
            <v>CP1030</v>
          </cell>
          <cell r="D255" t="str">
            <v>303.06.000</v>
          </cell>
          <cell r="E255" t="str">
            <v>Montagem de Instrumentos em Geral</v>
          </cell>
          <cell r="G255" t="str">
            <v>un.</v>
          </cell>
          <cell r="H255">
            <v>1</v>
          </cell>
          <cell r="I255">
            <v>808.85</v>
          </cell>
          <cell r="J255">
            <v>808.85</v>
          </cell>
        </row>
        <row r="256">
          <cell r="C256" t="str">
            <v>CP0012</v>
          </cell>
          <cell r="D256" t="str">
            <v>304.01.000</v>
          </cell>
          <cell r="E256" t="str">
            <v>Seção até &lt;= 10 mm²</v>
          </cell>
          <cell r="G256" t="str">
            <v>m</v>
          </cell>
          <cell r="H256">
            <v>70103</v>
          </cell>
          <cell r="I256">
            <v>5.71</v>
          </cell>
          <cell r="J256">
            <v>400288.13</v>
          </cell>
        </row>
        <row r="257">
          <cell r="C257" t="str">
            <v>CP0121</v>
          </cell>
          <cell r="D257" t="str">
            <v>304.01.000</v>
          </cell>
          <cell r="E257" t="str">
            <v>Seção de &gt;= 16 mm² &lt;= 95 mm²</v>
          </cell>
          <cell r="G257" t="str">
            <v>m</v>
          </cell>
          <cell r="H257">
            <v>175260</v>
          </cell>
          <cell r="I257">
            <v>8.2899999999999991</v>
          </cell>
          <cell r="J257">
            <v>1452905.4</v>
          </cell>
        </row>
        <row r="258">
          <cell r="C258" t="str">
            <v>CP0240</v>
          </cell>
          <cell r="D258" t="str">
            <v>304.01.000</v>
          </cell>
          <cell r="E258" t="str">
            <v>Seção de &gt;= 120 mm²</v>
          </cell>
          <cell r="G258" t="str">
            <v>m</v>
          </cell>
          <cell r="H258">
            <v>105156</v>
          </cell>
          <cell r="I258">
            <v>16.09</v>
          </cell>
          <cell r="J258">
            <v>1691960.04</v>
          </cell>
        </row>
        <row r="259">
          <cell r="C259" t="str">
            <v>CP0402</v>
          </cell>
          <cell r="D259" t="str">
            <v>304.18.000</v>
          </cell>
          <cell r="E259" t="str">
            <v>Seção até &lt;= 10 mm²</v>
          </cell>
          <cell r="G259" t="str">
            <v>m</v>
          </cell>
          <cell r="H259">
            <v>212267</v>
          </cell>
          <cell r="I259">
            <v>8.31</v>
          </cell>
          <cell r="J259">
            <v>1763938.77</v>
          </cell>
        </row>
        <row r="260">
          <cell r="C260" t="str">
            <v>CP0126</v>
          </cell>
          <cell r="D260" t="str">
            <v>305.01.000</v>
          </cell>
          <cell r="E260" t="str">
            <v>ø &lt;= 2"</v>
          </cell>
          <cell r="G260" t="str">
            <v>m</v>
          </cell>
          <cell r="H260">
            <v>6704</v>
          </cell>
          <cell r="I260">
            <v>51.46</v>
          </cell>
          <cell r="J260">
            <v>344987.84</v>
          </cell>
        </row>
        <row r="261">
          <cell r="C261" t="str">
            <v>CP0127</v>
          </cell>
          <cell r="D261" t="str">
            <v>305.01.000</v>
          </cell>
          <cell r="E261" t="str">
            <v>ø &gt; 2"</v>
          </cell>
          <cell r="G261" t="str">
            <v>m</v>
          </cell>
          <cell r="H261">
            <v>1677</v>
          </cell>
          <cell r="I261">
            <v>77.459999999999994</v>
          </cell>
          <cell r="J261">
            <v>129900.42</v>
          </cell>
        </row>
        <row r="262">
          <cell r="C262" t="str">
            <v>CP1031</v>
          </cell>
          <cell r="D262" t="str">
            <v>305.11.000</v>
          </cell>
          <cell r="E262" t="str">
            <v>ø &lt;= 2"</v>
          </cell>
          <cell r="G262" t="str">
            <v>m</v>
          </cell>
          <cell r="H262">
            <v>1200</v>
          </cell>
          <cell r="I262">
            <v>26.09</v>
          </cell>
          <cell r="J262">
            <v>31308</v>
          </cell>
        </row>
        <row r="263">
          <cell r="C263" t="str">
            <v>CP1032</v>
          </cell>
          <cell r="D263" t="str">
            <v>305.11.000</v>
          </cell>
          <cell r="E263" t="str">
            <v>ø &gt; 2"</v>
          </cell>
          <cell r="G263" t="str">
            <v>m</v>
          </cell>
          <cell r="H263">
            <v>800</v>
          </cell>
          <cell r="I263">
            <v>35.72</v>
          </cell>
          <cell r="J263">
            <v>28576</v>
          </cell>
        </row>
        <row r="264">
          <cell r="C264" t="str">
            <v>CP0230</v>
          </cell>
          <cell r="D264" t="str">
            <v>306.01.000</v>
          </cell>
          <cell r="E264" t="str">
            <v>Largura de 50 mm. &lt;= 250 mm.</v>
          </cell>
          <cell r="G264" t="str">
            <v>m</v>
          </cell>
          <cell r="H264">
            <v>9480</v>
          </cell>
          <cell r="I264">
            <v>33.15</v>
          </cell>
          <cell r="J264">
            <v>314262</v>
          </cell>
        </row>
        <row r="265">
          <cell r="C265" t="str">
            <v>CP0231</v>
          </cell>
          <cell r="D265" t="str">
            <v>306.01.000</v>
          </cell>
          <cell r="E265" t="str">
            <v>Largura de &gt;= 300 mm.</v>
          </cell>
          <cell r="G265" t="str">
            <v>m</v>
          </cell>
          <cell r="H265">
            <v>13821</v>
          </cell>
          <cell r="I265">
            <v>69.23</v>
          </cell>
          <cell r="J265">
            <v>956827.83</v>
          </cell>
        </row>
        <row r="266">
          <cell r="C266" t="str">
            <v>CP0400</v>
          </cell>
          <cell r="D266" t="str">
            <v>306.03.000</v>
          </cell>
          <cell r="E266" t="str">
            <v>Largura de 50 mm. &lt;= 250 mm.</v>
          </cell>
          <cell r="G266" t="str">
            <v>m</v>
          </cell>
          <cell r="H266">
            <v>9480</v>
          </cell>
          <cell r="I266">
            <v>8.26</v>
          </cell>
          <cell r="J266">
            <v>78304.800000000003</v>
          </cell>
        </row>
        <row r="267">
          <cell r="C267" t="str">
            <v>CP0401</v>
          </cell>
          <cell r="D267" t="str">
            <v>306.03.000</v>
          </cell>
          <cell r="E267" t="str">
            <v>Largura de &gt;= 300 mm.</v>
          </cell>
          <cell r="G267" t="str">
            <v>m</v>
          </cell>
          <cell r="H267">
            <v>13821</v>
          </cell>
          <cell r="I267">
            <v>12.96</v>
          </cell>
          <cell r="J267">
            <v>179120.16</v>
          </cell>
        </row>
        <row r="268">
          <cell r="C268" t="str">
            <v>CP0257</v>
          </cell>
          <cell r="D268" t="str">
            <v>307.01.000</v>
          </cell>
          <cell r="E268" t="str">
            <v>Para 1 lâmpada vapor de mercurio ou sódio, 400 W, por petala</v>
          </cell>
          <cell r="G268" t="str">
            <v>un.</v>
          </cell>
          <cell r="H268">
            <v>44</v>
          </cell>
          <cell r="I268">
            <v>200.63</v>
          </cell>
          <cell r="J268">
            <v>8827.7199999999993</v>
          </cell>
        </row>
        <row r="269">
          <cell r="C269" t="str">
            <v>CP0319</v>
          </cell>
          <cell r="D269" t="str">
            <v>307.02.000</v>
          </cell>
          <cell r="E269" t="str">
            <v>Tipo Goose Neck 70 W. Vapor de Sódio</v>
          </cell>
          <cell r="G269" t="str">
            <v>un.</v>
          </cell>
          <cell r="H269">
            <v>417</v>
          </cell>
          <cell r="I269">
            <v>200.63</v>
          </cell>
          <cell r="J269">
            <v>83662.710000000006</v>
          </cell>
        </row>
        <row r="270">
          <cell r="C270" t="str">
            <v>CP0321</v>
          </cell>
          <cell r="D270" t="str">
            <v>307.02.000</v>
          </cell>
          <cell r="E270" t="str">
            <v>Tipo Pendente 70 W. Vapor de Sódio</v>
          </cell>
          <cell r="G270" t="str">
            <v>un.</v>
          </cell>
          <cell r="H270">
            <v>362</v>
          </cell>
          <cell r="I270">
            <v>200.63</v>
          </cell>
          <cell r="J270">
            <v>72628.06</v>
          </cell>
        </row>
        <row r="271">
          <cell r="C271" t="str">
            <v>CP0258</v>
          </cell>
          <cell r="D271" t="str">
            <v>307.03.000</v>
          </cell>
          <cell r="E271" t="str">
            <v>Para lâmpada incandescente ou mixta até 300 W instalação interna e externa</v>
          </cell>
          <cell r="G271" t="str">
            <v>un.</v>
          </cell>
          <cell r="H271">
            <v>6</v>
          </cell>
          <cell r="I271">
            <v>189.83</v>
          </cell>
          <cell r="J271">
            <v>1138.98</v>
          </cell>
        </row>
        <row r="272">
          <cell r="C272" t="str">
            <v>CP1033</v>
          </cell>
          <cell r="D272" t="str">
            <v>307.03.000</v>
          </cell>
          <cell r="E272" t="str">
            <v>Tipo Arandela 30º 250 W. Vapor de Sódio</v>
          </cell>
          <cell r="G272" t="str">
            <v>un.</v>
          </cell>
          <cell r="H272">
            <v>46</v>
          </cell>
          <cell r="I272">
            <v>193.43</v>
          </cell>
          <cell r="J272">
            <v>8897.7800000000007</v>
          </cell>
        </row>
        <row r="273">
          <cell r="C273" t="str">
            <v>CP1034</v>
          </cell>
          <cell r="D273" t="str">
            <v>307.03.000</v>
          </cell>
          <cell r="E273" t="str">
            <v>Tipo Plafon 100 W. Incandescente</v>
          </cell>
          <cell r="G273" t="str">
            <v>un.</v>
          </cell>
          <cell r="H273">
            <v>70</v>
          </cell>
          <cell r="I273">
            <v>153.82</v>
          </cell>
          <cell r="J273">
            <v>10767.4</v>
          </cell>
        </row>
        <row r="274">
          <cell r="C274" t="str">
            <v>CP0323</v>
          </cell>
          <cell r="D274" t="str">
            <v>307.04.000</v>
          </cell>
          <cell r="E274" t="str">
            <v>Tipo Projetor 250 W. Vapor de Sódio</v>
          </cell>
          <cell r="G274" t="str">
            <v>un.</v>
          </cell>
          <cell r="H274">
            <v>76</v>
          </cell>
          <cell r="I274">
            <v>215.03</v>
          </cell>
          <cell r="J274">
            <v>16342.28</v>
          </cell>
        </row>
        <row r="275">
          <cell r="C275" t="str">
            <v>CP0317</v>
          </cell>
          <cell r="D275" t="str">
            <v>307.05.000</v>
          </cell>
          <cell r="E275" t="str">
            <v>Luminária paea 2 &lt;= 4 Fluorescente Até 40 W</v>
          </cell>
          <cell r="G275" t="str">
            <v>un.</v>
          </cell>
          <cell r="H275">
            <v>160</v>
          </cell>
          <cell r="I275">
            <v>189.83</v>
          </cell>
          <cell r="J275">
            <v>30372.799999999999</v>
          </cell>
        </row>
        <row r="276">
          <cell r="C276" t="str">
            <v>CP0138</v>
          </cell>
          <cell r="D276" t="str">
            <v>309.02.000</v>
          </cell>
          <cell r="E276" t="str">
            <v>DB-05C-1 A / B - Duto de Barra - BT 480 V Trifásico 4.000 A</v>
          </cell>
          <cell r="G276" t="str">
            <v>cj</v>
          </cell>
          <cell r="H276">
            <v>2</v>
          </cell>
          <cell r="I276">
            <v>5238.51</v>
          </cell>
          <cell r="J276">
            <v>10477.02</v>
          </cell>
        </row>
        <row r="277">
          <cell r="C277" t="str">
            <v>CP0139</v>
          </cell>
          <cell r="D277" t="str">
            <v>309.02.000</v>
          </cell>
          <cell r="E277" t="str">
            <v>Dutos de Barra para: MCCM-06C-1</v>
          </cell>
          <cell r="G277" t="str">
            <v>cj</v>
          </cell>
          <cell r="H277">
            <v>1</v>
          </cell>
          <cell r="I277">
            <v>5238.5200000000004</v>
          </cell>
          <cell r="J277">
            <v>5238.5200000000004</v>
          </cell>
        </row>
        <row r="278">
          <cell r="C278" t="str">
            <v>CP0136</v>
          </cell>
          <cell r="D278" t="str">
            <v>309.02.000</v>
          </cell>
          <cell r="E278" t="str">
            <v>Dutos de Barra para: BCCM-06C-1</v>
          </cell>
          <cell r="G278" t="str">
            <v>cj</v>
          </cell>
          <cell r="H278">
            <v>1</v>
          </cell>
          <cell r="I278">
            <v>5238.5200000000004</v>
          </cell>
          <cell r="J278">
            <v>5238.5200000000004</v>
          </cell>
        </row>
        <row r="279">
          <cell r="C279" t="str">
            <v>CP0129</v>
          </cell>
          <cell r="D279" t="str">
            <v>309.02.000</v>
          </cell>
          <cell r="E279" t="str">
            <v>DB-07C-1 A / B - Duto de Barra MT 4160 V. 2500 A Trifásico</v>
          </cell>
          <cell r="G279" t="str">
            <v>un.</v>
          </cell>
          <cell r="H279">
            <v>3</v>
          </cell>
          <cell r="I279">
            <v>5238.5</v>
          </cell>
          <cell r="J279">
            <v>15715.5</v>
          </cell>
        </row>
        <row r="280">
          <cell r="C280" t="str">
            <v>CP0131</v>
          </cell>
          <cell r="D280" t="str">
            <v>309.02.000</v>
          </cell>
          <cell r="E280" t="str">
            <v>DB-07C-3 A / B - Duto de Barra BT 480 v 4.000 A Trifásico</v>
          </cell>
          <cell r="G280" t="str">
            <v>un.</v>
          </cell>
          <cell r="H280">
            <v>3</v>
          </cell>
          <cell r="I280">
            <v>5238.5</v>
          </cell>
          <cell r="J280">
            <v>15715.5</v>
          </cell>
        </row>
        <row r="281">
          <cell r="C281" t="str">
            <v>CP0140</v>
          </cell>
          <cell r="D281" t="str">
            <v>309.02.000</v>
          </cell>
          <cell r="E281" t="str">
            <v>Dutos de Barra para: MCCM-10C-1 - 4,16 Kv - 2.500A</v>
          </cell>
          <cell r="G281" t="str">
            <v>cj</v>
          </cell>
          <cell r="H281">
            <v>1</v>
          </cell>
          <cell r="I281">
            <v>5960.18</v>
          </cell>
          <cell r="J281">
            <v>5960.18</v>
          </cell>
        </row>
        <row r="282">
          <cell r="C282" t="str">
            <v>CP0137</v>
          </cell>
          <cell r="D282" t="str">
            <v>309.02.000</v>
          </cell>
          <cell r="E282" t="str">
            <v>Dutos de Barra para: BCCM-10C-1 - 480V - 4.000 A</v>
          </cell>
          <cell r="G282" t="str">
            <v>cj</v>
          </cell>
          <cell r="H282">
            <v>1</v>
          </cell>
          <cell r="I282">
            <v>5960.18</v>
          </cell>
          <cell r="J282">
            <v>5960.18</v>
          </cell>
        </row>
        <row r="283">
          <cell r="C283" t="str">
            <v>CP0130</v>
          </cell>
          <cell r="D283" t="str">
            <v>309.02.000</v>
          </cell>
          <cell r="E283" t="str">
            <v>DB-07C-2 A/B - Dutos de Barra 4,16 - 2.500 A</v>
          </cell>
          <cell r="G283" t="str">
            <v>cj</v>
          </cell>
          <cell r="H283">
            <v>1</v>
          </cell>
          <cell r="I283">
            <v>5238.5200000000004</v>
          </cell>
          <cell r="J283">
            <v>5238.5200000000004</v>
          </cell>
        </row>
        <row r="284">
          <cell r="C284" t="str">
            <v>CP0132</v>
          </cell>
          <cell r="D284" t="str">
            <v>309.02.000</v>
          </cell>
          <cell r="E284" t="str">
            <v>DB-07C-4 - 6 - 8 A/B - Dutos de Barra 480 V - 4.000 A</v>
          </cell>
          <cell r="G284" t="str">
            <v>cj</v>
          </cell>
          <cell r="H284">
            <v>3</v>
          </cell>
          <cell r="I284">
            <v>5238.5</v>
          </cell>
          <cell r="J284">
            <v>15715.5</v>
          </cell>
        </row>
        <row r="285">
          <cell r="C285" t="str">
            <v>CP0188</v>
          </cell>
          <cell r="D285" t="str">
            <v>310.07.000</v>
          </cell>
          <cell r="E285" t="str">
            <v>Haste de 4 x 450 mm. Completo</v>
          </cell>
          <cell r="G285" t="str">
            <v>un.</v>
          </cell>
          <cell r="H285">
            <v>3281</v>
          </cell>
          <cell r="I285">
            <v>38.93</v>
          </cell>
          <cell r="J285">
            <v>127729.33</v>
          </cell>
        </row>
        <row r="286">
          <cell r="C286" t="str">
            <v>CP0157</v>
          </cell>
          <cell r="D286" t="str">
            <v>310.08.000</v>
          </cell>
          <cell r="E286" t="str">
            <v>Conexões Soldadas, Termoquimicas</v>
          </cell>
          <cell r="G286" t="str">
            <v>un.</v>
          </cell>
          <cell r="H286">
            <v>16404</v>
          </cell>
          <cell r="I286">
            <v>29.85</v>
          </cell>
          <cell r="J286">
            <v>489659.4</v>
          </cell>
        </row>
        <row r="287">
          <cell r="C287" t="str">
            <v>CP0260</v>
          </cell>
          <cell r="D287" t="str">
            <v>311.01.000</v>
          </cell>
          <cell r="E287" t="str">
            <v>Montado sôbre base, curvo simples ou reto</v>
          </cell>
          <cell r="G287" t="str">
            <v>un.</v>
          </cell>
          <cell r="H287">
            <v>20</v>
          </cell>
          <cell r="I287">
            <v>1318.22</v>
          </cell>
          <cell r="J287">
            <v>26364.400000000001</v>
          </cell>
        </row>
        <row r="288">
          <cell r="C288" t="str">
            <v>CP0259</v>
          </cell>
          <cell r="D288" t="str">
            <v>312.15.000</v>
          </cell>
          <cell r="E288" t="str">
            <v>Para-Raio para Sistema Até 15 Kv.</v>
          </cell>
          <cell r="G288" t="str">
            <v>un.</v>
          </cell>
          <cell r="H288">
            <v>25</v>
          </cell>
          <cell r="I288">
            <v>1354.57</v>
          </cell>
          <cell r="J288">
            <v>33864.25</v>
          </cell>
        </row>
        <row r="289">
          <cell r="C289" t="str">
            <v>CP0192</v>
          </cell>
          <cell r="D289" t="str">
            <v>314.01.000</v>
          </cell>
          <cell r="E289" t="str">
            <v>Qualquer seção</v>
          </cell>
          <cell r="G289" t="str">
            <v>m</v>
          </cell>
          <cell r="H289">
            <v>98432</v>
          </cell>
          <cell r="I289">
            <v>6.95</v>
          </cell>
          <cell r="J289">
            <v>684102.4</v>
          </cell>
        </row>
        <row r="290">
          <cell r="C290" t="str">
            <v>CP0146</v>
          </cell>
          <cell r="D290" t="str">
            <v>350.01.001</v>
          </cell>
          <cell r="E290" t="str">
            <v>Encarregado</v>
          </cell>
          <cell r="G290" t="str">
            <v>Hh</v>
          </cell>
          <cell r="H290">
            <v>2880</v>
          </cell>
          <cell r="I290">
            <v>34.99</v>
          </cell>
          <cell r="J290">
            <v>100771.2</v>
          </cell>
        </row>
        <row r="291">
          <cell r="C291" t="str">
            <v>CP0254</v>
          </cell>
          <cell r="D291" t="str">
            <v>350.01.002</v>
          </cell>
          <cell r="E291" t="str">
            <v>Mestre</v>
          </cell>
          <cell r="G291" t="str">
            <v>Hh</v>
          </cell>
          <cell r="H291">
            <v>5760</v>
          </cell>
          <cell r="I291">
            <v>23.47</v>
          </cell>
          <cell r="J291">
            <v>135187.20000000001</v>
          </cell>
        </row>
        <row r="292">
          <cell r="C292" t="str">
            <v>CP0145</v>
          </cell>
          <cell r="D292" t="str">
            <v>350.01.003</v>
          </cell>
          <cell r="E292" t="str">
            <v>Encanador</v>
          </cell>
          <cell r="G292" t="str">
            <v>Hh</v>
          </cell>
          <cell r="H292">
            <v>8640</v>
          </cell>
          <cell r="I292">
            <v>18.3</v>
          </cell>
          <cell r="J292">
            <v>158112</v>
          </cell>
        </row>
        <row r="293">
          <cell r="C293" t="str">
            <v>CP0250</v>
          </cell>
          <cell r="D293" t="str">
            <v>350.01.004</v>
          </cell>
          <cell r="E293" t="str">
            <v>Mecânico Montador</v>
          </cell>
          <cell r="G293" t="str">
            <v>Hh</v>
          </cell>
          <cell r="H293">
            <v>2880</v>
          </cell>
          <cell r="I293">
            <v>19.21</v>
          </cell>
          <cell r="J293">
            <v>55324.800000000003</v>
          </cell>
        </row>
        <row r="294">
          <cell r="C294" t="str">
            <v>CP0256</v>
          </cell>
          <cell r="D294" t="str">
            <v>350.01.005</v>
          </cell>
          <cell r="E294" t="str">
            <v>Montador</v>
          </cell>
          <cell r="G294" t="str">
            <v>Hh</v>
          </cell>
          <cell r="H294">
            <v>1440</v>
          </cell>
          <cell r="I294">
            <v>18.3</v>
          </cell>
          <cell r="J294">
            <v>26352</v>
          </cell>
        </row>
        <row r="295">
          <cell r="C295" t="str">
            <v>CP0249</v>
          </cell>
          <cell r="D295" t="str">
            <v>350.01.006</v>
          </cell>
          <cell r="E295" t="str">
            <v>Mecânico Ajustador</v>
          </cell>
          <cell r="G295" t="str">
            <v>Hh</v>
          </cell>
          <cell r="H295">
            <v>1440</v>
          </cell>
          <cell r="I295">
            <v>19.21</v>
          </cell>
          <cell r="J295">
            <v>27662.400000000001</v>
          </cell>
        </row>
        <row r="296">
          <cell r="C296" t="str">
            <v>CP0239</v>
          </cell>
          <cell r="D296" t="str">
            <v>350.01.007</v>
          </cell>
          <cell r="E296" t="str">
            <v>Maçariqueiro</v>
          </cell>
          <cell r="G296" t="str">
            <v>Hh</v>
          </cell>
          <cell r="H296">
            <v>2880</v>
          </cell>
          <cell r="I296">
            <v>17.329999999999998</v>
          </cell>
          <cell r="J296">
            <v>49910.400000000001</v>
          </cell>
        </row>
        <row r="297">
          <cell r="C297" t="str">
            <v>CP0292</v>
          </cell>
          <cell r="D297" t="str">
            <v>350.01.008</v>
          </cell>
          <cell r="E297" t="str">
            <v>Soldador RX</v>
          </cell>
          <cell r="G297" t="str">
            <v>Hh</v>
          </cell>
          <cell r="H297">
            <v>2880</v>
          </cell>
          <cell r="I297">
            <v>25.16</v>
          </cell>
          <cell r="J297">
            <v>72460.800000000003</v>
          </cell>
        </row>
        <row r="298">
          <cell r="C298" t="str">
            <v>CP0293</v>
          </cell>
          <cell r="D298" t="str">
            <v>350.01.009</v>
          </cell>
          <cell r="E298" t="str">
            <v>Soldador TIG</v>
          </cell>
          <cell r="G298" t="str">
            <v>Hh</v>
          </cell>
          <cell r="H298">
            <v>2880</v>
          </cell>
          <cell r="I298">
            <v>25.16</v>
          </cell>
          <cell r="J298">
            <v>72460.800000000003</v>
          </cell>
        </row>
        <row r="299">
          <cell r="C299" t="str">
            <v>CP0141</v>
          </cell>
          <cell r="D299" t="str">
            <v>350.01.010</v>
          </cell>
          <cell r="E299" t="str">
            <v>Eletricista de Força e Contrôle</v>
          </cell>
          <cell r="G299" t="str">
            <v>Hh</v>
          </cell>
          <cell r="H299">
            <v>2880</v>
          </cell>
          <cell r="I299">
            <v>20.22</v>
          </cell>
          <cell r="J299">
            <v>58233.599999999999</v>
          </cell>
        </row>
        <row r="300">
          <cell r="C300" t="str">
            <v>CP0142</v>
          </cell>
          <cell r="D300" t="str">
            <v>350.01.011</v>
          </cell>
          <cell r="E300" t="str">
            <v>Eletricista Montador</v>
          </cell>
          <cell r="G300" t="str">
            <v>Hh</v>
          </cell>
          <cell r="H300">
            <v>1440</v>
          </cell>
          <cell r="I300">
            <v>18.3</v>
          </cell>
          <cell r="J300">
            <v>26352</v>
          </cell>
        </row>
        <row r="301">
          <cell r="C301" t="str">
            <v>CP0193</v>
          </cell>
          <cell r="D301" t="str">
            <v>350.01.012</v>
          </cell>
          <cell r="E301" t="str">
            <v>Instrumentista</v>
          </cell>
          <cell r="G301" t="str">
            <v>Hh</v>
          </cell>
          <cell r="H301">
            <v>1440</v>
          </cell>
          <cell r="I301">
            <v>23.47</v>
          </cell>
          <cell r="J301">
            <v>33796.800000000003</v>
          </cell>
        </row>
        <row r="302">
          <cell r="C302" t="str">
            <v>CP0009</v>
          </cell>
          <cell r="D302" t="str">
            <v>350.01.013</v>
          </cell>
          <cell r="E302" t="str">
            <v>Ajudante</v>
          </cell>
          <cell r="G302" t="str">
            <v>Hh</v>
          </cell>
          <cell r="H302">
            <v>28800</v>
          </cell>
          <cell r="I302">
            <v>7.11</v>
          </cell>
          <cell r="J302">
            <v>204768</v>
          </cell>
        </row>
        <row r="303">
          <cell r="C303" t="str">
            <v>CP0187</v>
          </cell>
          <cell r="D303" t="str">
            <v>350.02.001</v>
          </cell>
          <cell r="E303" t="str">
            <v>Guindaste s/Caminhão 18 T com Lança Telescópica</v>
          </cell>
          <cell r="G303" t="str">
            <v>Hm</v>
          </cell>
          <cell r="H303">
            <v>2400</v>
          </cell>
          <cell r="I303">
            <v>153.71</v>
          </cell>
          <cell r="J303">
            <v>368904</v>
          </cell>
        </row>
        <row r="304">
          <cell r="C304" t="str">
            <v>CP0091</v>
          </cell>
          <cell r="D304" t="str">
            <v>350.02.002</v>
          </cell>
          <cell r="E304" t="str">
            <v>Caminhão Munck de 6 T</v>
          </cell>
          <cell r="G304" t="str">
            <v>Hm</v>
          </cell>
          <cell r="H304">
            <v>2400</v>
          </cell>
          <cell r="I304">
            <v>78.8</v>
          </cell>
          <cell r="J304">
            <v>189120</v>
          </cell>
        </row>
        <row r="305">
          <cell r="C305" t="str">
            <v>CP0245</v>
          </cell>
          <cell r="D305" t="str">
            <v>350.02.003</v>
          </cell>
          <cell r="E305" t="str">
            <v>Máquina de Solda de 400 A / Tig</v>
          </cell>
          <cell r="G305" t="str">
            <v>Hm</v>
          </cell>
          <cell r="H305">
            <v>6000</v>
          </cell>
          <cell r="I305">
            <v>3.01</v>
          </cell>
          <cell r="J305">
            <v>18060</v>
          </cell>
        </row>
        <row r="306">
          <cell r="C306" t="str">
            <v>CP0238</v>
          </cell>
          <cell r="D306" t="str">
            <v>350.02.004</v>
          </cell>
          <cell r="E306" t="str">
            <v>Lixadeira Elétrica</v>
          </cell>
          <cell r="G306" t="str">
            <v>Hm</v>
          </cell>
          <cell r="H306">
            <v>12000</v>
          </cell>
          <cell r="I306">
            <v>1.49</v>
          </cell>
          <cell r="J306">
            <v>17880</v>
          </cell>
        </row>
        <row r="307">
          <cell r="C307" t="str">
            <v>CP0011</v>
          </cell>
          <cell r="D307" t="str">
            <v>350.02.005</v>
          </cell>
          <cell r="E307" t="str">
            <v>Aparelho Oxi-Corte</v>
          </cell>
          <cell r="G307" t="str">
            <v>Hm</v>
          </cell>
          <cell r="H307">
            <v>2400</v>
          </cell>
          <cell r="I307">
            <v>1.51</v>
          </cell>
          <cell r="J307">
            <v>3624</v>
          </cell>
        </row>
        <row r="308">
          <cell r="C308" t="str">
            <v>CP0177</v>
          </cell>
          <cell r="D308" t="str">
            <v>350.02.006</v>
          </cell>
          <cell r="E308" t="str">
            <v>Furadeira de Bancada</v>
          </cell>
          <cell r="G308" t="str">
            <v>Hm</v>
          </cell>
          <cell r="H308">
            <v>1200</v>
          </cell>
          <cell r="I308">
            <v>1.49</v>
          </cell>
          <cell r="J308">
            <v>1788</v>
          </cell>
        </row>
        <row r="309">
          <cell r="C309" t="str">
            <v>CP0393</v>
          </cell>
          <cell r="D309" t="str">
            <v>350.02.007</v>
          </cell>
          <cell r="E309" t="str">
            <v>Furadeira de Base Magnética</v>
          </cell>
          <cell r="G309" t="str">
            <v>Hm</v>
          </cell>
          <cell r="H309">
            <v>1200</v>
          </cell>
          <cell r="I309">
            <v>4.97</v>
          </cell>
          <cell r="J309">
            <v>5964</v>
          </cell>
        </row>
        <row r="310">
          <cell r="C310" t="str">
            <v>CP0178</v>
          </cell>
          <cell r="D310" t="str">
            <v>350.02.008</v>
          </cell>
          <cell r="E310" t="str">
            <v>Furadeira Elétrica Manual</v>
          </cell>
          <cell r="G310" t="str">
            <v>Hm</v>
          </cell>
          <cell r="H310">
            <v>6000</v>
          </cell>
          <cell r="I310">
            <v>1.49</v>
          </cell>
          <cell r="J310">
            <v>8940</v>
          </cell>
        </row>
        <row r="311">
          <cell r="C311" t="str">
            <v>CP0287</v>
          </cell>
          <cell r="D311" t="str">
            <v>350.02.009</v>
          </cell>
          <cell r="E311" t="str">
            <v>Retífica</v>
          </cell>
          <cell r="G311" t="str">
            <v>Hm</v>
          </cell>
          <cell r="H311">
            <v>3600</v>
          </cell>
          <cell r="I311">
            <v>1.66</v>
          </cell>
          <cell r="J311">
            <v>5976</v>
          </cell>
        </row>
        <row r="312">
          <cell r="C312" t="str">
            <v>CP0128</v>
          </cell>
          <cell r="D312" t="str">
            <v>350.02.010</v>
          </cell>
          <cell r="E312" t="str">
            <v>Dobradeira de Tubos</v>
          </cell>
          <cell r="G312" t="str">
            <v>Hm</v>
          </cell>
          <cell r="H312">
            <v>1200</v>
          </cell>
          <cell r="I312">
            <v>9.94</v>
          </cell>
          <cell r="J312">
            <v>11928</v>
          </cell>
        </row>
        <row r="315">
          <cell r="J315">
            <v>66863445.020000003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EQP"/>
      <sheetName val="2-AP"/>
      <sheetName val="3-MOI"/>
      <sheetName val="4-AF H"/>
      <sheetName val="5-PCI"/>
      <sheetName val="6-AF R"/>
      <sheetName val="Info"/>
      <sheetName val="Mec.Mar-04"/>
      <sheetName val="Refrat.Mar-04"/>
      <sheetName val="Refrat."/>
    </sheetNames>
    <sheetDataSet>
      <sheetData sheetId="0">
        <row r="2">
          <cell r="L2">
            <v>36396</v>
          </cell>
        </row>
        <row r="3">
          <cell r="M3" t="str">
            <v>/ 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Urbanização"/>
      <sheetName val="Banheiros"/>
      <sheetName val="Portal"/>
      <sheetName val="Irrigação"/>
      <sheetName val="Instalações"/>
      <sheetName val="Composições"/>
      <sheetName val="QCI"/>
      <sheetName val="Desembolso"/>
      <sheetName val="Físico-Financeiro"/>
      <sheetName val="Res.Mem"/>
      <sheetName val="Mem_Urbanização"/>
      <sheetName val="Mem_Banheiros"/>
      <sheetName val="Mem_Portal"/>
      <sheetName val="Fossa-sumidouro"/>
      <sheetName val="Equipament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66">
          <cell r="E166">
            <v>19</v>
          </cell>
        </row>
        <row r="181">
          <cell r="E181">
            <v>2</v>
          </cell>
        </row>
        <row r="183">
          <cell r="E183">
            <v>1.23</v>
          </cell>
        </row>
        <row r="184">
          <cell r="E184">
            <v>5.55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comp1"/>
      <sheetName val="comp2"/>
      <sheetName val="comp3"/>
      <sheetName val="comp4"/>
      <sheetName val="comp5"/>
      <sheetName val="comp6"/>
      <sheetName val="comp7"/>
      <sheetName val="comp8"/>
      <sheetName val="comp9"/>
      <sheetName val="comp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sal-2.9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960887"/>
    </sheetNames>
    <definedNames>
      <definedName name="PassaExtenso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AO"/>
      <sheetName val="INSUMOS"/>
      <sheetName val="Plan3"/>
    </sheetNames>
    <sheetDataSet>
      <sheetData sheetId="0" refreshError="1"/>
      <sheetData sheetId="1" refreshError="1">
        <row r="13">
          <cell r="B13">
            <v>0.6</v>
          </cell>
        </row>
        <row r="14">
          <cell r="B14">
            <v>0.3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Geral"/>
      <sheetName val="Orçamento "/>
      <sheetName val="Composições"/>
      <sheetName val="Cronograma "/>
      <sheetName val="Insumos"/>
    </sheetNames>
    <sheetDataSet>
      <sheetData sheetId="0"/>
      <sheetData sheetId="1"/>
      <sheetData sheetId="2"/>
      <sheetData sheetId="3"/>
      <sheetData sheetId="4">
        <row r="46">
          <cell r="E46">
            <v>3.95</v>
          </cell>
        </row>
        <row r="53">
          <cell r="E53">
            <v>0.89</v>
          </cell>
        </row>
        <row r="55">
          <cell r="E55">
            <v>3.2</v>
          </cell>
        </row>
        <row r="64">
          <cell r="E64">
            <v>0.44</v>
          </cell>
        </row>
        <row r="67">
          <cell r="E67">
            <v>6.5</v>
          </cell>
        </row>
        <row r="72">
          <cell r="E72">
            <v>0.62</v>
          </cell>
        </row>
        <row r="75">
          <cell r="E75">
            <v>4.3499999999999996</v>
          </cell>
        </row>
        <row r="76">
          <cell r="E76">
            <v>0.83</v>
          </cell>
        </row>
        <row r="77">
          <cell r="E77">
            <v>55</v>
          </cell>
        </row>
        <row r="80">
          <cell r="E80">
            <v>30</v>
          </cell>
        </row>
        <row r="86">
          <cell r="E86">
            <v>2.2999999999999998</v>
          </cell>
        </row>
        <row r="93">
          <cell r="E93">
            <v>50</v>
          </cell>
        </row>
        <row r="94">
          <cell r="E94">
            <v>36.299999999999997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PGQ"/>
      <sheetName val="Equipamentos"/>
      <sheetName val="Te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ilização1"/>
    </sheetNames>
    <sheetDataSet>
      <sheetData sheetId="0">
        <row r="15">
          <cell r="A15" t="str">
            <v>1 - Os custos horários de transporte de equipamentos foram fornecidos pela tabela SICRO2 - PARAÍBA MAR/2007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Resumo "/>
      <sheetName val="1 IO"/>
      <sheetName val="2 TPLAN"/>
      <sheetName val="3 PAV"/>
      <sheetName val="4 DREN"/>
      <sheetName val="5 URB - OD"/>
      <sheetName val="6 URB - PS"/>
      <sheetName val="7 RA - OD"/>
      <sheetName val="8 LPA - OD"/>
      <sheetName val="9 LPE - OD"/>
      <sheetName val="10 UH"/>
      <sheetName val="11 CRECHE"/>
      <sheetName val="SEINF"/>
      <sheetName val="SEINFRA (2)"/>
      <sheetName val="12 REDE ELÉTRICA - OD"/>
      <sheetName val="CAGECE"/>
      <sheetName val="CAGECE (2)"/>
      <sheetName val="SEINF (2)"/>
      <sheetName val="Seinfra_Mai06"/>
      <sheetName val="Mem Urb Olho"/>
      <sheetName val="Mem Urb Pau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B11" t="str">
            <v>INSUMO</v>
          </cell>
          <cell r="C11" t="str">
            <v>DESCRICAO</v>
          </cell>
          <cell r="D11" t="str">
            <v>UNIDADE</v>
          </cell>
          <cell r="E11" t="str">
            <v>QUANTIDADE</v>
          </cell>
          <cell r="F11" t="str">
            <v>VALOR</v>
          </cell>
          <cell r="G11" t="str">
            <v>VALORDOBDI</v>
          </cell>
          <cell r="H11" t="str">
            <v>VALORDOENCARGO</v>
          </cell>
          <cell r="I11" t="str">
            <v>DMT</v>
          </cell>
          <cell r="J11" t="str">
            <v>CUSTO UNITÁRIO</v>
          </cell>
          <cell r="K11" t="str">
            <v>BDI</v>
          </cell>
        </row>
        <row r="12">
          <cell r="C12" t="str">
            <v>SERVICOS PRELIMINARES</v>
          </cell>
          <cell r="E12">
            <v>0</v>
          </cell>
          <cell r="F12">
            <v>793345.04685690103</v>
          </cell>
          <cell r="G12">
            <v>0</v>
          </cell>
          <cell r="H12">
            <v>19564.083143099</v>
          </cell>
          <cell r="I12">
            <v>0</v>
          </cell>
          <cell r="J12" t="str">
            <v/>
          </cell>
        </row>
        <row r="13">
          <cell r="C13" t="str">
            <v>CADASTRO</v>
          </cell>
          <cell r="E13">
            <v>0</v>
          </cell>
          <cell r="F13">
            <v>18.554862499999999</v>
          </cell>
          <cell r="G13">
            <v>0</v>
          </cell>
          <cell r="H13">
            <v>18.085137499999998</v>
          </cell>
          <cell r="I13">
            <v>0</v>
          </cell>
          <cell r="J13" t="str">
            <v/>
          </cell>
        </row>
        <row r="14">
          <cell r="B14" t="str">
            <v>C0580</v>
          </cell>
          <cell r="C14" t="str">
            <v>CADASTRO DE ADUTORA</v>
          </cell>
          <cell r="D14" t="str">
            <v>M</v>
          </cell>
          <cell r="E14">
            <v>1</v>
          </cell>
          <cell r="F14">
            <v>0.45327499999999998</v>
          </cell>
          <cell r="G14">
            <v>0</v>
          </cell>
          <cell r="H14">
            <v>0.216725</v>
          </cell>
          <cell r="I14">
            <v>0</v>
          </cell>
          <cell r="J14">
            <v>0.66999999999999993</v>
          </cell>
          <cell r="K14">
            <v>0.80399999999999994</v>
          </cell>
        </row>
        <row r="15">
          <cell r="B15" t="str">
            <v>C0581</v>
          </cell>
          <cell r="C15" t="str">
            <v>CADASTRO DE LIGAÇÃO</v>
          </cell>
          <cell r="D15" t="str">
            <v>UN</v>
          </cell>
          <cell r="E15">
            <v>1</v>
          </cell>
          <cell r="F15">
            <v>1.7834000000000001</v>
          </cell>
          <cell r="G15">
            <v>0</v>
          </cell>
          <cell r="H15">
            <v>0.31659999999999999</v>
          </cell>
          <cell r="I15">
            <v>0</v>
          </cell>
          <cell r="J15">
            <v>2.1</v>
          </cell>
          <cell r="K15">
            <v>2.52</v>
          </cell>
        </row>
        <row r="16">
          <cell r="B16" t="str">
            <v>C0582</v>
          </cell>
          <cell r="C16" t="str">
            <v>CADASTRO DE OBRAS LOCALIZADAS</v>
          </cell>
          <cell r="D16" t="str">
            <v>M2</v>
          </cell>
          <cell r="E16">
            <v>1</v>
          </cell>
          <cell r="F16">
            <v>7.413125</v>
          </cell>
          <cell r="G16">
            <v>0</v>
          </cell>
          <cell r="H16">
            <v>7.3568749999999996</v>
          </cell>
          <cell r="I16">
            <v>0</v>
          </cell>
          <cell r="J16">
            <v>14.77</v>
          </cell>
          <cell r="K16">
            <v>17.724</v>
          </cell>
        </row>
        <row r="17">
          <cell r="B17" t="str">
            <v>C0583</v>
          </cell>
          <cell r="C17" t="str">
            <v>CADASTRO DE REDE DE ÁGUA (MEIO MAGNÉTICO)</v>
          </cell>
          <cell r="D17" t="str">
            <v>M</v>
          </cell>
          <cell r="E17">
            <v>1</v>
          </cell>
          <cell r="F17">
            <v>0.50558749999999997</v>
          </cell>
          <cell r="G17">
            <v>0</v>
          </cell>
          <cell r="H17">
            <v>0.16441250000000002</v>
          </cell>
          <cell r="I17">
            <v>0</v>
          </cell>
          <cell r="J17">
            <v>0.66999999999999993</v>
          </cell>
          <cell r="K17">
            <v>0.80399999999999994</v>
          </cell>
        </row>
        <row r="18">
          <cell r="B18" t="str">
            <v>C0584</v>
          </cell>
          <cell r="C18" t="str">
            <v>CADASTRO DE REDE DE ESGOTO/EMISSÁRIO/DRENAGEM (MEIO MAGNÉTICO)</v>
          </cell>
          <cell r="D18" t="str">
            <v>M</v>
          </cell>
          <cell r="E18">
            <v>1</v>
          </cell>
          <cell r="F18">
            <v>0.59947499999999998</v>
          </cell>
          <cell r="G18">
            <v>0</v>
          </cell>
          <cell r="H18">
            <v>0.28052499999999997</v>
          </cell>
          <cell r="I18">
            <v>0</v>
          </cell>
          <cell r="J18">
            <v>0.87999999999999989</v>
          </cell>
          <cell r="K18">
            <v>1.0559999999999998</v>
          </cell>
        </row>
        <row r="19">
          <cell r="B19" t="str">
            <v>C3959</v>
          </cell>
          <cell r="C19" t="str">
            <v>CADASTRO E AVALIAÇÃO DE IMÓVEIS</v>
          </cell>
          <cell r="D19" t="str">
            <v>UT</v>
          </cell>
          <cell r="E19">
            <v>1</v>
          </cell>
          <cell r="F19">
            <v>7.8</v>
          </cell>
          <cell r="G19">
            <v>0</v>
          </cell>
          <cell r="H19">
            <v>9.75</v>
          </cell>
          <cell r="I19">
            <v>0</v>
          </cell>
          <cell r="J19">
            <v>17.55</v>
          </cell>
          <cell r="K19">
            <v>21.06</v>
          </cell>
        </row>
        <row r="20">
          <cell r="C20" t="str">
            <v>SONDAGENS</v>
          </cell>
          <cell r="E20">
            <v>0</v>
          </cell>
          <cell r="F20">
            <v>1636.59175</v>
          </cell>
          <cell r="G20">
            <v>0</v>
          </cell>
          <cell r="H20">
            <v>606.34825000000001</v>
          </cell>
          <cell r="I20">
            <v>0</v>
          </cell>
          <cell r="J20" t="str">
            <v/>
          </cell>
        </row>
        <row r="21">
          <cell r="B21" t="str">
            <v>C2820</v>
          </cell>
          <cell r="C21" t="str">
            <v>EXECUÇÃO DE SONDAGEM ELÉTRICA VERTICAL AB/2 ATÉ 150m - SEV</v>
          </cell>
          <cell r="D21" t="str">
            <v>UN</v>
          </cell>
          <cell r="E21">
            <v>1</v>
          </cell>
          <cell r="F21">
            <v>73.513500000000008</v>
          </cell>
          <cell r="G21">
            <v>0</v>
          </cell>
          <cell r="H21">
            <v>85.126500000000007</v>
          </cell>
          <cell r="I21">
            <v>0</v>
          </cell>
          <cell r="J21">
            <v>158.64000000000001</v>
          </cell>
          <cell r="K21">
            <v>190.36800000000002</v>
          </cell>
        </row>
        <row r="22">
          <cell r="B22" t="str">
            <v>C2818</v>
          </cell>
          <cell r="C22" t="str">
            <v>EXECUÇÃO DE SONDAGEM ELÉTRICA VERTICAL AB/2 &gt;150m a 500m-SEV</v>
          </cell>
          <cell r="D22" t="str">
            <v>UN</v>
          </cell>
          <cell r="E22">
            <v>1</v>
          </cell>
          <cell r="F22">
            <v>92.466000000000008</v>
          </cell>
          <cell r="G22">
            <v>0</v>
          </cell>
          <cell r="H22">
            <v>108.81400000000001</v>
          </cell>
          <cell r="I22">
            <v>0</v>
          </cell>
          <cell r="J22">
            <v>201.28000000000003</v>
          </cell>
          <cell r="K22">
            <v>241.53600000000003</v>
          </cell>
        </row>
        <row r="23">
          <cell r="B23" t="str">
            <v>C2819</v>
          </cell>
          <cell r="C23" t="str">
            <v>EXECUÇÃO DE SONDAGEM ELÉTRICA VERTICAL AB/2 &gt;500m - SEV</v>
          </cell>
          <cell r="D23" t="str">
            <v>UN</v>
          </cell>
          <cell r="E23">
            <v>1</v>
          </cell>
          <cell r="F23">
            <v>117.07225</v>
          </cell>
          <cell r="G23">
            <v>0</v>
          </cell>
          <cell r="H23">
            <v>139.60775000000001</v>
          </cell>
          <cell r="I23">
            <v>0</v>
          </cell>
          <cell r="J23">
            <v>256.68</v>
          </cell>
          <cell r="K23">
            <v>308.01600000000002</v>
          </cell>
        </row>
        <row r="24">
          <cell r="B24" t="str">
            <v>C2833</v>
          </cell>
          <cell r="C24" t="str">
            <v>FOTOGEOLOGIA</v>
          </cell>
          <cell r="D24" t="str">
            <v>UN</v>
          </cell>
          <cell r="E24">
            <v>1</v>
          </cell>
          <cell r="F24">
            <v>54.56</v>
          </cell>
          <cell r="G24">
            <v>0</v>
          </cell>
          <cell r="H24">
            <v>68.2</v>
          </cell>
          <cell r="I24">
            <v>0</v>
          </cell>
          <cell r="J24">
            <v>122.76</v>
          </cell>
          <cell r="K24">
            <v>147.31200000000001</v>
          </cell>
        </row>
        <row r="25">
          <cell r="B25" t="str">
            <v>C2937</v>
          </cell>
          <cell r="C25" t="str">
            <v>RELATÓRIO FINAL DE SONDAGEM</v>
          </cell>
          <cell r="D25" t="str">
            <v>UN</v>
          </cell>
          <cell r="E25">
            <v>1</v>
          </cell>
          <cell r="F25">
            <v>163.68</v>
          </cell>
          <cell r="G25">
            <v>0</v>
          </cell>
          <cell r="H25">
            <v>204.6</v>
          </cell>
          <cell r="I25">
            <v>0</v>
          </cell>
          <cell r="J25">
            <v>368.28</v>
          </cell>
          <cell r="K25">
            <v>441.93599999999998</v>
          </cell>
        </row>
        <row r="26">
          <cell r="B26" t="str">
            <v>C2290</v>
          </cell>
          <cell r="C26" t="str">
            <v>SONDAGEM  À PERCUSSÃO P/RECONHECIMENTO DO SUBSOLO</v>
          </cell>
          <cell r="D26" t="str">
            <v>M</v>
          </cell>
          <cell r="E26">
            <v>1</v>
          </cell>
          <cell r="F26">
            <v>40</v>
          </cell>
          <cell r="G26">
            <v>0</v>
          </cell>
          <cell r="H26">
            <v>0</v>
          </cell>
          <cell r="I26">
            <v>0</v>
          </cell>
          <cell r="J26">
            <v>40</v>
          </cell>
          <cell r="K26">
            <v>48</v>
          </cell>
        </row>
        <row r="27">
          <cell r="B27" t="str">
            <v>C3955</v>
          </cell>
          <cell r="C27" t="str">
            <v>SONDAGEM ROTATIVA P/ RECONHECIMENTO DO SUBSOLO</v>
          </cell>
          <cell r="D27" t="str">
            <v>M</v>
          </cell>
          <cell r="E27">
            <v>1</v>
          </cell>
          <cell r="F27">
            <v>225</v>
          </cell>
          <cell r="G27">
            <v>0</v>
          </cell>
          <cell r="H27">
            <v>0</v>
          </cell>
          <cell r="I27">
            <v>0</v>
          </cell>
          <cell r="J27">
            <v>225</v>
          </cell>
          <cell r="K27">
            <v>270</v>
          </cell>
        </row>
        <row r="28">
          <cell r="B28" t="str">
            <v>C0053</v>
          </cell>
          <cell r="C28" t="str">
            <v>LEVANTAMENTO BATIMÉTRICO</v>
          </cell>
          <cell r="D28" t="str">
            <v>M2</v>
          </cell>
          <cell r="E28">
            <v>1</v>
          </cell>
          <cell r="F28">
            <v>0.3</v>
          </cell>
          <cell r="G28">
            <v>0</v>
          </cell>
          <cell r="H28">
            <v>0</v>
          </cell>
          <cell r="I28">
            <v>0</v>
          </cell>
          <cell r="J28">
            <v>0.3</v>
          </cell>
          <cell r="K28">
            <v>0.36</v>
          </cell>
        </row>
        <row r="29">
          <cell r="B29" t="str">
            <v>C0143</v>
          </cell>
          <cell r="C29" t="str">
            <v>SERVIÇOS DE SONDAGEM GEOTÉCNICA MISTA EM SOLOS</v>
          </cell>
          <cell r="D29" t="str">
            <v>M</v>
          </cell>
          <cell r="E29">
            <v>1</v>
          </cell>
          <cell r="F29">
            <v>150</v>
          </cell>
          <cell r="G29">
            <v>0</v>
          </cell>
          <cell r="H29">
            <v>0</v>
          </cell>
          <cell r="I29">
            <v>0</v>
          </cell>
          <cell r="J29">
            <v>150</v>
          </cell>
          <cell r="K29">
            <v>180</v>
          </cell>
        </row>
        <row r="30">
          <cell r="B30" t="str">
            <v>C0333</v>
          </cell>
          <cell r="C30" t="str">
            <v>SERVIÇOS DE SONDAGEM GEOTÉCNICA MISTA EM ROCHA</v>
          </cell>
          <cell r="D30" t="str">
            <v>M</v>
          </cell>
          <cell r="E30">
            <v>1</v>
          </cell>
          <cell r="F30">
            <v>720</v>
          </cell>
          <cell r="G30">
            <v>0</v>
          </cell>
          <cell r="H30">
            <v>0</v>
          </cell>
          <cell r="I30">
            <v>0</v>
          </cell>
          <cell r="J30">
            <v>720</v>
          </cell>
          <cell r="K30">
            <v>864</v>
          </cell>
        </row>
        <row r="31">
          <cell r="C31" t="str">
            <v>PROJETOS</v>
          </cell>
          <cell r="E31">
            <v>0</v>
          </cell>
          <cell r="F31">
            <v>156</v>
          </cell>
          <cell r="G31">
            <v>0</v>
          </cell>
          <cell r="H31">
            <v>195</v>
          </cell>
          <cell r="I31">
            <v>0</v>
          </cell>
          <cell r="J31" t="str">
            <v/>
          </cell>
        </row>
        <row r="32">
          <cell r="B32" t="str">
            <v>C4097</v>
          </cell>
          <cell r="C32" t="str">
            <v>CONSULTORIA DE PROJETOS</v>
          </cell>
          <cell r="D32" t="str">
            <v>UT</v>
          </cell>
          <cell r="E32">
            <v>1</v>
          </cell>
          <cell r="F32">
            <v>7.8</v>
          </cell>
          <cell r="G32">
            <v>0</v>
          </cell>
          <cell r="H32">
            <v>9.75</v>
          </cell>
          <cell r="I32">
            <v>0</v>
          </cell>
          <cell r="J32">
            <v>17.55</v>
          </cell>
          <cell r="K32">
            <v>21.06</v>
          </cell>
        </row>
        <row r="33">
          <cell r="B33" t="str">
            <v>C1166</v>
          </cell>
          <cell r="C33" t="str">
            <v>ELABORAÇÃO DE ORÇAMENTO</v>
          </cell>
          <cell r="D33" t="str">
            <v>UT</v>
          </cell>
          <cell r="E33">
            <v>1</v>
          </cell>
          <cell r="F33">
            <v>7.8</v>
          </cell>
          <cell r="G33">
            <v>0</v>
          </cell>
          <cell r="H33">
            <v>9.75</v>
          </cell>
          <cell r="I33">
            <v>0</v>
          </cell>
          <cell r="J33">
            <v>17.55</v>
          </cell>
          <cell r="K33">
            <v>21.06</v>
          </cell>
        </row>
        <row r="34">
          <cell r="B34" t="str">
            <v>C3967</v>
          </cell>
          <cell r="C34" t="str">
            <v>ELABORAÇÃO DE PROJETO DE COLETA, DEPOSIÇÃO E TRATAMENTO DE RESÍDUOS SÓLIDOS</v>
          </cell>
          <cell r="D34" t="str">
            <v>UT</v>
          </cell>
          <cell r="E34">
            <v>1</v>
          </cell>
          <cell r="F34">
            <v>7.8</v>
          </cell>
          <cell r="G34">
            <v>0</v>
          </cell>
          <cell r="H34">
            <v>9.75</v>
          </cell>
          <cell r="I34">
            <v>0</v>
          </cell>
          <cell r="J34">
            <v>17.55</v>
          </cell>
          <cell r="K34">
            <v>21.06</v>
          </cell>
        </row>
        <row r="35">
          <cell r="B35" t="str">
            <v>C3960</v>
          </cell>
          <cell r="C35" t="str">
            <v>ELABORAÇÃO DE PROJETO DE DRENAGEM</v>
          </cell>
          <cell r="D35" t="str">
            <v>UT</v>
          </cell>
          <cell r="E35">
            <v>1</v>
          </cell>
          <cell r="F35">
            <v>7.8</v>
          </cell>
          <cell r="G35">
            <v>0</v>
          </cell>
          <cell r="H35">
            <v>9.75</v>
          </cell>
          <cell r="I35">
            <v>0</v>
          </cell>
          <cell r="J35">
            <v>17.55</v>
          </cell>
          <cell r="K35">
            <v>21.06</v>
          </cell>
        </row>
        <row r="36">
          <cell r="B36" t="str">
            <v>C3958</v>
          </cell>
          <cell r="C36" t="str">
            <v>ELABORAÇÃO DE PROJETO DE GEOTECNIA</v>
          </cell>
          <cell r="D36" t="str">
            <v>UT</v>
          </cell>
          <cell r="E36">
            <v>1</v>
          </cell>
          <cell r="F36">
            <v>7.8</v>
          </cell>
          <cell r="G36">
            <v>0</v>
          </cell>
          <cell r="H36">
            <v>9.75</v>
          </cell>
          <cell r="I36">
            <v>0</v>
          </cell>
          <cell r="J36">
            <v>17.55</v>
          </cell>
          <cell r="K36">
            <v>21.06</v>
          </cell>
        </row>
        <row r="37">
          <cell r="B37" t="str">
            <v>C3966</v>
          </cell>
          <cell r="C37" t="str">
            <v>ELABORAÇÃO DE PROJETO DE IRRIGAÇÃO</v>
          </cell>
          <cell r="D37" t="str">
            <v>UT</v>
          </cell>
          <cell r="E37">
            <v>1</v>
          </cell>
          <cell r="F37">
            <v>7.8</v>
          </cell>
          <cell r="G37">
            <v>0</v>
          </cell>
          <cell r="H37">
            <v>9.75</v>
          </cell>
          <cell r="I37">
            <v>0</v>
          </cell>
          <cell r="J37">
            <v>17.55</v>
          </cell>
          <cell r="K37">
            <v>21.06</v>
          </cell>
        </row>
        <row r="38">
          <cell r="B38" t="str">
            <v>C3961</v>
          </cell>
          <cell r="C38" t="str">
            <v>ELABORAÇÃO DE PROJETO DE  OBRAS VIÁRIAS</v>
          </cell>
          <cell r="D38" t="str">
            <v>UT</v>
          </cell>
          <cell r="E38">
            <v>1</v>
          </cell>
          <cell r="F38">
            <v>7.8</v>
          </cell>
          <cell r="G38">
            <v>0</v>
          </cell>
          <cell r="H38">
            <v>9.75</v>
          </cell>
          <cell r="I38">
            <v>0</v>
          </cell>
          <cell r="J38">
            <v>17.55</v>
          </cell>
          <cell r="K38">
            <v>21.06</v>
          </cell>
        </row>
        <row r="39">
          <cell r="B39" t="str">
            <v>C3965</v>
          </cell>
          <cell r="C39" t="str">
            <v xml:space="preserve">ELABORAÇÃO DE PROJETO DE REDE DE TELECOMUNICAÇÃO  </v>
          </cell>
          <cell r="D39" t="str">
            <v>UT</v>
          </cell>
          <cell r="E39">
            <v>1</v>
          </cell>
          <cell r="F39">
            <v>7.8</v>
          </cell>
          <cell r="G39">
            <v>0</v>
          </cell>
          <cell r="H39">
            <v>9.75</v>
          </cell>
          <cell r="I39">
            <v>0</v>
          </cell>
          <cell r="J39">
            <v>17.55</v>
          </cell>
          <cell r="K39">
            <v>21.06</v>
          </cell>
        </row>
        <row r="40">
          <cell r="B40" t="str">
            <v>C3964</v>
          </cell>
          <cell r="C40" t="str">
            <v>ELABORAÇÃO DE PROJETO DE REDE DE TRANSMISSÃO E DISTRIBUIÇÃO DE ENERGIA ELÉTRICA</v>
          </cell>
          <cell r="D40" t="str">
            <v>UT</v>
          </cell>
          <cell r="E40">
            <v>1</v>
          </cell>
          <cell r="F40">
            <v>7.8</v>
          </cell>
          <cell r="G40">
            <v>0</v>
          </cell>
          <cell r="H40">
            <v>9.75</v>
          </cell>
          <cell r="I40">
            <v>0</v>
          </cell>
          <cell r="J40">
            <v>17.55</v>
          </cell>
          <cell r="K40">
            <v>21.06</v>
          </cell>
        </row>
        <row r="41">
          <cell r="B41" t="str">
            <v>C3962</v>
          </cell>
          <cell r="C41" t="str">
            <v>ELABORAÇÃO DE PROJETO DE SISTEMA DE CAPTAÇÃO, TRATAMENTO E DISTRIBUIÇÃO DE ÁGUA</v>
          </cell>
          <cell r="D41" t="str">
            <v>UT</v>
          </cell>
          <cell r="E41">
            <v>1</v>
          </cell>
          <cell r="F41">
            <v>7.8</v>
          </cell>
          <cell r="G41">
            <v>0</v>
          </cell>
          <cell r="H41">
            <v>9.75</v>
          </cell>
          <cell r="I41">
            <v>0</v>
          </cell>
          <cell r="J41">
            <v>17.55</v>
          </cell>
          <cell r="K41">
            <v>21.06</v>
          </cell>
        </row>
        <row r="42">
          <cell r="B42" t="str">
            <v>C3963</v>
          </cell>
          <cell r="C42" t="str">
            <v>ELABORAÇÃO DE PROJETO DE SISTEMA DE COLETA  E TRATAMENTO DE ESGOTO SANITÁRIO</v>
          </cell>
          <cell r="D42" t="str">
            <v>UT</v>
          </cell>
          <cell r="E42">
            <v>1</v>
          </cell>
          <cell r="F42">
            <v>7.8</v>
          </cell>
          <cell r="G42">
            <v>0</v>
          </cell>
          <cell r="H42">
            <v>9.75</v>
          </cell>
          <cell r="I42">
            <v>0</v>
          </cell>
          <cell r="J42">
            <v>17.55</v>
          </cell>
          <cell r="K42">
            <v>21.06</v>
          </cell>
        </row>
        <row r="43">
          <cell r="B43" t="str">
            <v>C1168</v>
          </cell>
          <cell r="C43" t="str">
            <v>ELABORAÇÃO DE PROJETO DE TELEFONIA E LÓGICA</v>
          </cell>
          <cell r="D43" t="str">
            <v>UT</v>
          </cell>
          <cell r="E43">
            <v>1</v>
          </cell>
          <cell r="F43">
            <v>7.8</v>
          </cell>
          <cell r="G43">
            <v>0</v>
          </cell>
          <cell r="H43">
            <v>9.75</v>
          </cell>
          <cell r="I43">
            <v>0</v>
          </cell>
          <cell r="J43">
            <v>17.55</v>
          </cell>
          <cell r="K43">
            <v>21.06</v>
          </cell>
        </row>
        <row r="44">
          <cell r="B44" t="str">
            <v>C3957</v>
          </cell>
          <cell r="C44" t="str">
            <v>ELABORAÇÃO DE PROJETO DE TOPOGRAFIA</v>
          </cell>
          <cell r="D44" t="str">
            <v>UT</v>
          </cell>
          <cell r="E44">
            <v>1</v>
          </cell>
          <cell r="F44">
            <v>7.8</v>
          </cell>
          <cell r="G44">
            <v>0</v>
          </cell>
          <cell r="H44">
            <v>9.75</v>
          </cell>
          <cell r="I44">
            <v>0</v>
          </cell>
          <cell r="J44">
            <v>17.55</v>
          </cell>
          <cell r="K44">
            <v>21.06</v>
          </cell>
        </row>
        <row r="45">
          <cell r="B45" t="str">
            <v>C1167</v>
          </cell>
          <cell r="C45" t="str">
            <v>ELABORAÇÃO DE  PROJETOS (ACÚSTICO,SOM,ETC)</v>
          </cell>
          <cell r="D45" t="str">
            <v>UT</v>
          </cell>
          <cell r="E45">
            <v>1</v>
          </cell>
          <cell r="F45">
            <v>7.8</v>
          </cell>
          <cell r="G45">
            <v>0</v>
          </cell>
          <cell r="H45">
            <v>9.75</v>
          </cell>
          <cell r="I45">
            <v>0</v>
          </cell>
          <cell r="J45">
            <v>17.55</v>
          </cell>
          <cell r="K45">
            <v>21.06</v>
          </cell>
        </row>
        <row r="46">
          <cell r="B46" t="str">
            <v>C1169</v>
          </cell>
          <cell r="C46" t="str">
            <v>ELABORAÇÃO DE PROJETO DE CÁLCULO ESTRUTURAL</v>
          </cell>
          <cell r="D46" t="str">
            <v>UT</v>
          </cell>
          <cell r="E46">
            <v>1</v>
          </cell>
          <cell r="F46">
            <v>7.8</v>
          </cell>
          <cell r="G46">
            <v>0</v>
          </cell>
          <cell r="H46">
            <v>9.75</v>
          </cell>
          <cell r="I46">
            <v>0</v>
          </cell>
          <cell r="J46">
            <v>17.55</v>
          </cell>
          <cell r="K46">
            <v>21.06</v>
          </cell>
        </row>
        <row r="47">
          <cell r="B47" t="str">
            <v>C1170</v>
          </cell>
          <cell r="C47" t="str">
            <v>ELABORAÇÃO DE PROJETO DE INSTALAÇÃO DE AR CONDICIONADO</v>
          </cell>
          <cell r="D47" t="str">
            <v>UT</v>
          </cell>
          <cell r="E47">
            <v>1</v>
          </cell>
          <cell r="F47">
            <v>7.8</v>
          </cell>
          <cell r="G47">
            <v>0</v>
          </cell>
          <cell r="H47">
            <v>9.75</v>
          </cell>
          <cell r="I47">
            <v>0</v>
          </cell>
          <cell r="J47">
            <v>17.55</v>
          </cell>
          <cell r="K47">
            <v>21.06</v>
          </cell>
        </row>
        <row r="48">
          <cell r="B48" t="str">
            <v>C1171</v>
          </cell>
          <cell r="C48" t="str">
            <v>ELABORAÇÃO DE PROJETO DE INSTALAÇÃO ELÉTRICA</v>
          </cell>
          <cell r="D48" t="str">
            <v>UT</v>
          </cell>
          <cell r="E48">
            <v>1</v>
          </cell>
          <cell r="F48">
            <v>7.8</v>
          </cell>
          <cell r="G48">
            <v>0</v>
          </cell>
          <cell r="H48">
            <v>9.75</v>
          </cell>
          <cell r="I48">
            <v>0</v>
          </cell>
          <cell r="J48">
            <v>17.55</v>
          </cell>
          <cell r="K48">
            <v>21.06</v>
          </cell>
        </row>
        <row r="49">
          <cell r="B49" t="str">
            <v>C1172</v>
          </cell>
          <cell r="C49" t="str">
            <v>ELABORAÇÃO DE PROJETO DE INSTALAÇÃO HIDRO SANITÁRIA</v>
          </cell>
          <cell r="D49" t="str">
            <v>UT</v>
          </cell>
          <cell r="E49">
            <v>1</v>
          </cell>
          <cell r="F49">
            <v>7.8</v>
          </cell>
          <cell r="G49">
            <v>0</v>
          </cell>
          <cell r="H49">
            <v>9.75</v>
          </cell>
          <cell r="I49">
            <v>0</v>
          </cell>
          <cell r="J49">
            <v>17.55</v>
          </cell>
          <cell r="K49">
            <v>21.06</v>
          </cell>
        </row>
        <row r="50">
          <cell r="B50" t="str">
            <v>C3956</v>
          </cell>
          <cell r="C50" t="str">
            <v>ELABORAÇÃO DE RELATÓRIO DE ESTUDO DE IMPACTO AMBIENTAL</v>
          </cell>
          <cell r="D50" t="str">
            <v>UT</v>
          </cell>
          <cell r="E50">
            <v>1</v>
          </cell>
          <cell r="F50">
            <v>7.8</v>
          </cell>
          <cell r="G50">
            <v>0</v>
          </cell>
          <cell r="H50">
            <v>9.75</v>
          </cell>
          <cell r="I50">
            <v>0</v>
          </cell>
          <cell r="J50">
            <v>17.55</v>
          </cell>
          <cell r="K50">
            <v>21.06</v>
          </cell>
        </row>
        <row r="51">
          <cell r="B51" t="str">
            <v>C1083</v>
          </cell>
          <cell r="C51" t="str">
            <v>ELABORAÇÃO DE RELATÓRIO "AS BUILT"</v>
          </cell>
          <cell r="D51" t="str">
            <v>UT</v>
          </cell>
          <cell r="E51">
            <v>1</v>
          </cell>
          <cell r="F51">
            <v>7.8</v>
          </cell>
          <cell r="G51">
            <v>0</v>
          </cell>
          <cell r="H51">
            <v>9.75</v>
          </cell>
          <cell r="I51">
            <v>0</v>
          </cell>
          <cell r="J51">
            <v>17.55</v>
          </cell>
          <cell r="K51">
            <v>21.06</v>
          </cell>
        </row>
        <row r="52">
          <cell r="C52" t="str">
            <v>PREPARAÇÃO DO TERRENO</v>
          </cell>
          <cell r="E52">
            <v>0</v>
          </cell>
          <cell r="F52">
            <v>43.065627499999998</v>
          </cell>
          <cell r="G52">
            <v>0</v>
          </cell>
          <cell r="H52">
            <v>53.824372500000003</v>
          </cell>
          <cell r="I52">
            <v>0</v>
          </cell>
          <cell r="J52" t="str">
            <v/>
          </cell>
        </row>
        <row r="53">
          <cell r="B53" t="str">
            <v>C0927</v>
          </cell>
          <cell r="C53" t="str">
            <v>CORTE DE CAPOEIRA FINA A FOICE</v>
          </cell>
          <cell r="D53" t="str">
            <v>M2</v>
          </cell>
          <cell r="E53">
            <v>1</v>
          </cell>
          <cell r="F53">
            <v>0.1387525</v>
          </cell>
          <cell r="G53">
            <v>0</v>
          </cell>
          <cell r="H53">
            <v>0.1712475</v>
          </cell>
          <cell r="I53">
            <v>0</v>
          </cell>
          <cell r="J53">
            <v>0.31</v>
          </cell>
          <cell r="K53">
            <v>0.372</v>
          </cell>
        </row>
        <row r="54">
          <cell r="B54" t="str">
            <v>C2102</v>
          </cell>
          <cell r="C54" t="str">
            <v>RASPAGEM E LIMPEZA DO TERRENO</v>
          </cell>
          <cell r="D54" t="str">
            <v>M2</v>
          </cell>
          <cell r="E54">
            <v>1</v>
          </cell>
          <cell r="F54">
            <v>0.44687500000000002</v>
          </cell>
          <cell r="G54">
            <v>0</v>
          </cell>
          <cell r="H54">
            <v>0.55312499999999998</v>
          </cell>
          <cell r="I54">
            <v>0</v>
          </cell>
          <cell r="J54">
            <v>1</v>
          </cell>
          <cell r="K54">
            <v>1.2</v>
          </cell>
        </row>
        <row r="55">
          <cell r="B55" t="str">
            <v>C2204</v>
          </cell>
          <cell r="C55" t="str">
            <v>RETIRADA DE ÁRVORES</v>
          </cell>
          <cell r="D55" t="str">
            <v>UN</v>
          </cell>
          <cell r="E55">
            <v>1</v>
          </cell>
          <cell r="F55">
            <v>42.48</v>
          </cell>
          <cell r="G55">
            <v>0</v>
          </cell>
          <cell r="H55">
            <v>53.1</v>
          </cell>
          <cell r="I55">
            <v>0</v>
          </cell>
          <cell r="J55">
            <v>95.58</v>
          </cell>
          <cell r="K55">
            <v>114.696</v>
          </cell>
        </row>
        <row r="56">
          <cell r="C56" t="str">
            <v>CONSTRUÇÃO DO CANTEIRO DA OBRA</v>
          </cell>
          <cell r="E56">
            <v>0</v>
          </cell>
          <cell r="F56">
            <v>790414.53210676298</v>
          </cell>
          <cell r="G56">
            <v>0</v>
          </cell>
          <cell r="H56">
            <v>17906.397893237499</v>
          </cell>
          <cell r="I56">
            <v>0</v>
          </cell>
          <cell r="J56" t="str">
            <v/>
          </cell>
        </row>
        <row r="57">
          <cell r="B57" t="str">
            <v>C0002</v>
          </cell>
          <cell r="C57" t="str">
            <v>ABRIGO PROVISÓRIO C/1 PAVIMENTO P/ALOJAMENTO E DEPÓSITO</v>
          </cell>
          <cell r="D57" t="str">
            <v>M2</v>
          </cell>
          <cell r="E57">
            <v>1</v>
          </cell>
          <cell r="F57">
            <v>204.132125</v>
          </cell>
          <cell r="G57">
            <v>0</v>
          </cell>
          <cell r="H57">
            <v>78.437874999999991</v>
          </cell>
          <cell r="I57">
            <v>0</v>
          </cell>
          <cell r="J57">
            <v>282.57</v>
          </cell>
          <cell r="K57">
            <v>339.084</v>
          </cell>
        </row>
        <row r="58">
          <cell r="B58" t="str">
            <v>C0003</v>
          </cell>
          <cell r="C58" t="str">
            <v>ABRIGO PROVISÓRIO C/2 PAVIMENTOS P/ALOJAMENTO E DEPÓSITO</v>
          </cell>
          <cell r="D58" t="str">
            <v>M2</v>
          </cell>
          <cell r="E58">
            <v>1</v>
          </cell>
          <cell r="F58">
            <v>172.22499999999999</v>
          </cell>
          <cell r="G58">
            <v>0</v>
          </cell>
          <cell r="H58">
            <v>48.024999999999999</v>
          </cell>
          <cell r="I58">
            <v>0</v>
          </cell>
          <cell r="J58">
            <v>220.25</v>
          </cell>
          <cell r="K58">
            <v>264.3</v>
          </cell>
        </row>
        <row r="59">
          <cell r="B59" t="str">
            <v>C0043</v>
          </cell>
          <cell r="C59" t="str">
            <v>ALOJAMENTO</v>
          </cell>
          <cell r="D59" t="str">
            <v>M2</v>
          </cell>
          <cell r="E59">
            <v>1</v>
          </cell>
          <cell r="F59">
            <v>64.469018187499998</v>
          </cell>
          <cell r="G59">
            <v>0</v>
          </cell>
          <cell r="H59">
            <v>23.240981812499999</v>
          </cell>
          <cell r="I59">
            <v>0</v>
          </cell>
          <cell r="J59">
            <v>87.71</v>
          </cell>
          <cell r="K59">
            <v>105.252</v>
          </cell>
        </row>
        <row r="60">
          <cell r="B60" t="str">
            <v>C0369</v>
          </cell>
          <cell r="C60" t="str">
            <v>BARRACÃO ABERTO</v>
          </cell>
          <cell r="D60" t="str">
            <v>M2</v>
          </cell>
          <cell r="E60">
            <v>1</v>
          </cell>
          <cell r="F60">
            <v>34.159616249999999</v>
          </cell>
          <cell r="G60">
            <v>0</v>
          </cell>
          <cell r="H60">
            <v>8.5103837500000008</v>
          </cell>
          <cell r="I60">
            <v>0</v>
          </cell>
          <cell r="J60">
            <v>42.67</v>
          </cell>
          <cell r="K60">
            <v>51.204000000000001</v>
          </cell>
        </row>
        <row r="61">
          <cell r="B61" t="str">
            <v>C0370</v>
          </cell>
          <cell r="C61" t="str">
            <v>BARRACÃO PARA ESCRITÓRIO TIPO A1</v>
          </cell>
          <cell r="D61" t="str">
            <v>UN</v>
          </cell>
          <cell r="E61">
            <v>1</v>
          </cell>
          <cell r="F61">
            <v>1503.2015249999999</v>
          </cell>
          <cell r="G61">
            <v>0</v>
          </cell>
          <cell r="H61">
            <v>362.03847500000001</v>
          </cell>
          <cell r="I61">
            <v>0</v>
          </cell>
          <cell r="J61">
            <v>1865.24</v>
          </cell>
          <cell r="K61">
            <v>2238.288</v>
          </cell>
        </row>
        <row r="62">
          <cell r="B62" t="str">
            <v>C0371</v>
          </cell>
          <cell r="C62" t="str">
            <v>BARRACÃO PARA ESCRITÓRIO TIPO A2</v>
          </cell>
          <cell r="D62" t="str">
            <v>UN</v>
          </cell>
          <cell r="E62">
            <v>1</v>
          </cell>
          <cell r="F62">
            <v>2442.1590000000001</v>
          </cell>
          <cell r="G62">
            <v>0</v>
          </cell>
          <cell r="H62">
            <v>681.71100000000001</v>
          </cell>
          <cell r="I62">
            <v>0</v>
          </cell>
          <cell r="J62">
            <v>3123.87</v>
          </cell>
          <cell r="K62">
            <v>3748.6439999999998</v>
          </cell>
        </row>
        <row r="63">
          <cell r="B63" t="str">
            <v>C0372</v>
          </cell>
          <cell r="C63" t="str">
            <v>BARRACÃO PARA ESCRITÓRIO TIPO A3</v>
          </cell>
          <cell r="D63" t="str">
            <v>UN</v>
          </cell>
          <cell r="E63">
            <v>1</v>
          </cell>
          <cell r="F63">
            <v>3761.8162499999999</v>
          </cell>
          <cell r="G63">
            <v>0</v>
          </cell>
          <cell r="H63">
            <v>1129.83375</v>
          </cell>
          <cell r="I63">
            <v>0</v>
          </cell>
          <cell r="J63">
            <v>4891.6499999999996</v>
          </cell>
          <cell r="K63">
            <v>5869.98</v>
          </cell>
        </row>
        <row r="64">
          <cell r="B64" t="str">
            <v>C0373</v>
          </cell>
          <cell r="C64" t="str">
            <v>BARRACÃO PARA ESCRITÓRIO TIPO A4</v>
          </cell>
          <cell r="D64" t="str">
            <v>UN</v>
          </cell>
          <cell r="E64">
            <v>1</v>
          </cell>
          <cell r="F64">
            <v>4949.4313750000001</v>
          </cell>
          <cell r="G64">
            <v>0</v>
          </cell>
          <cell r="H64">
            <v>1638.3286250000001</v>
          </cell>
          <cell r="I64">
            <v>0</v>
          </cell>
          <cell r="J64">
            <v>6587.76</v>
          </cell>
          <cell r="K64">
            <v>7905.3119999999999</v>
          </cell>
        </row>
        <row r="65">
          <cell r="B65" t="str">
            <v>C0374</v>
          </cell>
          <cell r="C65" t="str">
            <v>BARRACÃO PARA ESCRITÓRIO TIPO A5</v>
          </cell>
          <cell r="D65" t="str">
            <v>UN</v>
          </cell>
          <cell r="E65">
            <v>1</v>
          </cell>
          <cell r="F65">
            <v>6649.4661249999999</v>
          </cell>
          <cell r="G65">
            <v>0</v>
          </cell>
          <cell r="H65">
            <v>2317.9338750000002</v>
          </cell>
          <cell r="I65">
            <v>0</v>
          </cell>
          <cell r="J65">
            <v>8967.4</v>
          </cell>
          <cell r="K65">
            <v>10760.88</v>
          </cell>
        </row>
        <row r="66">
          <cell r="B66" t="str">
            <v>C2831</v>
          </cell>
          <cell r="C66" t="str">
            <v>FOSSA SUMIDOURO PARA BARRACÃO</v>
          </cell>
          <cell r="D66" t="str">
            <v>UN</v>
          </cell>
          <cell r="E66">
            <v>1</v>
          </cell>
          <cell r="F66">
            <v>457.78303095000001</v>
          </cell>
          <cell r="G66">
            <v>0</v>
          </cell>
          <cell r="H66">
            <v>208.91696905000001</v>
          </cell>
          <cell r="I66">
            <v>0</v>
          </cell>
          <cell r="J66">
            <v>666.7</v>
          </cell>
          <cell r="K66">
            <v>800.04000000000008</v>
          </cell>
        </row>
        <row r="67">
          <cell r="B67" t="str">
            <v>C2851</v>
          </cell>
          <cell r="C67" t="str">
            <v>INSTALAÇÕES PROVISÓRIAS DE ÁGUA</v>
          </cell>
          <cell r="D67" t="str">
            <v>UN</v>
          </cell>
          <cell r="E67">
            <v>1</v>
          </cell>
          <cell r="F67">
            <v>428.16437500000001</v>
          </cell>
          <cell r="G67">
            <v>0</v>
          </cell>
          <cell r="H67">
            <v>48.265625</v>
          </cell>
          <cell r="I67">
            <v>0</v>
          </cell>
          <cell r="J67">
            <v>476.43</v>
          </cell>
          <cell r="K67">
            <v>571.71600000000001</v>
          </cell>
        </row>
        <row r="68">
          <cell r="B68" t="str">
            <v>C2849</v>
          </cell>
          <cell r="C68" t="str">
            <v>INSTALAÇÕES PROVISÓRIAS DE ESGOTO</v>
          </cell>
          <cell r="D68" t="str">
            <v>UN</v>
          </cell>
          <cell r="E68">
            <v>1</v>
          </cell>
          <cell r="F68">
            <v>206</v>
          </cell>
          <cell r="G68">
            <v>0</v>
          </cell>
          <cell r="H68">
            <v>0</v>
          </cell>
          <cell r="I68">
            <v>0</v>
          </cell>
          <cell r="J68">
            <v>206</v>
          </cell>
          <cell r="K68">
            <v>247.2</v>
          </cell>
        </row>
        <row r="69">
          <cell r="B69" t="str">
            <v>C2850</v>
          </cell>
          <cell r="C69" t="str">
            <v xml:space="preserve">INSTALAÇÕES PROVISÓRIAS DE LUZ , FORÇA,TELEFONE E LÓGICA </v>
          </cell>
          <cell r="D69" t="str">
            <v>UN</v>
          </cell>
          <cell r="E69">
            <v>1</v>
          </cell>
          <cell r="F69">
            <v>719.04</v>
          </cell>
          <cell r="G69">
            <v>0</v>
          </cell>
          <cell r="H69">
            <v>0</v>
          </cell>
          <cell r="I69">
            <v>0</v>
          </cell>
          <cell r="J69">
            <v>719.04</v>
          </cell>
          <cell r="K69">
            <v>862.84799999999996</v>
          </cell>
        </row>
        <row r="70">
          <cell r="B70" t="str">
            <v>C1622</v>
          </cell>
          <cell r="C70" t="str">
            <v>LIGAÇÃO PROVISÓRIA DE ÁGUA E SANITÁRIO</v>
          </cell>
          <cell r="D70" t="str">
            <v>UN</v>
          </cell>
          <cell r="E70">
            <v>1</v>
          </cell>
          <cell r="F70">
            <v>942.56450000000007</v>
          </cell>
          <cell r="G70">
            <v>0</v>
          </cell>
          <cell r="H70">
            <v>111.96550000000001</v>
          </cell>
          <cell r="I70">
            <v>0</v>
          </cell>
          <cell r="J70">
            <v>1054.53</v>
          </cell>
          <cell r="K70">
            <v>1265.4359999999999</v>
          </cell>
        </row>
        <row r="71">
          <cell r="B71" t="str">
            <v>C1794</v>
          </cell>
          <cell r="C71" t="str">
            <v>MOBILIZAÇÃO E DESMOBILIZAÇÃO DE EQUIPAMENTOS EM CAMINHÃO EQUIPADO C/ GUINDASTE</v>
          </cell>
          <cell r="D71" t="str">
            <v>KM</v>
          </cell>
          <cell r="E71">
            <v>1</v>
          </cell>
          <cell r="F71">
            <v>2.0965000000000003</v>
          </cell>
          <cell r="G71">
            <v>0</v>
          </cell>
          <cell r="H71">
            <v>0.20350000000000001</v>
          </cell>
          <cell r="I71">
            <v>0</v>
          </cell>
          <cell r="J71">
            <v>2.3000000000000003</v>
          </cell>
          <cell r="K71">
            <v>2.7600000000000002</v>
          </cell>
        </row>
        <row r="72">
          <cell r="B72" t="str">
            <v>C3375</v>
          </cell>
          <cell r="C72" t="str">
            <v>MOBILIZAÇÃO E DESMOBILIZAÇÃO DE EQUIPAMENTOS EM CAVALO MECÂNICO C/ PRANCHA DE 3 EIXOS</v>
          </cell>
          <cell r="D72" t="str">
            <v>KM</v>
          </cell>
          <cell r="E72">
            <v>1</v>
          </cell>
          <cell r="F72">
            <v>3.4043749999999999</v>
          </cell>
          <cell r="G72">
            <v>0</v>
          </cell>
          <cell r="H72">
            <v>0.16562499999999999</v>
          </cell>
          <cell r="I72">
            <v>0</v>
          </cell>
          <cell r="J72">
            <v>3.57</v>
          </cell>
          <cell r="K72">
            <v>4.2839999999999998</v>
          </cell>
        </row>
        <row r="73">
          <cell r="B73" t="str">
            <v>C1937</v>
          </cell>
          <cell r="C73" t="str">
            <v>PLACAS PADRÃO DE OBRA</v>
          </cell>
          <cell r="D73" t="str">
            <v>M2</v>
          </cell>
          <cell r="E73">
            <v>1</v>
          </cell>
          <cell r="F73">
            <v>45.954999999999998</v>
          </cell>
          <cell r="G73">
            <v>0</v>
          </cell>
          <cell r="H73">
            <v>4.4249999999999998</v>
          </cell>
          <cell r="I73">
            <v>0</v>
          </cell>
          <cell r="J73">
            <v>50.379999999999995</v>
          </cell>
          <cell r="K73">
            <v>60.455999999999989</v>
          </cell>
        </row>
        <row r="74">
          <cell r="B74" t="str">
            <v>C4173</v>
          </cell>
          <cell r="C74" t="str">
            <v>PONTE METÁLICA PROVISÓRIA CONF. PROJETO BÁSICO</v>
          </cell>
          <cell r="D74" t="str">
            <v>UN</v>
          </cell>
          <cell r="E74">
            <v>1</v>
          </cell>
          <cell r="F74">
            <v>767581.42</v>
          </cell>
          <cell r="G74">
            <v>0</v>
          </cell>
          <cell r="H74">
            <v>11181.25</v>
          </cell>
          <cell r="I74">
            <v>0</v>
          </cell>
          <cell r="J74">
            <v>778762.67</v>
          </cell>
          <cell r="K74">
            <v>934515.20400000003</v>
          </cell>
        </row>
        <row r="75">
          <cell r="B75" t="str">
            <v>C2936</v>
          </cell>
          <cell r="C75" t="str">
            <v>REFEITÓRIOS</v>
          </cell>
          <cell r="D75" t="str">
            <v>M2</v>
          </cell>
          <cell r="E75">
            <v>1</v>
          </cell>
          <cell r="F75">
            <v>71.924610687500007</v>
          </cell>
          <cell r="G75">
            <v>0</v>
          </cell>
          <cell r="H75">
            <v>24.8453893125</v>
          </cell>
          <cell r="I75">
            <v>0</v>
          </cell>
          <cell r="J75">
            <v>96.77000000000001</v>
          </cell>
          <cell r="K75">
            <v>116.12400000000001</v>
          </cell>
        </row>
        <row r="76">
          <cell r="B76" t="str">
            <v>C2946</v>
          </cell>
          <cell r="C76" t="str">
            <v>SANITÁRIOS E CHUVEIROS</v>
          </cell>
          <cell r="D76" t="str">
            <v>M2</v>
          </cell>
          <cell r="E76">
            <v>1</v>
          </cell>
          <cell r="F76">
            <v>58.814680687500001</v>
          </cell>
          <cell r="G76">
            <v>0</v>
          </cell>
          <cell r="H76">
            <v>16.435319312499999</v>
          </cell>
          <cell r="I76">
            <v>0</v>
          </cell>
          <cell r="J76">
            <v>75.25</v>
          </cell>
          <cell r="K76">
            <v>90.3</v>
          </cell>
        </row>
        <row r="77">
          <cell r="B77" t="str">
            <v>C2316</v>
          </cell>
          <cell r="C77" t="str">
            <v>TAPUME DE CHAPA DE MADEIRA COMPENSADA E= 6mm C/ABERTURA E PORTÃO</v>
          </cell>
          <cell r="D77" t="str">
            <v>M2</v>
          </cell>
          <cell r="E77">
            <v>1</v>
          </cell>
          <cell r="F77">
            <v>25.69</v>
          </cell>
          <cell r="G77">
            <v>0</v>
          </cell>
          <cell r="H77">
            <v>4.55</v>
          </cell>
          <cell r="I77">
            <v>0</v>
          </cell>
          <cell r="J77">
            <v>30.240000000000002</v>
          </cell>
          <cell r="K77">
            <v>36.288000000000004</v>
          </cell>
        </row>
        <row r="78">
          <cell r="B78" t="str">
            <v>C3974</v>
          </cell>
          <cell r="C78" t="str">
            <v>TAPUME DE ESTRUTURA DE MADEIRA C/ FECHAMENTO EM CHAPA DE AÇO GALVANIZADO DE 0,3 mm e ALTURA DE 2 M</v>
          </cell>
          <cell r="D78" t="str">
            <v>M2</v>
          </cell>
          <cell r="E78">
            <v>1</v>
          </cell>
          <cell r="F78">
            <v>43.634999999999998</v>
          </cell>
          <cell r="G78">
            <v>0</v>
          </cell>
          <cell r="H78">
            <v>6.8250000000000002</v>
          </cell>
          <cell r="I78">
            <v>0</v>
          </cell>
          <cell r="J78">
            <v>50.46</v>
          </cell>
          <cell r="K78">
            <v>60.552</v>
          </cell>
        </row>
        <row r="79">
          <cell r="B79" t="str">
            <v>C2317</v>
          </cell>
          <cell r="C79" t="str">
            <v>TAPUME DE TÁBUAS DE 3.ª C/ABERTURA E PORTÃO</v>
          </cell>
          <cell r="D79" t="str">
            <v>M2</v>
          </cell>
          <cell r="E79">
            <v>1</v>
          </cell>
          <cell r="F79">
            <v>26.352499999999999</v>
          </cell>
          <cell r="G79">
            <v>0</v>
          </cell>
          <cell r="H79">
            <v>5.6875</v>
          </cell>
          <cell r="I79">
            <v>0</v>
          </cell>
          <cell r="J79">
            <v>32.04</v>
          </cell>
          <cell r="K79">
            <v>38.448</v>
          </cell>
        </row>
        <row r="80">
          <cell r="B80" t="str">
            <v>C2318</v>
          </cell>
          <cell r="C80" t="str">
            <v>TAPUME DE TÁBUAS DE 3.ª SOBREPOSTAS</v>
          </cell>
          <cell r="D80" t="str">
            <v>M2</v>
          </cell>
          <cell r="E80">
            <v>1</v>
          </cell>
          <cell r="F80">
            <v>20.627500000000001</v>
          </cell>
          <cell r="G80">
            <v>0</v>
          </cell>
          <cell r="H80">
            <v>4.8025000000000002</v>
          </cell>
          <cell r="I80">
            <v>0</v>
          </cell>
          <cell r="J80">
            <v>25.43</v>
          </cell>
          <cell r="K80">
            <v>30.515999999999998</v>
          </cell>
        </row>
        <row r="81">
          <cell r="C81" t="str">
            <v>LOCAÇÃO DA OBRA</v>
          </cell>
          <cell r="E81">
            <v>0</v>
          </cell>
          <cell r="F81">
            <v>251.29374999999999</v>
          </cell>
          <cell r="G81">
            <v>0</v>
          </cell>
          <cell r="H81">
            <v>146.29624999999999</v>
          </cell>
          <cell r="I81">
            <v>0</v>
          </cell>
          <cell r="J81" t="str">
            <v/>
          </cell>
        </row>
        <row r="82">
          <cell r="B82" t="str">
            <v>C1630</v>
          </cell>
          <cell r="C82" t="str">
            <v>LOCAÇÃO DA OBRA - EXECUÇÃO DE GABARITO</v>
          </cell>
          <cell r="D82" t="str">
            <v>M2</v>
          </cell>
          <cell r="E82">
            <v>1</v>
          </cell>
          <cell r="F82">
            <v>1.0006250000000001</v>
          </cell>
          <cell r="G82">
            <v>0</v>
          </cell>
          <cell r="H82">
            <v>0.739375</v>
          </cell>
          <cell r="I82">
            <v>0</v>
          </cell>
          <cell r="J82">
            <v>1.7400000000000002</v>
          </cell>
          <cell r="K82">
            <v>2.0880000000000001</v>
          </cell>
        </row>
        <row r="83">
          <cell r="B83" t="str">
            <v>C2872</v>
          </cell>
          <cell r="C83" t="str">
            <v>LOCAÇÃO DA OBRA COM AUXÍLIO TOPOGRÁFICO (ÁREA &gt;5000 M2)</v>
          </cell>
          <cell r="D83" t="str">
            <v>HA</v>
          </cell>
          <cell r="E83">
            <v>1</v>
          </cell>
          <cell r="F83">
            <v>246.33500000000001</v>
          </cell>
          <cell r="G83">
            <v>0</v>
          </cell>
          <cell r="H83">
            <v>144.125</v>
          </cell>
          <cell r="I83">
            <v>0</v>
          </cell>
          <cell r="J83">
            <v>390.46000000000004</v>
          </cell>
          <cell r="K83">
            <v>468.55200000000002</v>
          </cell>
        </row>
        <row r="84">
          <cell r="B84" t="str">
            <v>C2873</v>
          </cell>
          <cell r="C84" t="str">
            <v>LOCAÇÃO DA OBRA COM AUXÍLIO TOPOGRÁFICO (ÁREA ATÉ 5000 M2)</v>
          </cell>
          <cell r="D84" t="str">
            <v>M2</v>
          </cell>
          <cell r="E84">
            <v>1</v>
          </cell>
          <cell r="F84">
            <v>0.1265</v>
          </cell>
          <cell r="G84">
            <v>0</v>
          </cell>
          <cell r="H84">
            <v>7.350000000000001E-2</v>
          </cell>
          <cell r="I84">
            <v>0</v>
          </cell>
          <cell r="J84">
            <v>0.2</v>
          </cell>
          <cell r="K84">
            <v>0.24</v>
          </cell>
        </row>
        <row r="85">
          <cell r="B85" t="str">
            <v>C2874</v>
          </cell>
          <cell r="C85" t="str">
            <v>LOCAÇÃO DE REDE DE ÁGUA</v>
          </cell>
          <cell r="D85" t="str">
            <v>M</v>
          </cell>
          <cell r="E85">
            <v>1</v>
          </cell>
          <cell r="F85">
            <v>3.8124999999999999E-2</v>
          </cell>
          <cell r="G85">
            <v>0</v>
          </cell>
          <cell r="H85">
            <v>5.1874999999999998E-2</v>
          </cell>
          <cell r="I85">
            <v>0</v>
          </cell>
          <cell r="J85">
            <v>0.09</v>
          </cell>
          <cell r="K85">
            <v>0.108</v>
          </cell>
        </row>
        <row r="86">
          <cell r="B86" t="str">
            <v>C2875</v>
          </cell>
          <cell r="C86" t="str">
            <v>LOCAÇÃO E NIVELAMENTO DE ADUTORA</v>
          </cell>
          <cell r="D86" t="str">
            <v>M</v>
          </cell>
          <cell r="E86">
            <v>1</v>
          </cell>
          <cell r="F86">
            <v>0.9983749999999999</v>
          </cell>
          <cell r="G86">
            <v>0</v>
          </cell>
          <cell r="H86">
            <v>0.36162499999999997</v>
          </cell>
          <cell r="I86">
            <v>0</v>
          </cell>
          <cell r="J86">
            <v>1.3599999999999999</v>
          </cell>
          <cell r="K86">
            <v>1.6319999999999999</v>
          </cell>
        </row>
        <row r="87">
          <cell r="B87" t="str">
            <v>C2876</v>
          </cell>
          <cell r="C87" t="str">
            <v>LOCAÇÃO E NIVELAMENTO DE REDE DE ESGOTO/EMISSÁRIO/DRENAGEM</v>
          </cell>
          <cell r="D87" t="str">
            <v>M</v>
          </cell>
          <cell r="E87">
            <v>1</v>
          </cell>
          <cell r="F87">
            <v>1.3668750000000001</v>
          </cell>
          <cell r="G87">
            <v>0</v>
          </cell>
          <cell r="H87">
            <v>0.49312499999999998</v>
          </cell>
          <cell r="I87">
            <v>0</v>
          </cell>
          <cell r="J87">
            <v>1.86</v>
          </cell>
          <cell r="K87">
            <v>2.2320000000000002</v>
          </cell>
        </row>
        <row r="88">
          <cell r="B88" t="str">
            <v>C3528</v>
          </cell>
          <cell r="C88" t="str">
            <v>MUTIRÃO MISTO - LOCAÇÃO DA OBRA - EXECUÇÃO DE GABARITO</v>
          </cell>
          <cell r="D88" t="str">
            <v>M2</v>
          </cell>
          <cell r="E88">
            <v>1</v>
          </cell>
          <cell r="F88">
            <v>0.77825</v>
          </cell>
          <cell r="G88">
            <v>0</v>
          </cell>
          <cell r="H88">
            <v>0.45174999999999998</v>
          </cell>
          <cell r="I88">
            <v>0</v>
          </cell>
          <cell r="J88">
            <v>1.23</v>
          </cell>
          <cell r="K88">
            <v>1.476</v>
          </cell>
        </row>
        <row r="89">
          <cell r="B89" t="str">
            <v>C0774</v>
          </cell>
          <cell r="C89" t="str">
            <v>LOCAÇÃO DE OBRAS EM MAR</v>
          </cell>
          <cell r="D89" t="str">
            <v>M2</v>
          </cell>
          <cell r="E89">
            <v>1</v>
          </cell>
          <cell r="F89">
            <v>0.3</v>
          </cell>
          <cell r="G89">
            <v>0</v>
          </cell>
          <cell r="H89">
            <v>0</v>
          </cell>
          <cell r="I89">
            <v>0</v>
          </cell>
          <cell r="J89">
            <v>0.3</v>
          </cell>
          <cell r="K89">
            <v>0.36</v>
          </cell>
        </row>
        <row r="90">
          <cell r="B90" t="str">
            <v>C0775</v>
          </cell>
          <cell r="C90" t="str">
            <v>LOCAÇÃO DE JAZIDAS EM MAR</v>
          </cell>
          <cell r="D90" t="str">
            <v>M2</v>
          </cell>
          <cell r="E90">
            <v>1</v>
          </cell>
          <cell r="F90">
            <v>0.35</v>
          </cell>
          <cell r="G90">
            <v>0</v>
          </cell>
          <cell r="H90">
            <v>0</v>
          </cell>
          <cell r="I90">
            <v>0</v>
          </cell>
          <cell r="J90">
            <v>0.35</v>
          </cell>
          <cell r="K90">
            <v>0.42</v>
          </cell>
        </row>
        <row r="91">
          <cell r="C91" t="str">
            <v>DEMOLIÇÕES E RETIRADAS</v>
          </cell>
          <cell r="E91">
            <v>0</v>
          </cell>
          <cell r="F91">
            <v>707.23995003749997</v>
          </cell>
          <cell r="G91">
            <v>0</v>
          </cell>
          <cell r="H91">
            <v>607.54004996250001</v>
          </cell>
          <cell r="I91">
            <v>0</v>
          </cell>
          <cell r="J91" t="str">
            <v/>
          </cell>
        </row>
        <row r="92">
          <cell r="B92" t="str">
            <v>C2992</v>
          </cell>
          <cell r="C92" t="str">
            <v>DEMOLIÇÃO DE ALVENARIA DE PEDRA COM REMOÇÃO LATERAL</v>
          </cell>
          <cell r="D92" t="str">
            <v>M3</v>
          </cell>
          <cell r="E92">
            <v>1</v>
          </cell>
          <cell r="F92">
            <v>18.2835</v>
          </cell>
          <cell r="G92">
            <v>0</v>
          </cell>
          <cell r="H92">
            <v>22.8565</v>
          </cell>
          <cell r="I92">
            <v>0</v>
          </cell>
          <cell r="J92">
            <v>41.14</v>
          </cell>
          <cell r="K92">
            <v>49.368000000000002</v>
          </cell>
        </row>
        <row r="93">
          <cell r="B93" t="str">
            <v>C1042</v>
          </cell>
          <cell r="C93" t="str">
            <v>DEMOLIÇÃO DE ALVENARIA DE TIJOLOS  C/ REAPROVEITAMENTO</v>
          </cell>
          <cell r="D93" t="str">
            <v>M3</v>
          </cell>
          <cell r="E93">
            <v>1</v>
          </cell>
          <cell r="F93">
            <v>12.29</v>
          </cell>
          <cell r="G93">
            <v>0</v>
          </cell>
          <cell r="H93">
            <v>15.36</v>
          </cell>
          <cell r="I93">
            <v>0</v>
          </cell>
          <cell r="J93">
            <v>27.65</v>
          </cell>
          <cell r="K93">
            <v>33.18</v>
          </cell>
        </row>
        <row r="94">
          <cell r="B94" t="str">
            <v>C1043</v>
          </cell>
          <cell r="C94" t="str">
            <v>DEMOLIÇÃO DE ALVENARIA DE TIJOLOS S/ REAPROVEITAMENTO</v>
          </cell>
          <cell r="D94" t="str">
            <v>M3</v>
          </cell>
          <cell r="E94">
            <v>1</v>
          </cell>
          <cell r="F94">
            <v>6.14</v>
          </cell>
          <cell r="G94">
            <v>0</v>
          </cell>
          <cell r="H94">
            <v>7.68</v>
          </cell>
          <cell r="I94">
            <v>0</v>
          </cell>
          <cell r="J94">
            <v>13.82</v>
          </cell>
          <cell r="K94">
            <v>16.584</v>
          </cell>
        </row>
        <row r="95">
          <cell r="B95" t="str">
            <v>C1044</v>
          </cell>
          <cell r="C95" t="str">
            <v>DEMOLIÇÃO DE CALHAS</v>
          </cell>
          <cell r="D95" t="str">
            <v>M</v>
          </cell>
          <cell r="E95">
            <v>1</v>
          </cell>
          <cell r="F95">
            <v>2.3224999999999998</v>
          </cell>
          <cell r="G95">
            <v>0</v>
          </cell>
          <cell r="H95">
            <v>2.9075000000000002</v>
          </cell>
          <cell r="I95">
            <v>0</v>
          </cell>
          <cell r="J95">
            <v>5.23</v>
          </cell>
          <cell r="K95">
            <v>6.2760000000000007</v>
          </cell>
        </row>
        <row r="96">
          <cell r="B96" t="str">
            <v>C1045</v>
          </cell>
          <cell r="C96" t="str">
            <v>DEMOLIÇÃO DE COBERTURA C/TELHAS CERÂMICAS</v>
          </cell>
          <cell r="D96" t="str">
            <v>M2</v>
          </cell>
          <cell r="E96">
            <v>1</v>
          </cell>
          <cell r="F96">
            <v>1.224</v>
          </cell>
          <cell r="G96">
            <v>0</v>
          </cell>
          <cell r="H96">
            <v>1.536</v>
          </cell>
          <cell r="I96">
            <v>0</v>
          </cell>
          <cell r="J96">
            <v>2.76</v>
          </cell>
          <cell r="K96">
            <v>3.3119999999999998</v>
          </cell>
        </row>
        <row r="97">
          <cell r="B97" t="str">
            <v>C1046</v>
          </cell>
          <cell r="C97" t="str">
            <v>DEMOLIÇÃO DE COBERTURA C/TELHAS ONDULADAS DE FIBROCIMENTO</v>
          </cell>
          <cell r="D97" t="str">
            <v>M2</v>
          </cell>
          <cell r="E97">
            <v>1</v>
          </cell>
          <cell r="F97">
            <v>0.51</v>
          </cell>
          <cell r="G97">
            <v>0</v>
          </cell>
          <cell r="H97">
            <v>0.64</v>
          </cell>
          <cell r="I97">
            <v>0</v>
          </cell>
          <cell r="J97">
            <v>1.1499999999999999</v>
          </cell>
          <cell r="K97">
            <v>1.38</v>
          </cell>
        </row>
        <row r="98">
          <cell r="B98" t="str">
            <v>C1047</v>
          </cell>
          <cell r="C98" t="str">
            <v>DEMOLIÇÃO DE COBOGÓS</v>
          </cell>
          <cell r="D98" t="str">
            <v>M2</v>
          </cell>
          <cell r="E98">
            <v>1</v>
          </cell>
          <cell r="F98">
            <v>3.48875</v>
          </cell>
          <cell r="G98">
            <v>0</v>
          </cell>
          <cell r="H98">
            <v>4.3612500000000001</v>
          </cell>
          <cell r="I98">
            <v>0</v>
          </cell>
          <cell r="J98">
            <v>7.85</v>
          </cell>
          <cell r="K98">
            <v>9.42</v>
          </cell>
        </row>
        <row r="99">
          <cell r="B99" t="str">
            <v>C1048</v>
          </cell>
          <cell r="C99" t="str">
            <v>DEMOLIÇÃO DE CONCRETO ARMADO C/MARTELETE PNEUMÁTICO</v>
          </cell>
          <cell r="D99" t="str">
            <v>M3</v>
          </cell>
          <cell r="E99">
            <v>1</v>
          </cell>
          <cell r="F99">
            <v>161.76750000000001</v>
          </cell>
          <cell r="G99">
            <v>0</v>
          </cell>
          <cell r="H99">
            <v>46.462499999999999</v>
          </cell>
          <cell r="I99">
            <v>0</v>
          </cell>
          <cell r="J99">
            <v>208.23000000000002</v>
          </cell>
          <cell r="K99">
            <v>249.876</v>
          </cell>
        </row>
        <row r="100">
          <cell r="B100" t="str">
            <v>C1049</v>
          </cell>
          <cell r="C100" t="str">
            <v>DEMOLIÇÃO DE CONCRETO SIMPLES</v>
          </cell>
          <cell r="D100" t="str">
            <v>M3</v>
          </cell>
          <cell r="E100">
            <v>1</v>
          </cell>
          <cell r="F100">
            <v>26.62</v>
          </cell>
          <cell r="G100">
            <v>0</v>
          </cell>
          <cell r="H100">
            <v>33.28</v>
          </cell>
          <cell r="I100">
            <v>0</v>
          </cell>
          <cell r="J100">
            <v>59.900000000000006</v>
          </cell>
          <cell r="K100">
            <v>71.88000000000001</v>
          </cell>
        </row>
        <row r="101">
          <cell r="B101" t="str">
            <v>C1058</v>
          </cell>
          <cell r="C101" t="str">
            <v>DEMOLIÇÃO DE DEGRAUS DE PEDRA</v>
          </cell>
          <cell r="D101" t="str">
            <v>M</v>
          </cell>
          <cell r="E101">
            <v>1</v>
          </cell>
          <cell r="F101">
            <v>3.274</v>
          </cell>
          <cell r="G101">
            <v>0</v>
          </cell>
          <cell r="H101">
            <v>4.0960000000000001</v>
          </cell>
          <cell r="I101">
            <v>0</v>
          </cell>
          <cell r="J101">
            <v>7.37</v>
          </cell>
          <cell r="K101">
            <v>8.8439999999999994</v>
          </cell>
        </row>
        <row r="102">
          <cell r="B102" t="str">
            <v>C1050</v>
          </cell>
          <cell r="C102" t="str">
            <v>DEMOLIÇÃO DE DIVISÓRIA LEVE</v>
          </cell>
          <cell r="D102" t="str">
            <v>M2</v>
          </cell>
          <cell r="E102">
            <v>1</v>
          </cell>
          <cell r="F102">
            <v>3.16</v>
          </cell>
          <cell r="G102">
            <v>0</v>
          </cell>
          <cell r="H102">
            <v>3.95</v>
          </cell>
          <cell r="I102">
            <v>0</v>
          </cell>
          <cell r="J102">
            <v>7.11</v>
          </cell>
          <cell r="K102">
            <v>8.532</v>
          </cell>
        </row>
        <row r="103">
          <cell r="B103" t="str">
            <v>C1051</v>
          </cell>
          <cell r="C103" t="str">
            <v>DEMOLIÇÃO DE DIVISÓRIA OUTRAS (PRÉ MOLDADO)</v>
          </cell>
          <cell r="D103" t="str">
            <v>M2</v>
          </cell>
          <cell r="E103">
            <v>1</v>
          </cell>
          <cell r="F103">
            <v>4.2149999999999999</v>
          </cell>
          <cell r="G103">
            <v>0</v>
          </cell>
          <cell r="H103">
            <v>5.2649999999999997</v>
          </cell>
          <cell r="I103">
            <v>0</v>
          </cell>
          <cell r="J103">
            <v>9.48</v>
          </cell>
          <cell r="K103">
            <v>11.375999999999999</v>
          </cell>
        </row>
        <row r="104">
          <cell r="B104" t="str">
            <v>C1052</v>
          </cell>
          <cell r="C104" t="str">
            <v>DEMOLIÇÃO DE ESTRUTURA DE MADEIRA P/TELHADOS</v>
          </cell>
          <cell r="D104" t="str">
            <v>M2</v>
          </cell>
          <cell r="E104">
            <v>1</v>
          </cell>
          <cell r="F104">
            <v>3.1132499999999999</v>
          </cell>
          <cell r="G104">
            <v>0</v>
          </cell>
          <cell r="H104">
            <v>3.8967499999999999</v>
          </cell>
          <cell r="I104">
            <v>0</v>
          </cell>
          <cell r="J104">
            <v>7.01</v>
          </cell>
          <cell r="K104">
            <v>8.411999999999999</v>
          </cell>
        </row>
        <row r="105">
          <cell r="B105" t="str">
            <v>C1053</v>
          </cell>
          <cell r="C105" t="str">
            <v>DEMOLIÇÃO DE ESTRUTURA METÁLICA</v>
          </cell>
          <cell r="D105" t="str">
            <v>M2</v>
          </cell>
          <cell r="E105">
            <v>1</v>
          </cell>
          <cell r="F105">
            <v>3.48875</v>
          </cell>
          <cell r="G105">
            <v>0</v>
          </cell>
          <cell r="H105">
            <v>4.3612500000000001</v>
          </cell>
          <cell r="I105">
            <v>0</v>
          </cell>
          <cell r="J105">
            <v>7.85</v>
          </cell>
          <cell r="K105">
            <v>9.42</v>
          </cell>
        </row>
        <row r="106">
          <cell r="B106" t="str">
            <v>C1054</v>
          </cell>
          <cell r="C106" t="str">
            <v>DEMOLIÇÃO DE FORRO DE PVC</v>
          </cell>
          <cell r="D106" t="str">
            <v>M2</v>
          </cell>
          <cell r="E106">
            <v>1</v>
          </cell>
          <cell r="F106">
            <v>1.54</v>
          </cell>
          <cell r="G106">
            <v>0</v>
          </cell>
          <cell r="H106">
            <v>1.92</v>
          </cell>
          <cell r="I106">
            <v>0</v>
          </cell>
          <cell r="J106">
            <v>3.46</v>
          </cell>
          <cell r="K106">
            <v>4.1520000000000001</v>
          </cell>
        </row>
        <row r="107">
          <cell r="B107" t="str">
            <v>C1055</v>
          </cell>
          <cell r="C107" t="str">
            <v>DEMOLIÇÃO DE FORRO DE TÁBUAS DE PINHO</v>
          </cell>
          <cell r="D107" t="str">
            <v>M2</v>
          </cell>
          <cell r="E107">
            <v>1</v>
          </cell>
          <cell r="F107">
            <v>0.72075</v>
          </cell>
          <cell r="G107">
            <v>0</v>
          </cell>
          <cell r="H107">
            <v>0.89924999999999999</v>
          </cell>
          <cell r="I107">
            <v>0</v>
          </cell>
          <cell r="J107">
            <v>1.62</v>
          </cell>
          <cell r="K107">
            <v>1.944</v>
          </cell>
        </row>
        <row r="108">
          <cell r="B108" t="str">
            <v>C1056</v>
          </cell>
          <cell r="C108" t="str">
            <v>DEMOLIÇÃO DE FORRO DE GESSO</v>
          </cell>
          <cell r="D108" t="str">
            <v>M2</v>
          </cell>
          <cell r="E108">
            <v>1</v>
          </cell>
          <cell r="F108">
            <v>0.41550000000000004</v>
          </cell>
          <cell r="G108">
            <v>0</v>
          </cell>
          <cell r="H108">
            <v>0.52450000000000008</v>
          </cell>
          <cell r="I108">
            <v>0</v>
          </cell>
          <cell r="J108">
            <v>0.94000000000000017</v>
          </cell>
          <cell r="K108">
            <v>1.1280000000000001</v>
          </cell>
        </row>
        <row r="109">
          <cell r="B109" t="str">
            <v>C1057</v>
          </cell>
          <cell r="C109" t="str">
            <v>DEMOLIÇÃO DE FORRO PACOTE</v>
          </cell>
          <cell r="D109" t="str">
            <v>M2</v>
          </cell>
          <cell r="E109">
            <v>1</v>
          </cell>
          <cell r="F109">
            <v>1.02</v>
          </cell>
          <cell r="G109">
            <v>0</v>
          </cell>
          <cell r="H109">
            <v>1.28</v>
          </cell>
          <cell r="I109">
            <v>0</v>
          </cell>
          <cell r="J109">
            <v>2.2999999999999998</v>
          </cell>
          <cell r="K109">
            <v>2.76</v>
          </cell>
        </row>
        <row r="110">
          <cell r="B110" t="str">
            <v>C2993</v>
          </cell>
          <cell r="C110" t="str">
            <v>DEMOLIÇÃO DE FORRO DE LAMBRI</v>
          </cell>
          <cell r="D110" t="str">
            <v>M2</v>
          </cell>
          <cell r="E110">
            <v>1</v>
          </cell>
          <cell r="F110">
            <v>0.72075</v>
          </cell>
          <cell r="G110">
            <v>0</v>
          </cell>
          <cell r="H110">
            <v>0.89924999999999999</v>
          </cell>
          <cell r="I110">
            <v>0</v>
          </cell>
          <cell r="J110">
            <v>1.62</v>
          </cell>
          <cell r="K110">
            <v>1.944</v>
          </cell>
        </row>
        <row r="111">
          <cell r="B111" t="str">
            <v>C1061</v>
          </cell>
          <cell r="C111" t="str">
            <v>DEMOLIÇÃO DE LOUÇA SANITÁRIA</v>
          </cell>
          <cell r="D111" t="str">
            <v>UN</v>
          </cell>
          <cell r="E111">
            <v>1</v>
          </cell>
          <cell r="F111">
            <v>2.1724999999999999</v>
          </cell>
          <cell r="G111">
            <v>0</v>
          </cell>
          <cell r="H111">
            <v>2.7174999999999998</v>
          </cell>
          <cell r="I111">
            <v>0</v>
          </cell>
          <cell r="J111">
            <v>4.8899999999999997</v>
          </cell>
          <cell r="K111">
            <v>5.8679999999999994</v>
          </cell>
        </row>
        <row r="112">
          <cell r="B112" t="str">
            <v>C1062</v>
          </cell>
          <cell r="C112" t="str">
            <v>DEMOLIÇÃO DE PAVIMENTAÇÃO ASFÁLTICA C/MARTELETE PNEUMÁTICO</v>
          </cell>
          <cell r="D112" t="str">
            <v>M2</v>
          </cell>
          <cell r="E112">
            <v>1</v>
          </cell>
          <cell r="F112">
            <v>6.4787499999999998</v>
          </cell>
          <cell r="G112">
            <v>0</v>
          </cell>
          <cell r="H112">
            <v>1.8712500000000001</v>
          </cell>
          <cell r="I112">
            <v>0</v>
          </cell>
          <cell r="J112">
            <v>8.35</v>
          </cell>
          <cell r="K112">
            <v>10.02</v>
          </cell>
        </row>
        <row r="113">
          <cell r="B113" t="str">
            <v>C1063</v>
          </cell>
          <cell r="C113" t="str">
            <v>DEMOLIÇÃO DE PÉRGOLAS OU BRISES</v>
          </cell>
          <cell r="D113" t="str">
            <v>M3</v>
          </cell>
          <cell r="E113">
            <v>1</v>
          </cell>
          <cell r="F113">
            <v>26.62</v>
          </cell>
          <cell r="G113">
            <v>0</v>
          </cell>
          <cell r="H113">
            <v>33.28</v>
          </cell>
          <cell r="I113">
            <v>0</v>
          </cell>
          <cell r="J113">
            <v>59.900000000000006</v>
          </cell>
          <cell r="K113">
            <v>71.88000000000001</v>
          </cell>
        </row>
        <row r="114">
          <cell r="B114" t="str">
            <v>C1064</v>
          </cell>
          <cell r="C114" t="str">
            <v>DEMOLIÇÃO DE PISO CERÂMICO</v>
          </cell>
          <cell r="D114" t="str">
            <v>M2</v>
          </cell>
          <cell r="E114">
            <v>1</v>
          </cell>
          <cell r="F114">
            <v>1.4380000000000002</v>
          </cell>
          <cell r="G114">
            <v>0</v>
          </cell>
          <cell r="H114">
            <v>1.792</v>
          </cell>
          <cell r="I114">
            <v>0</v>
          </cell>
          <cell r="J114">
            <v>3.2300000000000004</v>
          </cell>
          <cell r="K114">
            <v>3.8760000000000003</v>
          </cell>
        </row>
        <row r="115">
          <cell r="B115" t="str">
            <v>C1065</v>
          </cell>
          <cell r="C115" t="str">
            <v>DEMOLIÇÃO DE PISO CERÂMICO SOBRE LASTRO DE CONCRETO</v>
          </cell>
          <cell r="D115" t="str">
            <v>M2</v>
          </cell>
          <cell r="E115">
            <v>1</v>
          </cell>
          <cell r="F115">
            <v>2.8660000000000001</v>
          </cell>
          <cell r="G115">
            <v>0</v>
          </cell>
          <cell r="H115">
            <v>3.5840000000000001</v>
          </cell>
          <cell r="I115">
            <v>0</v>
          </cell>
          <cell r="J115">
            <v>6.45</v>
          </cell>
          <cell r="K115">
            <v>7.74</v>
          </cell>
        </row>
        <row r="116">
          <cell r="B116" t="str">
            <v>C1066</v>
          </cell>
          <cell r="C116" t="str">
            <v>DEMOLIÇÃO DE PISO CIMENTADO SOBRE LASTRO DE CONCRETO</v>
          </cell>
          <cell r="D116" t="str">
            <v>M2</v>
          </cell>
          <cell r="E116">
            <v>1</v>
          </cell>
          <cell r="F116">
            <v>2.6619999999999999</v>
          </cell>
          <cell r="G116">
            <v>0</v>
          </cell>
          <cell r="H116">
            <v>3.3280000000000003</v>
          </cell>
          <cell r="I116">
            <v>0</v>
          </cell>
          <cell r="J116">
            <v>5.99</v>
          </cell>
          <cell r="K116">
            <v>7.1879999999999997</v>
          </cell>
        </row>
        <row r="117">
          <cell r="B117" t="str">
            <v>C2716</v>
          </cell>
          <cell r="C117" t="str">
            <v>DEMOLIÇÃO DE PISO DE LADRILHO</v>
          </cell>
          <cell r="D117" t="str">
            <v>M2</v>
          </cell>
          <cell r="E117">
            <v>1</v>
          </cell>
          <cell r="F117">
            <v>1.7675000000000001</v>
          </cell>
          <cell r="G117">
            <v>0</v>
          </cell>
          <cell r="H117">
            <v>2.2124999999999999</v>
          </cell>
          <cell r="I117">
            <v>0</v>
          </cell>
          <cell r="J117">
            <v>3.98</v>
          </cell>
          <cell r="K117">
            <v>4.7759999999999998</v>
          </cell>
        </row>
        <row r="118">
          <cell r="B118" t="str">
            <v>C1067</v>
          </cell>
          <cell r="C118" t="str">
            <v>DEMOLIÇÃO DE PISO DE TÁBUAS DE PEROBA</v>
          </cell>
          <cell r="D118" t="str">
            <v>M2</v>
          </cell>
          <cell r="E118">
            <v>1</v>
          </cell>
          <cell r="F118">
            <v>2.1622499999999998</v>
          </cell>
          <cell r="G118">
            <v>0</v>
          </cell>
          <cell r="H118">
            <v>2.6977500000000001</v>
          </cell>
          <cell r="I118">
            <v>0</v>
          </cell>
          <cell r="J118">
            <v>4.8599999999999994</v>
          </cell>
          <cell r="K118">
            <v>5.831999999999999</v>
          </cell>
        </row>
        <row r="119">
          <cell r="B119" t="str">
            <v>C1068</v>
          </cell>
          <cell r="C119" t="str">
            <v>DEMOLIÇÃO DE PISO E VIGAS DE MADEIRA</v>
          </cell>
          <cell r="D119" t="str">
            <v>M2</v>
          </cell>
          <cell r="E119">
            <v>1</v>
          </cell>
          <cell r="F119">
            <v>2.8730000000000002</v>
          </cell>
          <cell r="G119">
            <v>0</v>
          </cell>
          <cell r="H119">
            <v>3.597</v>
          </cell>
          <cell r="I119">
            <v>0</v>
          </cell>
          <cell r="J119">
            <v>6.4700000000000006</v>
          </cell>
          <cell r="K119">
            <v>7.7640000000000002</v>
          </cell>
        </row>
        <row r="120">
          <cell r="B120" t="str">
            <v>C1069</v>
          </cell>
          <cell r="C120" t="str">
            <v>DEMOLIÇÃO DE PISO INDUSTRIAL</v>
          </cell>
          <cell r="D120" t="str">
            <v>M2</v>
          </cell>
          <cell r="E120">
            <v>1</v>
          </cell>
          <cell r="F120">
            <v>5.5135000000000005</v>
          </cell>
          <cell r="G120">
            <v>0</v>
          </cell>
          <cell r="H120">
            <v>6.8865000000000007</v>
          </cell>
          <cell r="I120">
            <v>0</v>
          </cell>
          <cell r="J120">
            <v>12.400000000000002</v>
          </cell>
          <cell r="K120">
            <v>14.880000000000003</v>
          </cell>
        </row>
        <row r="121">
          <cell r="B121" t="str">
            <v>C1070</v>
          </cell>
          <cell r="C121" t="str">
            <v>DEMOLIÇÃO DE REVESTIMENTO C/ARGAMASSA</v>
          </cell>
          <cell r="D121" t="str">
            <v>M2</v>
          </cell>
          <cell r="E121">
            <v>1</v>
          </cell>
          <cell r="F121">
            <v>1.02</v>
          </cell>
          <cell r="G121">
            <v>0</v>
          </cell>
          <cell r="H121">
            <v>1.28</v>
          </cell>
          <cell r="I121">
            <v>0</v>
          </cell>
          <cell r="J121">
            <v>2.2999999999999998</v>
          </cell>
          <cell r="K121">
            <v>2.76</v>
          </cell>
        </row>
        <row r="122">
          <cell r="B122" t="str">
            <v>C1071</v>
          </cell>
          <cell r="C122" t="str">
            <v>DEMOLIÇÃO DE REVESTIMENTO C/AZULEJOS</v>
          </cell>
          <cell r="D122" t="str">
            <v>M2</v>
          </cell>
          <cell r="E122">
            <v>1</v>
          </cell>
          <cell r="F122">
            <v>5.12</v>
          </cell>
          <cell r="G122">
            <v>0</v>
          </cell>
          <cell r="H122">
            <v>6.4</v>
          </cell>
          <cell r="I122">
            <v>0</v>
          </cell>
          <cell r="J122">
            <v>11.52</v>
          </cell>
          <cell r="K122">
            <v>13.824</v>
          </cell>
        </row>
        <row r="123">
          <cell r="B123" t="str">
            <v>C1074</v>
          </cell>
          <cell r="C123" t="str">
            <v>DEMOLIÇÃO DE REVESTIMENTO C/CERÂMICAS</v>
          </cell>
          <cell r="D123" t="str">
            <v>M2</v>
          </cell>
          <cell r="E123">
            <v>1</v>
          </cell>
          <cell r="F123">
            <v>5.12</v>
          </cell>
          <cell r="G123">
            <v>0</v>
          </cell>
          <cell r="H123">
            <v>6.4</v>
          </cell>
          <cell r="I123">
            <v>0</v>
          </cell>
          <cell r="J123">
            <v>11.52</v>
          </cell>
          <cell r="K123">
            <v>13.824</v>
          </cell>
        </row>
        <row r="124">
          <cell r="B124" t="str">
            <v>C1072</v>
          </cell>
          <cell r="C124" t="str">
            <v>DEMOLIÇÃO DE REVESTIMENTO C/LAMBRIS</v>
          </cell>
          <cell r="D124" t="str">
            <v>M2</v>
          </cell>
          <cell r="E124">
            <v>1</v>
          </cell>
          <cell r="F124">
            <v>5.12</v>
          </cell>
          <cell r="G124">
            <v>0</v>
          </cell>
          <cell r="H124">
            <v>6.4</v>
          </cell>
          <cell r="I124">
            <v>0</v>
          </cell>
          <cell r="J124">
            <v>11.52</v>
          </cell>
          <cell r="K124">
            <v>13.824</v>
          </cell>
        </row>
        <row r="125">
          <cell r="B125" t="str">
            <v>C1073</v>
          </cell>
          <cell r="C125" t="str">
            <v>DEMOLIÇÃO DE REVESTIMENTO C/ PEDRAS NATURAIS</v>
          </cell>
          <cell r="D125" t="str">
            <v>M2</v>
          </cell>
          <cell r="E125">
            <v>1</v>
          </cell>
          <cell r="F125">
            <v>5.9503749999999993</v>
          </cell>
          <cell r="G125">
            <v>0</v>
          </cell>
          <cell r="H125">
            <v>7.4396249999999995</v>
          </cell>
          <cell r="I125">
            <v>0</v>
          </cell>
          <cell r="J125">
            <v>13.389999999999999</v>
          </cell>
          <cell r="K125">
            <v>16.067999999999998</v>
          </cell>
        </row>
        <row r="126">
          <cell r="B126" t="str">
            <v>C1075</v>
          </cell>
          <cell r="C126" t="str">
            <v>DEMOLIÇÃO DE SARJETA OU SARJETÃO DE CONCRETO</v>
          </cell>
          <cell r="D126" t="str">
            <v>M2</v>
          </cell>
          <cell r="E126">
            <v>1</v>
          </cell>
          <cell r="F126">
            <v>1.6420000000000001</v>
          </cell>
          <cell r="G126">
            <v>0</v>
          </cell>
          <cell r="H126">
            <v>2.048</v>
          </cell>
          <cell r="I126">
            <v>0</v>
          </cell>
          <cell r="J126">
            <v>3.6900000000000004</v>
          </cell>
          <cell r="K126">
            <v>4.4279999999999999</v>
          </cell>
        </row>
        <row r="127">
          <cell r="B127" t="str">
            <v>C1076</v>
          </cell>
          <cell r="C127" t="str">
            <v>DEMOLIÇÃO DE SOLEIRAS, PEITORIS E DEGRAUS</v>
          </cell>
          <cell r="D127" t="str">
            <v>M</v>
          </cell>
          <cell r="E127">
            <v>1</v>
          </cell>
          <cell r="F127">
            <v>2.6619999999999999</v>
          </cell>
          <cell r="G127">
            <v>0</v>
          </cell>
          <cell r="H127">
            <v>3.3280000000000003</v>
          </cell>
          <cell r="I127">
            <v>0</v>
          </cell>
          <cell r="J127">
            <v>5.99</v>
          </cell>
          <cell r="K127">
            <v>7.1879999999999997</v>
          </cell>
        </row>
        <row r="128">
          <cell r="B128" t="str">
            <v>C1077</v>
          </cell>
          <cell r="C128" t="str">
            <v>DEMOLIÇÃO DE VIGAS DE FERRO</v>
          </cell>
          <cell r="D128" t="str">
            <v>KG</v>
          </cell>
          <cell r="E128">
            <v>1</v>
          </cell>
          <cell r="F128">
            <v>2.98625E-2</v>
          </cell>
          <cell r="G128">
            <v>0</v>
          </cell>
          <cell r="H128">
            <v>4.01375E-2</v>
          </cell>
          <cell r="I128">
            <v>0</v>
          </cell>
          <cell r="J128">
            <v>7.0000000000000007E-2</v>
          </cell>
          <cell r="K128">
            <v>8.4000000000000005E-2</v>
          </cell>
        </row>
        <row r="129">
          <cell r="B129" t="str">
            <v>C3064</v>
          </cell>
          <cell r="C129" t="str">
            <v>DEMOLIÇÃO E REMOÇÃO DE PAVIMENTO EM PARALELEPIPEDO E POLIÉDRICO</v>
          </cell>
          <cell r="D129" t="str">
            <v>M2</v>
          </cell>
          <cell r="E129">
            <v>1</v>
          </cell>
          <cell r="F129">
            <v>0.88375000000000004</v>
          </cell>
          <cell r="G129">
            <v>0</v>
          </cell>
          <cell r="H129">
            <v>1.10625</v>
          </cell>
          <cell r="I129">
            <v>0</v>
          </cell>
          <cell r="J129">
            <v>1.99</v>
          </cell>
          <cell r="K129">
            <v>2.3879999999999999</v>
          </cell>
        </row>
        <row r="130">
          <cell r="B130" t="str">
            <v>C3063</v>
          </cell>
          <cell r="C130" t="str">
            <v>DEMOLIÇÃO E REMOÇÃO DE PAREDES DE TAIPA</v>
          </cell>
          <cell r="D130" t="str">
            <v>M2</v>
          </cell>
          <cell r="E130">
            <v>1</v>
          </cell>
          <cell r="F130">
            <v>2.9517625000000001</v>
          </cell>
          <cell r="G130">
            <v>0</v>
          </cell>
          <cell r="H130">
            <v>3.6882375000000001</v>
          </cell>
          <cell r="I130">
            <v>0</v>
          </cell>
          <cell r="J130">
            <v>6.6400000000000006</v>
          </cell>
          <cell r="K130">
            <v>7.968</v>
          </cell>
        </row>
        <row r="131">
          <cell r="B131" t="str">
            <v>C3103</v>
          </cell>
          <cell r="C131" t="str">
            <v>REMOÇÃO DE BUEIROS EXISTENTES</v>
          </cell>
          <cell r="D131" t="str">
            <v>M</v>
          </cell>
          <cell r="E131">
            <v>1</v>
          </cell>
          <cell r="F131">
            <v>14.16</v>
          </cell>
          <cell r="G131">
            <v>0</v>
          </cell>
          <cell r="H131">
            <v>17.7</v>
          </cell>
          <cell r="I131">
            <v>0</v>
          </cell>
          <cell r="J131">
            <v>31.86</v>
          </cell>
          <cell r="K131">
            <v>38.231999999999999</v>
          </cell>
        </row>
        <row r="132">
          <cell r="B132" t="str">
            <v>C2717</v>
          </cell>
          <cell r="C132" t="str">
            <v>DEMOLIÇÃO MANUAL DE CONCRETO ARMADO</v>
          </cell>
          <cell r="D132" t="str">
            <v>M3</v>
          </cell>
          <cell r="E132">
            <v>1</v>
          </cell>
          <cell r="F132">
            <v>49.15</v>
          </cell>
          <cell r="G132">
            <v>0</v>
          </cell>
          <cell r="H132">
            <v>61.44</v>
          </cell>
          <cell r="I132">
            <v>0</v>
          </cell>
          <cell r="J132">
            <v>110.59</v>
          </cell>
          <cell r="K132">
            <v>132.708</v>
          </cell>
        </row>
        <row r="133">
          <cell r="B133" t="str">
            <v>C3104</v>
          </cell>
          <cell r="C133" t="str">
            <v>REMOÇÃO DE CERCAS</v>
          </cell>
          <cell r="D133" t="str">
            <v>M</v>
          </cell>
          <cell r="E133">
            <v>1</v>
          </cell>
          <cell r="F133">
            <v>4.4687499999999998E-2</v>
          </cell>
          <cell r="G133">
            <v>0</v>
          </cell>
          <cell r="H133">
            <v>5.5312500000000001E-2</v>
          </cell>
          <cell r="I133">
            <v>0</v>
          </cell>
          <cell r="J133">
            <v>0.1</v>
          </cell>
          <cell r="K133">
            <v>0.12</v>
          </cell>
        </row>
        <row r="134">
          <cell r="B134" t="str">
            <v>C2197</v>
          </cell>
          <cell r="C134" t="str">
            <v>REMOÇÃO DE PINTURA ANTIGA A CAL</v>
          </cell>
          <cell r="D134" t="str">
            <v>M2</v>
          </cell>
          <cell r="E134">
            <v>1</v>
          </cell>
          <cell r="F134">
            <v>0.35749999999999998</v>
          </cell>
          <cell r="G134">
            <v>0</v>
          </cell>
          <cell r="H134">
            <v>0.4425</v>
          </cell>
          <cell r="I134">
            <v>0</v>
          </cell>
          <cell r="J134">
            <v>0.8</v>
          </cell>
          <cell r="K134">
            <v>0.96</v>
          </cell>
        </row>
        <row r="135">
          <cell r="B135" t="str">
            <v>C2198</v>
          </cell>
          <cell r="C135" t="str">
            <v>REMOÇÃO DE PINTURA ANTIGA À TEMPERA</v>
          </cell>
          <cell r="D135" t="str">
            <v>M2</v>
          </cell>
          <cell r="E135">
            <v>1</v>
          </cell>
          <cell r="F135">
            <v>0.52625</v>
          </cell>
          <cell r="G135">
            <v>0</v>
          </cell>
          <cell r="H135">
            <v>0.66374999999999995</v>
          </cell>
          <cell r="I135">
            <v>0</v>
          </cell>
          <cell r="J135">
            <v>1.19</v>
          </cell>
          <cell r="K135">
            <v>1.4279999999999999</v>
          </cell>
        </row>
        <row r="136">
          <cell r="B136" t="str">
            <v>C3038</v>
          </cell>
          <cell r="C136" t="str">
            <v>RETIRADA DE CAIXA DE AR CONDICIONADO</v>
          </cell>
          <cell r="D136" t="str">
            <v>UN</v>
          </cell>
          <cell r="E136">
            <v>1</v>
          </cell>
          <cell r="F136">
            <v>9.1050000000000004</v>
          </cell>
          <cell r="G136">
            <v>0</v>
          </cell>
          <cell r="H136">
            <v>11.375</v>
          </cell>
          <cell r="I136">
            <v>0</v>
          </cell>
          <cell r="J136">
            <v>20.48</v>
          </cell>
          <cell r="K136">
            <v>24.576000000000001</v>
          </cell>
        </row>
        <row r="137">
          <cell r="B137" t="str">
            <v>C3039</v>
          </cell>
          <cell r="C137" t="str">
            <v>RETIRADA DE CARPETE S/REAPROVEITAMENTO</v>
          </cell>
          <cell r="D137" t="str">
            <v>M2</v>
          </cell>
          <cell r="E137">
            <v>1</v>
          </cell>
          <cell r="F137">
            <v>0.44687500000000002</v>
          </cell>
          <cell r="G137">
            <v>0</v>
          </cell>
          <cell r="H137">
            <v>0.55312499999999998</v>
          </cell>
          <cell r="I137">
            <v>0</v>
          </cell>
          <cell r="J137">
            <v>1</v>
          </cell>
          <cell r="K137">
            <v>1.2</v>
          </cell>
        </row>
        <row r="138">
          <cell r="B138" t="str">
            <v>C3376</v>
          </cell>
          <cell r="C138" t="str">
            <v>RETIRADA DE COLETOR EM CONCRETO ATÉ 400mm</v>
          </cell>
          <cell r="D138" t="str">
            <v>M</v>
          </cell>
          <cell r="E138">
            <v>1</v>
          </cell>
          <cell r="F138">
            <v>11.737829</v>
          </cell>
          <cell r="G138">
            <v>0</v>
          </cell>
          <cell r="H138">
            <v>2.882171</v>
          </cell>
          <cell r="I138">
            <v>0</v>
          </cell>
          <cell r="J138">
            <v>14.62</v>
          </cell>
          <cell r="K138">
            <v>17.543999999999997</v>
          </cell>
        </row>
        <row r="139">
          <cell r="B139" t="str">
            <v>C2206</v>
          </cell>
          <cell r="C139" t="str">
            <v>RETIRADA DE ESQUADRIAS METÁLICAS</v>
          </cell>
          <cell r="D139" t="str">
            <v>M2</v>
          </cell>
          <cell r="E139">
            <v>1</v>
          </cell>
          <cell r="F139">
            <v>1.02</v>
          </cell>
          <cell r="G139">
            <v>0</v>
          </cell>
          <cell r="H139">
            <v>1.28</v>
          </cell>
          <cell r="I139">
            <v>0</v>
          </cell>
          <cell r="J139">
            <v>2.2999999999999998</v>
          </cell>
          <cell r="K139">
            <v>2.76</v>
          </cell>
        </row>
        <row r="140">
          <cell r="B140" t="str">
            <v>C3040</v>
          </cell>
          <cell r="C140" t="str">
            <v>RETIRADA DE GRADE DE FERRO</v>
          </cell>
          <cell r="D140" t="str">
            <v>M2</v>
          </cell>
          <cell r="E140">
            <v>1</v>
          </cell>
          <cell r="F140">
            <v>0.91249999999999998</v>
          </cell>
          <cell r="G140">
            <v>0</v>
          </cell>
          <cell r="H140">
            <v>1.1375</v>
          </cell>
          <cell r="I140">
            <v>0</v>
          </cell>
          <cell r="J140">
            <v>2.0499999999999998</v>
          </cell>
          <cell r="K140">
            <v>2.4599999999999995</v>
          </cell>
        </row>
        <row r="141">
          <cell r="B141" t="str">
            <v>C2207</v>
          </cell>
          <cell r="C141" t="str">
            <v>RETIRADA DE GUIAS PRÉ FABRICADAS DE CONCRETO</v>
          </cell>
          <cell r="D141" t="str">
            <v>M</v>
          </cell>
          <cell r="E141">
            <v>1</v>
          </cell>
          <cell r="F141">
            <v>1.02</v>
          </cell>
          <cell r="G141">
            <v>0</v>
          </cell>
          <cell r="H141">
            <v>1.28</v>
          </cell>
          <cell r="I141">
            <v>0</v>
          </cell>
          <cell r="J141">
            <v>2.2999999999999998</v>
          </cell>
          <cell r="K141">
            <v>2.76</v>
          </cell>
        </row>
        <row r="142">
          <cell r="B142" t="str">
            <v>C3373</v>
          </cell>
          <cell r="C142" t="str">
            <v>RETIRADA DE MEIO FIO DE PEDRA GRANÍTICA</v>
          </cell>
          <cell r="D142" t="str">
            <v>M</v>
          </cell>
          <cell r="E142">
            <v>1</v>
          </cell>
          <cell r="F142">
            <v>1.02</v>
          </cell>
          <cell r="G142">
            <v>0</v>
          </cell>
          <cell r="H142">
            <v>1.28</v>
          </cell>
          <cell r="I142">
            <v>0</v>
          </cell>
          <cell r="J142">
            <v>2.2999999999999998</v>
          </cell>
          <cell r="K142">
            <v>2.76</v>
          </cell>
        </row>
        <row r="143">
          <cell r="B143" t="str">
            <v>C2938</v>
          </cell>
          <cell r="C143" t="str">
            <v>RETIRADA DE PAVIMENTAÇÃO ASFÁLTICA COM BASE EM PEDRA</v>
          </cell>
          <cell r="D143" t="str">
            <v>M2</v>
          </cell>
          <cell r="E143">
            <v>1</v>
          </cell>
          <cell r="F143">
            <v>6.4212499999999997</v>
          </cell>
          <cell r="G143">
            <v>0</v>
          </cell>
          <cell r="H143">
            <v>3.19875</v>
          </cell>
          <cell r="I143">
            <v>0</v>
          </cell>
          <cell r="J143">
            <v>9.6199999999999992</v>
          </cell>
          <cell r="K143">
            <v>11.543999999999999</v>
          </cell>
        </row>
        <row r="144">
          <cell r="B144" t="str">
            <v>C2939</v>
          </cell>
          <cell r="C144" t="str">
            <v>RETIRADA DE PAVIMENTAÇÃO EM BLOCO DE CONCRETO</v>
          </cell>
          <cell r="D144" t="str">
            <v>M2</v>
          </cell>
          <cell r="E144">
            <v>1</v>
          </cell>
          <cell r="F144">
            <v>1.151875</v>
          </cell>
          <cell r="G144">
            <v>0</v>
          </cell>
          <cell r="H144">
            <v>1.4381250000000001</v>
          </cell>
          <cell r="I144">
            <v>0</v>
          </cell>
          <cell r="J144">
            <v>2.59</v>
          </cell>
          <cell r="K144">
            <v>3.1079999999999997</v>
          </cell>
        </row>
        <row r="145">
          <cell r="B145" t="str">
            <v>C3041</v>
          </cell>
          <cell r="C145" t="str">
            <v>RETIRADA DE PAVIMENTAÇÃO EM BLOKRET C/ REMOÇÃO LATERAL</v>
          </cell>
          <cell r="D145" t="str">
            <v>M2</v>
          </cell>
          <cell r="E145">
            <v>1</v>
          </cell>
          <cell r="F145">
            <v>1.224</v>
          </cell>
          <cell r="G145">
            <v>0</v>
          </cell>
          <cell r="H145">
            <v>1.536</v>
          </cell>
          <cell r="I145">
            <v>0</v>
          </cell>
          <cell r="J145">
            <v>2.76</v>
          </cell>
          <cell r="K145">
            <v>3.3119999999999998</v>
          </cell>
        </row>
        <row r="146">
          <cell r="B146" t="str">
            <v>C2940</v>
          </cell>
          <cell r="C146" t="str">
            <v>RETIRADA DE PAVIMENTAÇÃO EM PARALELEPÍPEDO OU PEDRA TOSCA</v>
          </cell>
          <cell r="D146" t="str">
            <v>M2</v>
          </cell>
          <cell r="E146">
            <v>1</v>
          </cell>
          <cell r="F146">
            <v>1.0625</v>
          </cell>
          <cell r="G146">
            <v>0</v>
          </cell>
          <cell r="H146">
            <v>1.3274999999999999</v>
          </cell>
          <cell r="I146">
            <v>0</v>
          </cell>
          <cell r="J146">
            <v>2.3899999999999997</v>
          </cell>
          <cell r="K146">
            <v>2.8679999999999994</v>
          </cell>
        </row>
        <row r="147">
          <cell r="B147" t="str">
            <v>C2941</v>
          </cell>
          <cell r="C147" t="str">
            <v>RETIRADA DE PAVIMENTAÇÃO EM PASSEIO CIMENTADO</v>
          </cell>
          <cell r="D147" t="str">
            <v>M2</v>
          </cell>
          <cell r="E147">
            <v>1</v>
          </cell>
          <cell r="F147">
            <v>1.7675000000000001</v>
          </cell>
          <cell r="G147">
            <v>0</v>
          </cell>
          <cell r="H147">
            <v>2.2124999999999999</v>
          </cell>
          <cell r="I147">
            <v>0</v>
          </cell>
          <cell r="J147">
            <v>3.98</v>
          </cell>
          <cell r="K147">
            <v>4.7759999999999998</v>
          </cell>
        </row>
        <row r="148">
          <cell r="B148" t="str">
            <v>C2942</v>
          </cell>
          <cell r="C148" t="str">
            <v>RETIRADA DE PAVIMENTAÇÃO EM PEDRA PORTUGUESA</v>
          </cell>
          <cell r="D148" t="str">
            <v>M2</v>
          </cell>
          <cell r="E148">
            <v>1</v>
          </cell>
          <cell r="F148">
            <v>0.88375000000000004</v>
          </cell>
          <cell r="G148">
            <v>0</v>
          </cell>
          <cell r="H148">
            <v>1.10625</v>
          </cell>
          <cell r="I148">
            <v>0</v>
          </cell>
          <cell r="J148">
            <v>1.99</v>
          </cell>
          <cell r="K148">
            <v>2.3879999999999999</v>
          </cell>
        </row>
        <row r="149">
          <cell r="B149" t="str">
            <v>C2209</v>
          </cell>
          <cell r="C149" t="str">
            <v>RETIRADA DE PISO PAVIFLEX</v>
          </cell>
          <cell r="D149" t="str">
            <v>M2</v>
          </cell>
          <cell r="E149">
            <v>1</v>
          </cell>
          <cell r="F149">
            <v>1.16625</v>
          </cell>
          <cell r="G149">
            <v>0</v>
          </cell>
          <cell r="H149">
            <v>1.4537500000000001</v>
          </cell>
          <cell r="I149">
            <v>0</v>
          </cell>
          <cell r="J149">
            <v>2.62</v>
          </cell>
          <cell r="K149">
            <v>3.1440000000000001</v>
          </cell>
        </row>
        <row r="150">
          <cell r="B150" t="str">
            <v>C2210</v>
          </cell>
          <cell r="C150" t="str">
            <v>RETIRADA DE PORTAS E JANELAS, INCLUSIVE BATENTES</v>
          </cell>
          <cell r="D150" t="str">
            <v>M2</v>
          </cell>
          <cell r="E150">
            <v>1</v>
          </cell>
          <cell r="F150">
            <v>1.6420000000000001</v>
          </cell>
          <cell r="G150">
            <v>0</v>
          </cell>
          <cell r="H150">
            <v>2.048</v>
          </cell>
          <cell r="I150">
            <v>0</v>
          </cell>
          <cell r="J150">
            <v>3.6900000000000004</v>
          </cell>
          <cell r="K150">
            <v>4.4279999999999999</v>
          </cell>
        </row>
        <row r="151">
          <cell r="B151" t="str">
            <v>C3047</v>
          </cell>
          <cell r="C151" t="str">
            <v>RETIRADA DE TUBO PVC ENTERRADO DN=50mm</v>
          </cell>
          <cell r="D151" t="str">
            <v>M</v>
          </cell>
          <cell r="E151">
            <v>1</v>
          </cell>
          <cell r="F151">
            <v>0.91749999999999998</v>
          </cell>
          <cell r="G151">
            <v>0</v>
          </cell>
          <cell r="H151">
            <v>1.1425000000000001</v>
          </cell>
          <cell r="I151">
            <v>0</v>
          </cell>
          <cell r="J151">
            <v>2.06</v>
          </cell>
          <cell r="K151">
            <v>2.472</v>
          </cell>
        </row>
        <row r="152">
          <cell r="B152" t="str">
            <v>C3048</v>
          </cell>
          <cell r="C152" t="str">
            <v>RETIRADA DE TUBO PVC ENTERRADO DN=75mm</v>
          </cell>
          <cell r="D152" t="str">
            <v>M</v>
          </cell>
          <cell r="E152">
            <v>1</v>
          </cell>
          <cell r="F152">
            <v>1.1225000000000001</v>
          </cell>
          <cell r="G152">
            <v>0</v>
          </cell>
          <cell r="H152">
            <v>1.4075</v>
          </cell>
          <cell r="I152">
            <v>0</v>
          </cell>
          <cell r="J152">
            <v>2.5300000000000002</v>
          </cell>
          <cell r="K152">
            <v>3.036</v>
          </cell>
        </row>
        <row r="153">
          <cell r="B153" t="str">
            <v>C3049</v>
          </cell>
          <cell r="C153" t="str">
            <v>RETIRADA DE TUBO PVC ENTERRADO DN=85mm</v>
          </cell>
          <cell r="D153" t="str">
            <v>M</v>
          </cell>
          <cell r="E153">
            <v>1</v>
          </cell>
          <cell r="F153">
            <v>1.23</v>
          </cell>
          <cell r="G153">
            <v>0</v>
          </cell>
          <cell r="H153">
            <v>1.54</v>
          </cell>
          <cell r="I153">
            <v>0</v>
          </cell>
          <cell r="J153">
            <v>2.77</v>
          </cell>
          <cell r="K153">
            <v>3.3239999999999998</v>
          </cell>
        </row>
        <row r="154">
          <cell r="B154" t="str">
            <v>C3042</v>
          </cell>
          <cell r="C154" t="str">
            <v>RETIRADA DE TUBO PVC ENTERRADO DN=100mm</v>
          </cell>
          <cell r="D154" t="str">
            <v>M</v>
          </cell>
          <cell r="E154">
            <v>1</v>
          </cell>
          <cell r="F154">
            <v>1.3374999999999999</v>
          </cell>
          <cell r="G154">
            <v>0</v>
          </cell>
          <cell r="H154">
            <v>1.6725000000000001</v>
          </cell>
          <cell r="I154">
            <v>0</v>
          </cell>
          <cell r="J154">
            <v>3.01</v>
          </cell>
          <cell r="K154">
            <v>3.6119999999999997</v>
          </cell>
        </row>
        <row r="155">
          <cell r="B155" t="str">
            <v>C3043</v>
          </cell>
          <cell r="C155" t="str">
            <v>RETIRADA DE TUBO PVC ENTERRADO DN=150mm</v>
          </cell>
          <cell r="D155" t="str">
            <v>M</v>
          </cell>
          <cell r="E155">
            <v>1</v>
          </cell>
          <cell r="F155">
            <v>1.825</v>
          </cell>
          <cell r="G155">
            <v>0</v>
          </cell>
          <cell r="H155">
            <v>2.2850000000000001</v>
          </cell>
          <cell r="I155">
            <v>0</v>
          </cell>
          <cell r="J155">
            <v>4.1100000000000003</v>
          </cell>
          <cell r="K155">
            <v>4.9320000000000004</v>
          </cell>
        </row>
        <row r="156">
          <cell r="B156" t="str">
            <v>C3044</v>
          </cell>
          <cell r="C156" t="str">
            <v>RETIRADA DE TUBO PVC ENTERRADO DN=200mm</v>
          </cell>
          <cell r="D156" t="str">
            <v>M</v>
          </cell>
          <cell r="E156">
            <v>1</v>
          </cell>
          <cell r="F156">
            <v>2.5274999999999999</v>
          </cell>
          <cell r="G156">
            <v>0</v>
          </cell>
          <cell r="H156">
            <v>3.1625000000000001</v>
          </cell>
          <cell r="I156">
            <v>0</v>
          </cell>
          <cell r="J156">
            <v>5.6899999999999995</v>
          </cell>
          <cell r="K156">
            <v>6.8279999999999994</v>
          </cell>
        </row>
        <row r="157">
          <cell r="B157" t="str">
            <v>C3045</v>
          </cell>
          <cell r="C157" t="str">
            <v>RETIRADA DE TUBO PVC ENTERRADO DN=250mm</v>
          </cell>
          <cell r="D157" t="str">
            <v>M</v>
          </cell>
          <cell r="E157">
            <v>1</v>
          </cell>
          <cell r="F157">
            <v>2.9575</v>
          </cell>
          <cell r="G157">
            <v>0</v>
          </cell>
          <cell r="H157">
            <v>3.6924999999999999</v>
          </cell>
          <cell r="I157">
            <v>0</v>
          </cell>
          <cell r="J157">
            <v>6.65</v>
          </cell>
          <cell r="K157">
            <v>7.98</v>
          </cell>
        </row>
        <row r="158">
          <cell r="B158" t="str">
            <v>C3046</v>
          </cell>
          <cell r="C158" t="str">
            <v>RETIRADA DE TUBO PVC ENTERRADO DN=300mm</v>
          </cell>
          <cell r="D158" t="str">
            <v>M</v>
          </cell>
          <cell r="E158">
            <v>1</v>
          </cell>
          <cell r="F158">
            <v>3.8650000000000002</v>
          </cell>
          <cell r="G158">
            <v>0</v>
          </cell>
          <cell r="H158">
            <v>4.835</v>
          </cell>
          <cell r="I158">
            <v>0</v>
          </cell>
          <cell r="J158">
            <v>8.6999999999999993</v>
          </cell>
          <cell r="K158">
            <v>10.44</v>
          </cell>
        </row>
        <row r="159">
          <cell r="B159" t="str">
            <v>C3054</v>
          </cell>
          <cell r="C159" t="str">
            <v>RETIRADA DE TUBOS DE CONCRETO D=30cm</v>
          </cell>
          <cell r="D159" t="str">
            <v>M</v>
          </cell>
          <cell r="E159">
            <v>1</v>
          </cell>
          <cell r="F159">
            <v>3.5530000000000004</v>
          </cell>
          <cell r="G159">
            <v>0</v>
          </cell>
          <cell r="H159">
            <v>4.4370000000000003</v>
          </cell>
          <cell r="I159">
            <v>0</v>
          </cell>
          <cell r="J159">
            <v>7.99</v>
          </cell>
          <cell r="K159">
            <v>9.5879999999999992</v>
          </cell>
        </row>
        <row r="160">
          <cell r="B160" t="str">
            <v>C3055</v>
          </cell>
          <cell r="C160" t="str">
            <v>RETIRADA DE TUBOS DE CONCRETO D=40cm</v>
          </cell>
          <cell r="D160" t="str">
            <v>M</v>
          </cell>
          <cell r="E160">
            <v>1</v>
          </cell>
          <cell r="F160">
            <v>4.5194999999999999</v>
          </cell>
          <cell r="G160">
            <v>0</v>
          </cell>
          <cell r="H160">
            <v>5.6505000000000001</v>
          </cell>
          <cell r="I160">
            <v>0</v>
          </cell>
          <cell r="J160">
            <v>10.17</v>
          </cell>
          <cell r="K160">
            <v>12.203999999999999</v>
          </cell>
        </row>
        <row r="161">
          <cell r="B161" t="str">
            <v>C3056</v>
          </cell>
          <cell r="C161" t="str">
            <v>RETIRADA DE TUBOS DE CONCRETO D=50cm;</v>
          </cell>
          <cell r="D161" t="str">
            <v>M</v>
          </cell>
          <cell r="E161">
            <v>1</v>
          </cell>
          <cell r="F161">
            <v>5.915</v>
          </cell>
          <cell r="G161">
            <v>0</v>
          </cell>
          <cell r="H161">
            <v>7.3949999999999996</v>
          </cell>
          <cell r="I161">
            <v>0</v>
          </cell>
          <cell r="J161">
            <v>13.309999999999999</v>
          </cell>
          <cell r="K161">
            <v>15.971999999999998</v>
          </cell>
        </row>
        <row r="162">
          <cell r="B162" t="str">
            <v>C3057</v>
          </cell>
          <cell r="C162" t="str">
            <v>RETIRADA DE TUBOS DE CONCRETO D=60cm</v>
          </cell>
          <cell r="D162" t="str">
            <v>M</v>
          </cell>
          <cell r="E162">
            <v>1</v>
          </cell>
          <cell r="F162">
            <v>7.6435000000000004</v>
          </cell>
          <cell r="G162">
            <v>0</v>
          </cell>
          <cell r="H162">
            <v>9.5564999999999998</v>
          </cell>
          <cell r="I162">
            <v>0</v>
          </cell>
          <cell r="J162">
            <v>17.2</v>
          </cell>
          <cell r="K162">
            <v>20.639999999999997</v>
          </cell>
        </row>
        <row r="163">
          <cell r="B163" t="str">
            <v>C3050</v>
          </cell>
          <cell r="C163" t="str">
            <v>RETIRADA DE TUBOS DE CONCRETO D=80cm</v>
          </cell>
          <cell r="D163" t="str">
            <v>M</v>
          </cell>
          <cell r="E163">
            <v>1</v>
          </cell>
          <cell r="F163">
            <v>10.982000000000001</v>
          </cell>
          <cell r="G163">
            <v>0</v>
          </cell>
          <cell r="H163">
            <v>13.728000000000002</v>
          </cell>
          <cell r="I163">
            <v>0</v>
          </cell>
          <cell r="J163">
            <v>24.71</v>
          </cell>
          <cell r="K163">
            <v>29.652000000000001</v>
          </cell>
        </row>
        <row r="164">
          <cell r="B164" t="str">
            <v>C3051</v>
          </cell>
          <cell r="C164" t="str">
            <v>RETIRADA DE TUBOS DE CONCRETO D=100cm</v>
          </cell>
          <cell r="D164" t="str">
            <v>M</v>
          </cell>
          <cell r="E164">
            <v>1</v>
          </cell>
          <cell r="F164">
            <v>18.70025</v>
          </cell>
          <cell r="G164">
            <v>0</v>
          </cell>
          <cell r="H164">
            <v>23.379749999999998</v>
          </cell>
          <cell r="I164">
            <v>0</v>
          </cell>
          <cell r="J164">
            <v>42.08</v>
          </cell>
          <cell r="K164">
            <v>50.495999999999995</v>
          </cell>
        </row>
        <row r="165">
          <cell r="B165" t="str">
            <v>C3052</v>
          </cell>
          <cell r="C165" t="str">
            <v>RETIRADA DE TUBOS DE CONCRETO D=120cm</v>
          </cell>
          <cell r="D165" t="str">
            <v>M</v>
          </cell>
          <cell r="E165">
            <v>1</v>
          </cell>
          <cell r="F165">
            <v>26.892749999999999</v>
          </cell>
          <cell r="G165">
            <v>0</v>
          </cell>
          <cell r="H165">
            <v>33.617249999999999</v>
          </cell>
          <cell r="I165">
            <v>0</v>
          </cell>
          <cell r="J165">
            <v>60.51</v>
          </cell>
          <cell r="K165">
            <v>72.611999999999995</v>
          </cell>
        </row>
        <row r="166">
          <cell r="B166" t="str">
            <v>C3053</v>
          </cell>
          <cell r="C166" t="str">
            <v>RETIRADA DE TUBOS DE CONCRETO D=150cm</v>
          </cell>
          <cell r="D166" t="str">
            <v>M</v>
          </cell>
          <cell r="E166">
            <v>1</v>
          </cell>
          <cell r="F166">
            <v>39.673000000000002</v>
          </cell>
          <cell r="G166">
            <v>0</v>
          </cell>
          <cell r="H166">
            <v>49.587000000000003</v>
          </cell>
          <cell r="I166">
            <v>0</v>
          </cell>
          <cell r="J166">
            <v>89.26</v>
          </cell>
          <cell r="K166">
            <v>107.11200000000001</v>
          </cell>
        </row>
        <row r="167">
          <cell r="B167" t="str">
            <v>C3377</v>
          </cell>
          <cell r="C167" t="str">
            <v>RETIRADA DE TUBOS E CONEXÕES EM PVC JE DN 50MM</v>
          </cell>
          <cell r="D167" t="str">
            <v>M</v>
          </cell>
          <cell r="E167">
            <v>1</v>
          </cell>
          <cell r="F167">
            <v>0.342225</v>
          </cell>
          <cell r="G167">
            <v>0</v>
          </cell>
          <cell r="H167">
            <v>0.347775</v>
          </cell>
          <cell r="I167">
            <v>0</v>
          </cell>
          <cell r="J167">
            <v>0.69</v>
          </cell>
          <cell r="K167">
            <v>0.82799999999999996</v>
          </cell>
        </row>
        <row r="168">
          <cell r="B168" t="str">
            <v>C3378</v>
          </cell>
          <cell r="C168" t="str">
            <v>RETIRADA DE TUBOS E CONEXÕES EM PVC JE DN 75MM</v>
          </cell>
          <cell r="D168" t="str">
            <v>M</v>
          </cell>
          <cell r="E168">
            <v>1</v>
          </cell>
          <cell r="F168">
            <v>0.47525000000000001</v>
          </cell>
          <cell r="G168">
            <v>0</v>
          </cell>
          <cell r="H168">
            <v>0.38474999999999998</v>
          </cell>
          <cell r="I168">
            <v>0</v>
          </cell>
          <cell r="J168">
            <v>0.86</v>
          </cell>
          <cell r="K168">
            <v>1.032</v>
          </cell>
        </row>
        <row r="169">
          <cell r="B169" t="str">
            <v>C3379</v>
          </cell>
          <cell r="C169" t="str">
            <v>RETIRADA DE TUBOS E CONEXÕES EM PVC JE DN 100MM</v>
          </cell>
          <cell r="D169" t="str">
            <v>M</v>
          </cell>
          <cell r="E169">
            <v>1</v>
          </cell>
          <cell r="F169">
            <v>0.61086249999999997</v>
          </cell>
          <cell r="G169">
            <v>0</v>
          </cell>
          <cell r="H169">
            <v>0.52913750000000004</v>
          </cell>
          <cell r="I169">
            <v>0</v>
          </cell>
          <cell r="J169">
            <v>1.1400000000000001</v>
          </cell>
          <cell r="K169">
            <v>1.3680000000000001</v>
          </cell>
        </row>
        <row r="170">
          <cell r="B170" t="str">
            <v>C3380</v>
          </cell>
          <cell r="C170" t="str">
            <v>RETIRADA DE TUBOS E CONEXÕES EM PVC JE DN 125MM</v>
          </cell>
          <cell r="D170" t="str">
            <v>M</v>
          </cell>
          <cell r="E170">
            <v>1</v>
          </cell>
          <cell r="F170">
            <v>0.80306250000000001</v>
          </cell>
          <cell r="G170">
            <v>0</v>
          </cell>
          <cell r="H170">
            <v>0.64693750000000005</v>
          </cell>
          <cell r="I170">
            <v>0</v>
          </cell>
          <cell r="J170">
            <v>1.4500000000000002</v>
          </cell>
          <cell r="K170">
            <v>1.7400000000000002</v>
          </cell>
        </row>
        <row r="171">
          <cell r="B171" t="str">
            <v>C3381</v>
          </cell>
          <cell r="C171" t="str">
            <v>RETIRADA DE TUBOS E CONEXÕES EM PVC JE DN 150MM</v>
          </cell>
          <cell r="D171" t="str">
            <v>M</v>
          </cell>
          <cell r="E171">
            <v>1</v>
          </cell>
          <cell r="F171">
            <v>0.89500000000000002</v>
          </cell>
          <cell r="G171">
            <v>0</v>
          </cell>
          <cell r="H171">
            <v>0.755</v>
          </cell>
          <cell r="I171">
            <v>0</v>
          </cell>
          <cell r="J171">
            <v>1.65</v>
          </cell>
          <cell r="K171">
            <v>1.9799999999999998</v>
          </cell>
        </row>
        <row r="172">
          <cell r="B172" t="str">
            <v>C3382</v>
          </cell>
          <cell r="C172" t="str">
            <v>RETIRADA DE TUBOS E CONEXÕES EM PVC JE DN 200MM</v>
          </cell>
          <cell r="D172" t="str">
            <v>M</v>
          </cell>
          <cell r="E172">
            <v>1</v>
          </cell>
          <cell r="F172">
            <v>1.1656625</v>
          </cell>
          <cell r="G172">
            <v>0</v>
          </cell>
          <cell r="H172">
            <v>0.98433749999999998</v>
          </cell>
          <cell r="I172">
            <v>0</v>
          </cell>
          <cell r="J172">
            <v>2.15</v>
          </cell>
          <cell r="K172">
            <v>2.5799999999999996</v>
          </cell>
        </row>
        <row r="173">
          <cell r="B173" t="str">
            <v>C3383</v>
          </cell>
          <cell r="C173" t="str">
            <v>RETIRADA DE TUBOS E CONEXÕES EM PVC JE DN 250MM</v>
          </cell>
          <cell r="D173" t="str">
            <v>M</v>
          </cell>
          <cell r="E173">
            <v>1</v>
          </cell>
          <cell r="F173">
            <v>1.0592874999999999</v>
          </cell>
          <cell r="G173">
            <v>0</v>
          </cell>
          <cell r="H173">
            <v>1.2407125000000001</v>
          </cell>
          <cell r="I173">
            <v>0</v>
          </cell>
          <cell r="J173">
            <v>2.2999999999999998</v>
          </cell>
          <cell r="K173">
            <v>2.76</v>
          </cell>
        </row>
        <row r="174">
          <cell r="B174" t="str">
            <v>C3384</v>
          </cell>
          <cell r="C174" t="str">
            <v>RETIRADA DE TUBOS E CONEXÕES EM PVC JE DN 300MM</v>
          </cell>
          <cell r="D174" t="str">
            <v>M</v>
          </cell>
          <cell r="E174">
            <v>1</v>
          </cell>
          <cell r="F174">
            <v>1.8404875000000001</v>
          </cell>
          <cell r="G174">
            <v>0</v>
          </cell>
          <cell r="H174">
            <v>1.5795125000000001</v>
          </cell>
          <cell r="I174">
            <v>0</v>
          </cell>
          <cell r="J174">
            <v>3.42</v>
          </cell>
          <cell r="K174">
            <v>4.1040000000000001</v>
          </cell>
        </row>
        <row r="175">
          <cell r="B175" t="str">
            <v>C3385</v>
          </cell>
          <cell r="C175" t="str">
            <v>RETIRADA DE TUBOS E CONEXÕES EM PVC JE DN 350MM</v>
          </cell>
          <cell r="D175" t="str">
            <v>M</v>
          </cell>
          <cell r="E175">
            <v>1</v>
          </cell>
          <cell r="F175">
            <v>2.0606624999999998</v>
          </cell>
          <cell r="G175">
            <v>0</v>
          </cell>
          <cell r="H175">
            <v>1.7393375</v>
          </cell>
          <cell r="I175">
            <v>0</v>
          </cell>
          <cell r="J175">
            <v>3.8</v>
          </cell>
          <cell r="K175">
            <v>4.5599999999999996</v>
          </cell>
        </row>
        <row r="176">
          <cell r="B176" t="str">
            <v>C3386</v>
          </cell>
          <cell r="C176" t="str">
            <v>RETIRADA DE TUBOS E CONEXÕES EM PVC JE DN 400MM</v>
          </cell>
          <cell r="D176" t="str">
            <v>M</v>
          </cell>
          <cell r="E176">
            <v>1</v>
          </cell>
          <cell r="F176">
            <v>2.3370125000000002</v>
          </cell>
          <cell r="G176">
            <v>0</v>
          </cell>
          <cell r="H176">
            <v>1.9629875000000001</v>
          </cell>
          <cell r="I176">
            <v>0</v>
          </cell>
          <cell r="J176">
            <v>4.3000000000000007</v>
          </cell>
          <cell r="K176">
            <v>5.160000000000001</v>
          </cell>
        </row>
        <row r="177">
          <cell r="B177" t="str">
            <v>C3387</v>
          </cell>
          <cell r="C177" t="str">
            <v>RETIRADA DE TUBOS, PEÇAS E CONEXÕES EM FoFo JE DN 50MM</v>
          </cell>
          <cell r="D177" t="str">
            <v>M</v>
          </cell>
          <cell r="E177">
            <v>1</v>
          </cell>
          <cell r="F177">
            <v>1.2021736875</v>
          </cell>
          <cell r="G177">
            <v>0</v>
          </cell>
          <cell r="H177">
            <v>0.70782631250000005</v>
          </cell>
          <cell r="I177">
            <v>0</v>
          </cell>
          <cell r="J177">
            <v>1.9100000000000001</v>
          </cell>
          <cell r="K177">
            <v>2.2920000000000003</v>
          </cell>
        </row>
        <row r="178">
          <cell r="B178" t="str">
            <v>C3388</v>
          </cell>
          <cell r="C178" t="str">
            <v>RETIRADA DE TUBOS, PEÇAS E CONEXÕES EM FoFo JE DN 75MM</v>
          </cell>
          <cell r="D178" t="str">
            <v>M</v>
          </cell>
          <cell r="E178">
            <v>1</v>
          </cell>
          <cell r="F178">
            <v>1.472893</v>
          </cell>
          <cell r="G178">
            <v>0</v>
          </cell>
          <cell r="H178">
            <v>0.83710699999999993</v>
          </cell>
          <cell r="I178">
            <v>0</v>
          </cell>
          <cell r="J178">
            <v>2.31</v>
          </cell>
          <cell r="K178">
            <v>2.7719999999999998</v>
          </cell>
        </row>
        <row r="179">
          <cell r="B179" t="str">
            <v>C3389</v>
          </cell>
          <cell r="C179" t="str">
            <v>RETIRADA DE TUBOS, PEÇAS E CONEXÕES EM FoFo JE DN 100MM</v>
          </cell>
          <cell r="D179" t="str">
            <v>M</v>
          </cell>
          <cell r="E179">
            <v>1</v>
          </cell>
          <cell r="F179">
            <v>2.3513256249999999</v>
          </cell>
          <cell r="G179">
            <v>0</v>
          </cell>
          <cell r="H179">
            <v>1.4286743749999999</v>
          </cell>
          <cell r="I179">
            <v>0</v>
          </cell>
          <cell r="J179">
            <v>3.78</v>
          </cell>
          <cell r="K179">
            <v>4.5359999999999996</v>
          </cell>
        </row>
        <row r="180">
          <cell r="B180" t="str">
            <v>C3390</v>
          </cell>
          <cell r="C180" t="str">
            <v>RETIRADA DE TUBOS, PEÇAS E CONEXÕES EM FoFo JE DN 150MM</v>
          </cell>
          <cell r="D180" t="str">
            <v>M</v>
          </cell>
          <cell r="E180">
            <v>1</v>
          </cell>
          <cell r="F180">
            <v>3.5019930625</v>
          </cell>
          <cell r="G180">
            <v>0</v>
          </cell>
          <cell r="H180">
            <v>1.8680069375000001</v>
          </cell>
          <cell r="I180">
            <v>0</v>
          </cell>
          <cell r="J180">
            <v>5.37</v>
          </cell>
          <cell r="K180">
            <v>6.444</v>
          </cell>
        </row>
        <row r="181">
          <cell r="B181" t="str">
            <v>C3391</v>
          </cell>
          <cell r="C181" t="str">
            <v>RETIRADA DE TUBOS, PEÇAS E CONEXÕES EM FoFo JE DN 200MM</v>
          </cell>
          <cell r="D181" t="str">
            <v>M</v>
          </cell>
          <cell r="E181">
            <v>1</v>
          </cell>
          <cell r="F181">
            <v>4.0475867499999998</v>
          </cell>
          <cell r="G181">
            <v>0</v>
          </cell>
          <cell r="H181">
            <v>2.1224132500000001</v>
          </cell>
          <cell r="I181">
            <v>0</v>
          </cell>
          <cell r="J181">
            <v>6.17</v>
          </cell>
          <cell r="K181">
            <v>7.4039999999999999</v>
          </cell>
        </row>
        <row r="182">
          <cell r="B182" t="str">
            <v>C3392</v>
          </cell>
          <cell r="C182" t="str">
            <v>RETIRADA DE TUBOS, PEÇAS E CONEXÕES EM FoFo JE DN 250MM</v>
          </cell>
          <cell r="D182" t="str">
            <v>M</v>
          </cell>
          <cell r="E182">
            <v>1</v>
          </cell>
          <cell r="F182">
            <v>5.3984646249999999</v>
          </cell>
          <cell r="G182">
            <v>0</v>
          </cell>
          <cell r="H182">
            <v>2.461535375</v>
          </cell>
          <cell r="I182">
            <v>0</v>
          </cell>
          <cell r="J182">
            <v>7.8599999999999994</v>
          </cell>
          <cell r="K182">
            <v>9.4319999999999986</v>
          </cell>
        </row>
        <row r="183">
          <cell r="B183" t="str">
            <v>C3393</v>
          </cell>
          <cell r="C183" t="str">
            <v>RETIRADA DE TUBOS, PEÇAS E CONEXÕES EM FoFo JE DN 300MM</v>
          </cell>
          <cell r="D183" t="str">
            <v>M</v>
          </cell>
          <cell r="E183">
            <v>1</v>
          </cell>
          <cell r="F183">
            <v>6.8160183750000005</v>
          </cell>
          <cell r="G183">
            <v>0</v>
          </cell>
          <cell r="H183">
            <v>3.1339816250000001</v>
          </cell>
          <cell r="I183">
            <v>0</v>
          </cell>
          <cell r="J183">
            <v>9.9500000000000011</v>
          </cell>
          <cell r="K183">
            <v>11.940000000000001</v>
          </cell>
        </row>
        <row r="184">
          <cell r="B184" t="str">
            <v>C3394</v>
          </cell>
          <cell r="C184" t="str">
            <v>RETIRADA DE TUBOS, PEÇAS E CONEXÕES EM FoFo JE DN 350MM</v>
          </cell>
          <cell r="D184" t="str">
            <v>M</v>
          </cell>
          <cell r="E184">
            <v>1</v>
          </cell>
          <cell r="F184">
            <v>8.3299292499999993</v>
          </cell>
          <cell r="G184">
            <v>0</v>
          </cell>
          <cell r="H184">
            <v>3.6900707499999998</v>
          </cell>
          <cell r="I184">
            <v>0</v>
          </cell>
          <cell r="J184">
            <v>12.02</v>
          </cell>
          <cell r="K184">
            <v>14.423999999999999</v>
          </cell>
        </row>
        <row r="185">
          <cell r="B185" t="str">
            <v>C3395</v>
          </cell>
          <cell r="C185" t="str">
            <v>RETIRADA DE TUBOS, PEÇAS E CONEXÕES EM FoFo JE DN 400MM</v>
          </cell>
          <cell r="D185" t="str">
            <v>M</v>
          </cell>
          <cell r="E185">
            <v>1</v>
          </cell>
          <cell r="F185">
            <v>9.6273380999999993</v>
          </cell>
          <cell r="G185">
            <v>0</v>
          </cell>
          <cell r="H185">
            <v>4.1626618999999998</v>
          </cell>
          <cell r="I185">
            <v>0</v>
          </cell>
          <cell r="J185">
            <v>13.79</v>
          </cell>
          <cell r="K185">
            <v>16.547999999999998</v>
          </cell>
        </row>
        <row r="186">
          <cell r="B186" t="str">
            <v>C3396</v>
          </cell>
          <cell r="C186" t="str">
            <v>RETIRADA DE TUBOS, PEÇAS E CONEXÕES EM FoFo JE DN 450MM</v>
          </cell>
          <cell r="D186" t="str">
            <v>M</v>
          </cell>
          <cell r="E186">
            <v>1</v>
          </cell>
          <cell r="F186">
            <v>12.5056390625</v>
          </cell>
          <cell r="G186">
            <v>0</v>
          </cell>
          <cell r="H186">
            <v>5.2243609375000002</v>
          </cell>
          <cell r="I186">
            <v>0</v>
          </cell>
          <cell r="J186">
            <v>17.73</v>
          </cell>
          <cell r="K186">
            <v>21.276</v>
          </cell>
        </row>
        <row r="187">
          <cell r="B187" t="str">
            <v>C3397</v>
          </cell>
          <cell r="C187" t="str">
            <v>RETIRADA DE TUBOS, PEÇAS E CONEXÕES EM FoFo JE DN 500MM</v>
          </cell>
          <cell r="D187" t="str">
            <v>M</v>
          </cell>
          <cell r="E187">
            <v>1</v>
          </cell>
          <cell r="F187">
            <v>15.458717125</v>
          </cell>
          <cell r="G187">
            <v>0</v>
          </cell>
          <cell r="H187">
            <v>6.2412828750000005</v>
          </cell>
          <cell r="I187">
            <v>0</v>
          </cell>
          <cell r="J187">
            <v>21.7</v>
          </cell>
          <cell r="K187">
            <v>26.04</v>
          </cell>
        </row>
        <row r="188">
          <cell r="B188" t="str">
            <v>C3398</v>
          </cell>
          <cell r="C188" t="str">
            <v>RETIRADA DE TUBOS, PEÇAS E CONEXÕES EM FoFo JE DN 600MM</v>
          </cell>
          <cell r="D188" t="str">
            <v>M</v>
          </cell>
          <cell r="E188">
            <v>1</v>
          </cell>
          <cell r="F188">
            <v>18.861512125000001</v>
          </cell>
          <cell r="G188">
            <v>0</v>
          </cell>
          <cell r="H188">
            <v>6.8984878749999998</v>
          </cell>
          <cell r="I188">
            <v>0</v>
          </cell>
          <cell r="J188">
            <v>25.76</v>
          </cell>
          <cell r="K188">
            <v>30.911999999999999</v>
          </cell>
        </row>
        <row r="189">
          <cell r="B189" t="str">
            <v>C3399</v>
          </cell>
          <cell r="C189" t="str">
            <v>RETIRADA DE TUBOS, PEÇAS E CONEXÕES EM FoFo JE DN 700MM</v>
          </cell>
          <cell r="D189" t="str">
            <v>M</v>
          </cell>
          <cell r="E189">
            <v>1</v>
          </cell>
          <cell r="F189">
            <v>23.64808025</v>
          </cell>
          <cell r="G189">
            <v>0</v>
          </cell>
          <cell r="H189">
            <v>9.1019197500000004</v>
          </cell>
          <cell r="I189">
            <v>0</v>
          </cell>
          <cell r="J189">
            <v>32.75</v>
          </cell>
          <cell r="K189">
            <v>39.299999999999997</v>
          </cell>
        </row>
        <row r="190">
          <cell r="B190" t="str">
            <v>C2211</v>
          </cell>
          <cell r="C190" t="str">
            <v>RETIRADA DE VIDROS C/ REAPROVEITAMENTO</v>
          </cell>
          <cell r="D190" t="str">
            <v>M2</v>
          </cell>
          <cell r="E190">
            <v>1</v>
          </cell>
          <cell r="F190">
            <v>4.58</v>
          </cell>
          <cell r="G190">
            <v>0</v>
          </cell>
          <cell r="H190">
            <v>5.72</v>
          </cell>
          <cell r="I190">
            <v>0</v>
          </cell>
          <cell r="J190">
            <v>10.3</v>
          </cell>
          <cell r="K190">
            <v>12.360000000000001</v>
          </cell>
        </row>
        <row r="191">
          <cell r="C191" t="str">
            <v>TRÂNSITO E SEGURANÇA</v>
          </cell>
          <cell r="E191">
            <v>0</v>
          </cell>
          <cell r="F191">
            <v>117.76881010098001</v>
          </cell>
          <cell r="G191">
            <v>0</v>
          </cell>
          <cell r="H191">
            <v>30.5911898990196</v>
          </cell>
          <cell r="I191">
            <v>0</v>
          </cell>
          <cell r="J191" t="str">
            <v/>
          </cell>
        </row>
        <row r="192">
          <cell r="B192" t="str">
            <v>C0375</v>
          </cell>
          <cell r="C192" t="str">
            <v>BARREIRA DE CONCRETO (NEW JERSEY) SIMPLES</v>
          </cell>
          <cell r="D192" t="str">
            <v>M</v>
          </cell>
          <cell r="E192">
            <v>1</v>
          </cell>
          <cell r="F192">
            <v>96.217806350980396</v>
          </cell>
          <cell r="G192">
            <v>0</v>
          </cell>
          <cell r="H192">
            <v>21.632193649019598</v>
          </cell>
          <cell r="I192">
            <v>0</v>
          </cell>
          <cell r="J192">
            <v>117.85</v>
          </cell>
          <cell r="K192">
            <v>141.41999999999999</v>
          </cell>
        </row>
        <row r="193">
          <cell r="B193" t="str">
            <v>C2891</v>
          </cell>
          <cell r="C193" t="str">
            <v>PASSADIÇOS COM CHAPAS DE AÇO</v>
          </cell>
          <cell r="D193" t="str">
            <v>M2</v>
          </cell>
          <cell r="E193">
            <v>1</v>
          </cell>
          <cell r="F193">
            <v>4.2416987500000003</v>
          </cell>
          <cell r="G193">
            <v>0</v>
          </cell>
          <cell r="H193">
            <v>0.66830125000000007</v>
          </cell>
          <cell r="I193">
            <v>0</v>
          </cell>
          <cell r="J193">
            <v>4.91</v>
          </cell>
          <cell r="K193">
            <v>5.8920000000000003</v>
          </cell>
        </row>
        <row r="194">
          <cell r="B194" t="str">
            <v>C2892</v>
          </cell>
          <cell r="C194" t="str">
            <v>PASSADIÇOS COM PRANCHAS DE MADEIRA</v>
          </cell>
          <cell r="D194" t="str">
            <v>M2</v>
          </cell>
          <cell r="E194">
            <v>1</v>
          </cell>
          <cell r="F194">
            <v>8.0024999999999995</v>
          </cell>
          <cell r="G194">
            <v>0</v>
          </cell>
          <cell r="H194">
            <v>5.6875</v>
          </cell>
          <cell r="I194">
            <v>0</v>
          </cell>
          <cell r="J194">
            <v>13.69</v>
          </cell>
          <cell r="K194">
            <v>16.427999999999997</v>
          </cell>
        </row>
        <row r="195">
          <cell r="B195" t="str">
            <v>C2947</v>
          </cell>
          <cell r="C195" t="str">
            <v>SINALIZAÇÃO DE ADVERTÊNCIA</v>
          </cell>
          <cell r="D195" t="str">
            <v>UN</v>
          </cell>
          <cell r="E195">
            <v>1</v>
          </cell>
          <cell r="F195">
            <v>4.7603749999999998</v>
          </cell>
          <cell r="G195">
            <v>0</v>
          </cell>
          <cell r="H195">
            <v>0.77962500000000001</v>
          </cell>
          <cell r="I195">
            <v>0</v>
          </cell>
          <cell r="J195">
            <v>5.54</v>
          </cell>
          <cell r="K195">
            <v>6.6479999999999997</v>
          </cell>
        </row>
        <row r="196">
          <cell r="B196" t="str">
            <v>C2948</v>
          </cell>
          <cell r="C196" t="str">
            <v>SINALIZAÇÃO DE TRÂNSITO COM BARREIRAS</v>
          </cell>
          <cell r="D196" t="str">
            <v>M</v>
          </cell>
          <cell r="E196">
            <v>1</v>
          </cell>
          <cell r="F196">
            <v>0.97172499999999995</v>
          </cell>
          <cell r="G196">
            <v>0</v>
          </cell>
          <cell r="H196">
            <v>0.63827499999999993</v>
          </cell>
          <cell r="I196">
            <v>0</v>
          </cell>
          <cell r="J196">
            <v>1.6099999999999999</v>
          </cell>
          <cell r="K196">
            <v>1.9319999999999997</v>
          </cell>
        </row>
        <row r="197">
          <cell r="B197" t="str">
            <v>C2949</v>
          </cell>
          <cell r="C197" t="str">
            <v>SINALIZAÇÃO DE TRÂNSITO NOTURNA</v>
          </cell>
          <cell r="D197" t="str">
            <v>M</v>
          </cell>
          <cell r="E197">
            <v>1</v>
          </cell>
          <cell r="F197">
            <v>0.60562499999999997</v>
          </cell>
          <cell r="G197">
            <v>0</v>
          </cell>
          <cell r="H197">
            <v>0.28437499999999999</v>
          </cell>
          <cell r="I197">
            <v>0</v>
          </cell>
          <cell r="J197">
            <v>0.8899999999999999</v>
          </cell>
          <cell r="K197">
            <v>1.0679999999999998</v>
          </cell>
        </row>
        <row r="198">
          <cell r="B198" t="str">
            <v>C2950</v>
          </cell>
          <cell r="C198" t="str">
            <v>SINALIZAÇÃO EM TAPUME COM INDICATIVO DE FLUXO</v>
          </cell>
          <cell r="D198" t="str">
            <v>M2</v>
          </cell>
          <cell r="E198">
            <v>1</v>
          </cell>
          <cell r="F198">
            <v>1.84755</v>
          </cell>
          <cell r="G198">
            <v>0</v>
          </cell>
          <cell r="H198">
            <v>0.55245</v>
          </cell>
          <cell r="I198">
            <v>0</v>
          </cell>
          <cell r="J198">
            <v>2.4</v>
          </cell>
          <cell r="K198">
            <v>2.88</v>
          </cell>
        </row>
        <row r="199">
          <cell r="B199" t="str">
            <v>C2978</v>
          </cell>
          <cell r="C199" t="str">
            <v>SINALIZAÇÃO EM TAPUME DE PROTEÇÃO COM CHAPAS COMPENSADAS E= 12mm</v>
          </cell>
          <cell r="D199" t="str">
            <v>M</v>
          </cell>
          <cell r="E199">
            <v>1</v>
          </cell>
          <cell r="F199">
            <v>1.1215299999999999</v>
          </cell>
          <cell r="G199">
            <v>0</v>
          </cell>
          <cell r="H199">
            <v>0.34847</v>
          </cell>
          <cell r="I199">
            <v>0</v>
          </cell>
          <cell r="J199">
            <v>1.47</v>
          </cell>
          <cell r="K199">
            <v>1.764</v>
          </cell>
        </row>
        <row r="200">
          <cell r="C200" t="str">
            <v>MOVIMENTO DE TERRA</v>
          </cell>
          <cell r="E200">
            <v>0</v>
          </cell>
          <cell r="F200">
            <v>11308.771067506501</v>
          </cell>
          <cell r="G200">
            <v>0</v>
          </cell>
          <cell r="H200">
            <v>1522.73893249346</v>
          </cell>
          <cell r="I200">
            <v>0</v>
          </cell>
          <cell r="J200" t="str">
            <v/>
          </cell>
        </row>
        <row r="201">
          <cell r="C201" t="str">
            <v>ESCAVAÇÕES EM CAMPO ABERTO</v>
          </cell>
          <cell r="E201">
            <v>0</v>
          </cell>
          <cell r="F201">
            <v>427.26785749999999</v>
          </cell>
          <cell r="G201">
            <v>0</v>
          </cell>
          <cell r="H201">
            <v>385.32214249999998</v>
          </cell>
          <cell r="I201">
            <v>0</v>
          </cell>
          <cell r="J201" t="str">
            <v/>
          </cell>
        </row>
        <row r="202">
          <cell r="B202" t="str">
            <v>C2779</v>
          </cell>
          <cell r="C202" t="str">
            <v>ESCAVAÇÃO EM S.Q.N SATURADO, PROF.2.0 a 12.0m (POÇO AMAZONAS)</v>
          </cell>
          <cell r="D202" t="str">
            <v>M3</v>
          </cell>
          <cell r="E202">
            <v>1</v>
          </cell>
          <cell r="F202">
            <v>20.034500000000001</v>
          </cell>
          <cell r="G202">
            <v>0</v>
          </cell>
          <cell r="H202">
            <v>25.045500000000001</v>
          </cell>
          <cell r="I202">
            <v>0</v>
          </cell>
          <cell r="J202">
            <v>45.08</v>
          </cell>
          <cell r="K202">
            <v>54.095999999999997</v>
          </cell>
        </row>
        <row r="203">
          <cell r="B203" t="str">
            <v>C1263</v>
          </cell>
          <cell r="C203" t="str">
            <v>ESCAVAÇÃO MANUAL CAMPO ABERTO EM ROCHA C/EXPLOS.PERF.MAN. ATÉ 2M</v>
          </cell>
          <cell r="D203" t="str">
            <v>M3</v>
          </cell>
          <cell r="E203">
            <v>1</v>
          </cell>
          <cell r="F203">
            <v>45.943750000000001</v>
          </cell>
          <cell r="G203">
            <v>0</v>
          </cell>
          <cell r="H203">
            <v>41.816249999999997</v>
          </cell>
          <cell r="I203">
            <v>0</v>
          </cell>
          <cell r="J203">
            <v>87.759999999999991</v>
          </cell>
          <cell r="K203">
            <v>105.31199999999998</v>
          </cell>
        </row>
        <row r="204">
          <cell r="B204" t="str">
            <v>C1260</v>
          </cell>
          <cell r="C204" t="str">
            <v>ESCAVAÇÃO MANUAL CAMPO ABERTO EM ROCHA C/EXPLOS.PERF.MAN. - 2,01 A 4,00M</v>
          </cell>
          <cell r="D204" t="str">
            <v>M3</v>
          </cell>
          <cell r="E204">
            <v>1</v>
          </cell>
          <cell r="F204">
            <v>48.336874999999999</v>
          </cell>
          <cell r="G204">
            <v>0</v>
          </cell>
          <cell r="H204">
            <v>44.803125000000001</v>
          </cell>
          <cell r="I204">
            <v>0</v>
          </cell>
          <cell r="J204">
            <v>93.14</v>
          </cell>
          <cell r="K204">
            <v>111.768</v>
          </cell>
        </row>
        <row r="205">
          <cell r="B205" t="str">
            <v>C1261</v>
          </cell>
          <cell r="C205" t="str">
            <v>ESCAVAÇÃO MANUAL CAMPO ABERTO EM ROCHA C/EXPLOS.PERF.MAN. - 4,01 A 6,00M</v>
          </cell>
          <cell r="D205" t="str">
            <v>M3</v>
          </cell>
          <cell r="E205">
            <v>1</v>
          </cell>
          <cell r="F205">
            <v>50.72</v>
          </cell>
          <cell r="G205">
            <v>0</v>
          </cell>
          <cell r="H205">
            <v>47.79</v>
          </cell>
          <cell r="I205">
            <v>0</v>
          </cell>
          <cell r="J205">
            <v>98.509999999999991</v>
          </cell>
          <cell r="K205">
            <v>118.21199999999999</v>
          </cell>
        </row>
        <row r="206">
          <cell r="B206" t="str">
            <v>C1262</v>
          </cell>
          <cell r="C206" t="str">
            <v>ESCAVAÇÃO MANUAL CAMPO ABERTO EM ROCHA C/EXPLOS.PERF.MAN. - 6,01 A 8,00M</v>
          </cell>
          <cell r="D206" t="str">
            <v>M3</v>
          </cell>
          <cell r="E206">
            <v>1</v>
          </cell>
          <cell r="F206">
            <v>53.113124999999997</v>
          </cell>
          <cell r="G206">
            <v>0</v>
          </cell>
          <cell r="H206">
            <v>50.776874999999997</v>
          </cell>
          <cell r="I206">
            <v>0</v>
          </cell>
          <cell r="J206">
            <v>103.88999999999999</v>
          </cell>
          <cell r="K206">
            <v>124.66799999999998</v>
          </cell>
        </row>
        <row r="207">
          <cell r="B207" t="str">
            <v>C1266</v>
          </cell>
          <cell r="C207" t="str">
            <v>ESCAVAÇÃO MANUAL CAMPO ABERTO EM ROCHA C/EXPLOS.PERF.MEC. ATÉ 2M</v>
          </cell>
          <cell r="D207" t="str">
            <v>M3</v>
          </cell>
          <cell r="E207">
            <v>1</v>
          </cell>
          <cell r="F207">
            <v>39.741452500000001</v>
          </cell>
          <cell r="G207">
            <v>0</v>
          </cell>
          <cell r="H207">
            <v>30.748547500000001</v>
          </cell>
          <cell r="I207">
            <v>0</v>
          </cell>
          <cell r="J207">
            <v>70.490000000000009</v>
          </cell>
          <cell r="K207">
            <v>84.588000000000008</v>
          </cell>
        </row>
        <row r="208">
          <cell r="B208" t="str">
            <v>C1264</v>
          </cell>
          <cell r="C208" t="str">
            <v>ESCAVAÇÃO MANUAL CAMPO ABERTO EM ROCHA C/EXPLOS.PERF.MEC. - 2,01 A 4,00M</v>
          </cell>
          <cell r="D208" t="str">
            <v>M3</v>
          </cell>
          <cell r="E208">
            <v>1</v>
          </cell>
          <cell r="F208">
            <v>42.339172499999997</v>
          </cell>
          <cell r="G208">
            <v>0</v>
          </cell>
          <cell r="H208">
            <v>33.790827499999999</v>
          </cell>
          <cell r="I208">
            <v>0</v>
          </cell>
          <cell r="J208">
            <v>76.13</v>
          </cell>
          <cell r="K208">
            <v>91.355999999999995</v>
          </cell>
        </row>
        <row r="209">
          <cell r="B209" t="str">
            <v>C1265</v>
          </cell>
          <cell r="C209" t="str">
            <v>ESCAVAÇÃO MANUAL CAMPO ABERTO EM ROCHA C/EXPLOS.PERF.MEC. - 4,01 A 6,00M</v>
          </cell>
          <cell r="D209" t="str">
            <v>M3</v>
          </cell>
          <cell r="E209">
            <v>1</v>
          </cell>
          <cell r="F209">
            <v>44.9375</v>
          </cell>
          <cell r="G209">
            <v>0</v>
          </cell>
          <cell r="H209">
            <v>36.832500000000003</v>
          </cell>
          <cell r="I209">
            <v>0</v>
          </cell>
          <cell r="J209">
            <v>81.77000000000001</v>
          </cell>
          <cell r="K209">
            <v>98.124000000000009</v>
          </cell>
        </row>
        <row r="210">
          <cell r="B210" t="str">
            <v>C1254</v>
          </cell>
          <cell r="C210" t="str">
            <v>ESCAVAÇÃO MANUAL CAMPO ABERTO EM ROCHA C/EXPLOS.PERF.MEC. - 6,01 A 8,00M</v>
          </cell>
          <cell r="D210" t="str">
            <v>M3</v>
          </cell>
          <cell r="E210">
            <v>1</v>
          </cell>
          <cell r="F210">
            <v>47.54522</v>
          </cell>
          <cell r="G210">
            <v>0</v>
          </cell>
          <cell r="H210">
            <v>39.874780000000001</v>
          </cell>
          <cell r="I210">
            <v>0</v>
          </cell>
          <cell r="J210">
            <v>87.42</v>
          </cell>
          <cell r="K210">
            <v>104.904</v>
          </cell>
        </row>
        <row r="211">
          <cell r="B211" t="str">
            <v>C1256</v>
          </cell>
          <cell r="C211" t="str">
            <v>ESCAVAÇÃO MANUAL CAMPO ABERTO EM TERRA ATÉ 2M</v>
          </cell>
          <cell r="D211" t="str">
            <v>M3</v>
          </cell>
          <cell r="E211">
            <v>1</v>
          </cell>
          <cell r="F211">
            <v>5.1873749999999994</v>
          </cell>
          <cell r="G211">
            <v>0</v>
          </cell>
          <cell r="H211">
            <v>6.4826249999999996</v>
          </cell>
          <cell r="I211">
            <v>0</v>
          </cell>
          <cell r="J211">
            <v>11.669999999999998</v>
          </cell>
          <cell r="K211">
            <v>14.003999999999998</v>
          </cell>
        </row>
        <row r="212">
          <cell r="B212" t="str">
            <v>C1257</v>
          </cell>
          <cell r="C212" t="str">
            <v>ESCAVAÇÃO MANUAL CAMPO ABERTO EM TERRA, DE 2,01 A 4,00M</v>
          </cell>
          <cell r="D212" t="str">
            <v>M3</v>
          </cell>
          <cell r="E212">
            <v>1</v>
          </cell>
          <cell r="F212">
            <v>6.178375</v>
          </cell>
          <cell r="G212">
            <v>0</v>
          </cell>
          <cell r="H212">
            <v>7.7216249999999995</v>
          </cell>
          <cell r="I212">
            <v>0</v>
          </cell>
          <cell r="J212">
            <v>13.899999999999999</v>
          </cell>
          <cell r="K212">
            <v>16.679999999999996</v>
          </cell>
        </row>
        <row r="213">
          <cell r="B213" t="str">
            <v>C1258</v>
          </cell>
          <cell r="C213" t="str">
            <v>ESCAVAÇÃO MANUAL CAMPO ABERTO EM TERRA, DE 4,00 A 6,00M</v>
          </cell>
          <cell r="D213" t="str">
            <v>M3</v>
          </cell>
          <cell r="E213">
            <v>1</v>
          </cell>
          <cell r="F213">
            <v>7.1693749999999996</v>
          </cell>
          <cell r="G213">
            <v>0</v>
          </cell>
          <cell r="H213">
            <v>8.9606250000000003</v>
          </cell>
          <cell r="I213">
            <v>0</v>
          </cell>
          <cell r="J213">
            <v>16.13</v>
          </cell>
          <cell r="K213">
            <v>19.355999999999998</v>
          </cell>
        </row>
        <row r="214">
          <cell r="B214" t="str">
            <v>C1259</v>
          </cell>
          <cell r="C214" t="str">
            <v>ESCAVAÇÃO MANUAL CAMPO ABERTO EM TERRA, DE 6,00 A 8,00M</v>
          </cell>
          <cell r="D214" t="str">
            <v>M3</v>
          </cell>
          <cell r="E214">
            <v>1</v>
          </cell>
          <cell r="F214">
            <v>8.2676249999999989</v>
          </cell>
          <cell r="G214">
            <v>0</v>
          </cell>
          <cell r="H214">
            <v>10.332374999999999</v>
          </cell>
          <cell r="I214">
            <v>0</v>
          </cell>
          <cell r="J214">
            <v>18.599999999999998</v>
          </cell>
          <cell r="K214">
            <v>22.319999999999997</v>
          </cell>
        </row>
        <row r="215">
          <cell r="B215" t="str">
            <v>C1267</v>
          </cell>
          <cell r="C215" t="str">
            <v>ESCAVAÇÃO MECAN. CAMPO ABERTO EM TERRA EXCETO ROCHA ATÉ 2M</v>
          </cell>
          <cell r="D215" t="str">
            <v>M3</v>
          </cell>
          <cell r="E215">
            <v>1</v>
          </cell>
          <cell r="F215">
            <v>1.4837499999999999</v>
          </cell>
          <cell r="G215">
            <v>0</v>
          </cell>
          <cell r="H215">
            <v>6.6250000000000003E-2</v>
          </cell>
          <cell r="I215">
            <v>0</v>
          </cell>
          <cell r="J215">
            <v>1.5499999999999998</v>
          </cell>
          <cell r="K215">
            <v>1.8599999999999997</v>
          </cell>
        </row>
        <row r="216">
          <cell r="B216" t="str">
            <v>C1268</v>
          </cell>
          <cell r="C216" t="str">
            <v>ESCAVAÇÃO MECAN. CAMPO ABERTO EM TERRA EXCETO ROCHA ATÉ 4M</v>
          </cell>
          <cell r="D216" t="str">
            <v>M3</v>
          </cell>
          <cell r="E216">
            <v>1</v>
          </cell>
          <cell r="F216">
            <v>1.7038125</v>
          </cell>
          <cell r="G216">
            <v>0</v>
          </cell>
          <cell r="H216">
            <v>7.6187500000000005E-2</v>
          </cell>
          <cell r="I216">
            <v>0</v>
          </cell>
          <cell r="J216">
            <v>1.78</v>
          </cell>
          <cell r="K216">
            <v>2.1360000000000001</v>
          </cell>
        </row>
        <row r="217">
          <cell r="B217" t="str">
            <v>C1269</v>
          </cell>
          <cell r="C217" t="str">
            <v>ESCAVAÇÃO MECAN. CAMPO ABERTO EM TERRA EXCETO ROCHA ATÉ 6M</v>
          </cell>
          <cell r="D217" t="str">
            <v>M3</v>
          </cell>
          <cell r="E217">
            <v>1</v>
          </cell>
          <cell r="F217">
            <v>2.0865874999999998</v>
          </cell>
          <cell r="G217">
            <v>0</v>
          </cell>
          <cell r="H217">
            <v>9.3412499999999996E-2</v>
          </cell>
          <cell r="I217">
            <v>0</v>
          </cell>
          <cell r="J217">
            <v>2.1799999999999997</v>
          </cell>
          <cell r="K217">
            <v>2.6159999999999997</v>
          </cell>
        </row>
        <row r="218">
          <cell r="B218" t="str">
            <v>C1270</v>
          </cell>
          <cell r="C218" t="str">
            <v>ESCAVAÇÃO MECAN. CAMPO ABERTO EM TERRA EXCETO ROCHA ATÉ 8M</v>
          </cell>
          <cell r="D218" t="str">
            <v>M3</v>
          </cell>
          <cell r="E218">
            <v>1</v>
          </cell>
          <cell r="F218">
            <v>2.4793625000000001</v>
          </cell>
          <cell r="G218">
            <v>0</v>
          </cell>
          <cell r="H218">
            <v>0.1106375</v>
          </cell>
          <cell r="I218">
            <v>0</v>
          </cell>
          <cell r="J218">
            <v>2.5900000000000003</v>
          </cell>
          <cell r="K218">
            <v>3.1080000000000001</v>
          </cell>
        </row>
        <row r="219">
          <cell r="C219" t="str">
            <v xml:space="preserve">ESCAVAÇÃO E CARGA DE MATERIAL </v>
          </cell>
          <cell r="E219">
            <v>0</v>
          </cell>
          <cell r="F219">
            <v>52.170901552287596</v>
          </cell>
          <cell r="G219">
            <v>0</v>
          </cell>
          <cell r="H219">
            <v>4.3690984477124202</v>
          </cell>
          <cell r="I219">
            <v>0</v>
          </cell>
          <cell r="J219" t="str">
            <v/>
          </cell>
        </row>
        <row r="220">
          <cell r="B220" t="str">
            <v>C3208</v>
          </cell>
          <cell r="C220" t="str">
            <v>ESCAVAÇÃO E CARGA DE MATERIAL 1-CAT.</v>
          </cell>
          <cell r="D220" t="str">
            <v>M3</v>
          </cell>
          <cell r="E220">
            <v>1</v>
          </cell>
          <cell r="F220">
            <v>2.9204166666666698</v>
          </cell>
          <cell r="G220">
            <v>0</v>
          </cell>
          <cell r="H220">
            <v>0.18958333333333299</v>
          </cell>
          <cell r="I220">
            <v>0</v>
          </cell>
          <cell r="J220">
            <v>3.110000000000003</v>
          </cell>
          <cell r="K220">
            <v>3.7320000000000033</v>
          </cell>
        </row>
        <row r="221">
          <cell r="B221" t="str">
            <v>C3209</v>
          </cell>
          <cell r="C221" t="str">
            <v xml:space="preserve">ESCAVAÇÃO E CARGA DE MATERIAL 2-CAT. </v>
          </cell>
          <cell r="D221" t="str">
            <v>M3</v>
          </cell>
          <cell r="E221">
            <v>1</v>
          </cell>
          <cell r="F221">
            <v>3.9514236111111098</v>
          </cell>
          <cell r="G221">
            <v>0</v>
          </cell>
          <cell r="H221">
            <v>0.26857638888888902</v>
          </cell>
          <cell r="I221">
            <v>0</v>
          </cell>
          <cell r="J221">
            <v>4.2199999999999989</v>
          </cell>
          <cell r="K221">
            <v>5.0639999999999983</v>
          </cell>
        </row>
        <row r="222">
          <cell r="B222" t="str">
            <v>C3210</v>
          </cell>
          <cell r="C222" t="str">
            <v>ESCAVAÇÃO E CARGA DE MATERIAL 3-CAT.</v>
          </cell>
          <cell r="D222" t="str">
            <v>M3</v>
          </cell>
          <cell r="E222">
            <v>1</v>
          </cell>
          <cell r="F222">
            <v>16.540686274509799</v>
          </cell>
          <cell r="G222">
            <v>0</v>
          </cell>
          <cell r="H222">
            <v>2.1593137254902</v>
          </cell>
          <cell r="I222">
            <v>0</v>
          </cell>
          <cell r="J222">
            <v>18.7</v>
          </cell>
          <cell r="K222">
            <v>22.439999999999998</v>
          </cell>
        </row>
        <row r="223">
          <cell r="B223" t="str">
            <v>C3212</v>
          </cell>
          <cell r="C223" t="str">
            <v>ESCAVAÇÃO E CARGA DE SOLO MOLE</v>
          </cell>
          <cell r="D223" t="str">
            <v>M3</v>
          </cell>
          <cell r="E223">
            <v>1</v>
          </cell>
          <cell r="F223">
            <v>5.6715</v>
          </cell>
          <cell r="G223">
            <v>0</v>
          </cell>
          <cell r="H223">
            <v>0.50850000000000006</v>
          </cell>
          <cell r="I223">
            <v>0</v>
          </cell>
          <cell r="J223">
            <v>6.18</v>
          </cell>
          <cell r="K223">
            <v>7.4159999999999995</v>
          </cell>
        </row>
        <row r="224">
          <cell r="B224" t="str">
            <v>C2797</v>
          </cell>
          <cell r="C224" t="str">
            <v>ESCAVAÇÃO SUBMERSA (DRAGAGEM)</v>
          </cell>
          <cell r="D224" t="str">
            <v>M3</v>
          </cell>
          <cell r="E224">
            <v>1</v>
          </cell>
          <cell r="F224">
            <v>23.086874999999999</v>
          </cell>
          <cell r="G224">
            <v>0</v>
          </cell>
          <cell r="H224">
            <v>1.243125</v>
          </cell>
          <cell r="I224">
            <v>0</v>
          </cell>
          <cell r="J224">
            <v>24.33</v>
          </cell>
          <cell r="K224">
            <v>29.195999999999998</v>
          </cell>
        </row>
        <row r="225">
          <cell r="C225" t="str">
            <v>CARGA,TRANSPORTE E DESCARGA DE MATERIAL</v>
          </cell>
          <cell r="E225">
            <v>0</v>
          </cell>
          <cell r="F225">
            <v>88.981293152866201</v>
          </cell>
          <cell r="G225">
            <v>0</v>
          </cell>
          <cell r="H225">
            <v>48.328706847133795</v>
          </cell>
          <cell r="I225">
            <v>0</v>
          </cell>
          <cell r="J225" t="str">
            <v/>
          </cell>
        </row>
        <row r="226">
          <cell r="B226" t="str">
            <v>C0702</v>
          </cell>
          <cell r="C226" t="str">
            <v>CARGA  MANUAL DE ENTULHO EM CAMINHÃO BASCULANTE</v>
          </cell>
          <cell r="D226" t="str">
            <v>M3</v>
          </cell>
          <cell r="E226">
            <v>1</v>
          </cell>
          <cell r="F226">
            <v>3.657</v>
          </cell>
          <cell r="G226">
            <v>0</v>
          </cell>
          <cell r="H226">
            <v>2.9130000000000003</v>
          </cell>
          <cell r="I226">
            <v>0</v>
          </cell>
          <cell r="J226">
            <v>6.57</v>
          </cell>
          <cell r="K226">
            <v>7.8840000000000003</v>
          </cell>
        </row>
        <row r="227">
          <cell r="B227" t="str">
            <v>C0706</v>
          </cell>
          <cell r="C227" t="str">
            <v>CARGA MANUAL DE ROCHA EM CAMINHÃO BASCULANTE</v>
          </cell>
          <cell r="D227" t="str">
            <v>M3</v>
          </cell>
          <cell r="E227">
            <v>1</v>
          </cell>
          <cell r="F227">
            <v>3.805625</v>
          </cell>
          <cell r="G227">
            <v>0</v>
          </cell>
          <cell r="H227">
            <v>3.0343749999999998</v>
          </cell>
          <cell r="I227">
            <v>0</v>
          </cell>
          <cell r="J227">
            <v>6.84</v>
          </cell>
          <cell r="K227">
            <v>8.2080000000000002</v>
          </cell>
        </row>
        <row r="228">
          <cell r="B228" t="str">
            <v>C0707</v>
          </cell>
          <cell r="C228" t="str">
            <v>CARGA MANUAL DE TERRA EM CAMINHÃO BASCULANTE</v>
          </cell>
          <cell r="D228" t="str">
            <v>M3</v>
          </cell>
          <cell r="E228">
            <v>1</v>
          </cell>
          <cell r="F228">
            <v>3.0425</v>
          </cell>
          <cell r="G228">
            <v>0</v>
          </cell>
          <cell r="H228">
            <v>2.4275000000000002</v>
          </cell>
          <cell r="I228">
            <v>0</v>
          </cell>
          <cell r="J228">
            <v>5.4700000000000006</v>
          </cell>
          <cell r="K228">
            <v>6.5640000000000009</v>
          </cell>
        </row>
        <row r="229">
          <cell r="B229" t="str">
            <v>C0708</v>
          </cell>
          <cell r="C229" t="str">
            <v>CARGA MECANIZADA DE ENTULHO EM CAMINHÃO BASCULANTE</v>
          </cell>
          <cell r="D229" t="str">
            <v>M3</v>
          </cell>
          <cell r="E229">
            <v>1</v>
          </cell>
          <cell r="F229">
            <v>1.5236000000000001</v>
          </cell>
          <cell r="G229">
            <v>0</v>
          </cell>
          <cell r="H229">
            <v>0.16640000000000002</v>
          </cell>
          <cell r="I229">
            <v>0</v>
          </cell>
          <cell r="J229">
            <v>1.6900000000000002</v>
          </cell>
          <cell r="K229">
            <v>2.028</v>
          </cell>
        </row>
        <row r="230">
          <cell r="B230" t="str">
            <v>C0709</v>
          </cell>
          <cell r="C230" t="str">
            <v>CARGA MECANIZADA DE ROCHA EM CAMINHÃO BASCULANTE</v>
          </cell>
          <cell r="D230" t="str">
            <v>M3</v>
          </cell>
          <cell r="E230">
            <v>1</v>
          </cell>
          <cell r="F230">
            <v>1.6324000000000001</v>
          </cell>
          <cell r="G230">
            <v>0</v>
          </cell>
          <cell r="H230">
            <v>0.17760000000000001</v>
          </cell>
          <cell r="I230">
            <v>0</v>
          </cell>
          <cell r="J230">
            <v>1.81</v>
          </cell>
          <cell r="K230">
            <v>2.1720000000000002</v>
          </cell>
        </row>
        <row r="231">
          <cell r="B231" t="str">
            <v>C0710</v>
          </cell>
          <cell r="C231" t="str">
            <v>CARGA MECANIZADA DE TERRA EM CAMINHÃO BASCULANTE</v>
          </cell>
          <cell r="D231" t="str">
            <v>M3</v>
          </cell>
          <cell r="E231">
            <v>1</v>
          </cell>
          <cell r="F231">
            <v>1.4332</v>
          </cell>
          <cell r="G231">
            <v>0</v>
          </cell>
          <cell r="H231">
            <v>0.15679999999999999</v>
          </cell>
          <cell r="I231">
            <v>0</v>
          </cell>
          <cell r="J231">
            <v>1.59</v>
          </cell>
          <cell r="K231">
            <v>1.9079999999999999</v>
          </cell>
        </row>
        <row r="232">
          <cell r="B232" t="str">
            <v>C2987</v>
          </cell>
          <cell r="C232" t="str">
            <v>COMPLEMENTAÇÃO DE TRANSPORTE EM CAMINHÃO BASCULANTE</v>
          </cell>
          <cell r="D232" t="str">
            <v>M3xKM</v>
          </cell>
          <cell r="E232">
            <v>1</v>
          </cell>
          <cell r="F232">
            <v>0.474968152866242</v>
          </cell>
          <cell r="G232">
            <v>0</v>
          </cell>
          <cell r="H232">
            <v>3.5031847133758003E-2</v>
          </cell>
          <cell r="I232">
            <v>0</v>
          </cell>
          <cell r="J232">
            <v>0.51</v>
          </cell>
          <cell r="K232">
            <v>0.61199999999999999</v>
          </cell>
        </row>
        <row r="233">
          <cell r="B233" t="str">
            <v>C2529</v>
          </cell>
          <cell r="C233" t="str">
            <v>TRANSPORTE DE MATERIAL, EXCETO ROCHA EM CAMINHÃO ATÉ 0.5 KM</v>
          </cell>
          <cell r="D233" t="str">
            <v>M3</v>
          </cell>
          <cell r="E233">
            <v>1</v>
          </cell>
          <cell r="F233">
            <v>1.8668499999999999</v>
          </cell>
          <cell r="G233">
            <v>0</v>
          </cell>
          <cell r="H233">
            <v>0.18314999999999998</v>
          </cell>
          <cell r="I233">
            <v>0</v>
          </cell>
          <cell r="J233">
            <v>2.0499999999999998</v>
          </cell>
          <cell r="K233">
            <v>2.4599999999999995</v>
          </cell>
        </row>
        <row r="234">
          <cell r="B234" t="str">
            <v>C2531</v>
          </cell>
          <cell r="C234" t="str">
            <v>TRANSPORTE DE MATERIAL, EXCETO ROCHA EM CAMINHÃO ATÉ 1KM</v>
          </cell>
          <cell r="D234" t="str">
            <v>M3</v>
          </cell>
          <cell r="E234">
            <v>1</v>
          </cell>
          <cell r="F234">
            <v>2.0765000000000002</v>
          </cell>
          <cell r="G234">
            <v>0</v>
          </cell>
          <cell r="H234">
            <v>0.20350000000000001</v>
          </cell>
          <cell r="I234">
            <v>0</v>
          </cell>
          <cell r="J234">
            <v>2.2800000000000002</v>
          </cell>
          <cell r="K234">
            <v>2.7360000000000002</v>
          </cell>
        </row>
        <row r="235">
          <cell r="B235" t="str">
            <v>C2533</v>
          </cell>
          <cell r="C235" t="str">
            <v>TRANSPORTE DE MATERIAL, EXCETO ROCHA EM CAMINHÃO ATÉ 5 KM</v>
          </cell>
          <cell r="D235" t="str">
            <v>M3</v>
          </cell>
          <cell r="E235">
            <v>1</v>
          </cell>
          <cell r="F235">
            <v>10.371400000000001</v>
          </cell>
          <cell r="G235">
            <v>0</v>
          </cell>
          <cell r="H235">
            <v>1.0185999999999999</v>
          </cell>
          <cell r="I235">
            <v>0</v>
          </cell>
          <cell r="J235">
            <v>11.39</v>
          </cell>
          <cell r="K235">
            <v>13.668000000000001</v>
          </cell>
        </row>
        <row r="236">
          <cell r="B236" t="str">
            <v>C2530</v>
          </cell>
          <cell r="C236" t="str">
            <v>TRANSPORTE DE MATERIAL, EXCETO ROCHA EM CAMINHÃO ATÉ 10KM</v>
          </cell>
          <cell r="D236" t="str">
            <v>M3</v>
          </cell>
          <cell r="E236">
            <v>1</v>
          </cell>
          <cell r="F236">
            <v>12.447900000000001</v>
          </cell>
          <cell r="G236">
            <v>0</v>
          </cell>
          <cell r="H236">
            <v>1.2221</v>
          </cell>
          <cell r="I236">
            <v>0</v>
          </cell>
          <cell r="J236">
            <v>13.67</v>
          </cell>
          <cell r="K236">
            <v>16.404</v>
          </cell>
        </row>
        <row r="237">
          <cell r="B237" t="str">
            <v>C2532</v>
          </cell>
          <cell r="C237" t="str">
            <v>TRANSPORTE DE MATERIAL, EXCETO ROCHA EM CAMINHÃO ATÉ 20KM</v>
          </cell>
          <cell r="D237" t="str">
            <v>M3</v>
          </cell>
          <cell r="E237">
            <v>1</v>
          </cell>
          <cell r="F237">
            <v>18.676849999999998</v>
          </cell>
          <cell r="G237">
            <v>0</v>
          </cell>
          <cell r="H237">
            <v>1.8331499999999998</v>
          </cell>
          <cell r="I237">
            <v>0</v>
          </cell>
          <cell r="J237">
            <v>20.509999999999998</v>
          </cell>
          <cell r="K237">
            <v>24.611999999999998</v>
          </cell>
        </row>
        <row r="238">
          <cell r="B238" t="str">
            <v>C2536</v>
          </cell>
          <cell r="C238" t="str">
            <v>TRANSPORTE HORIZONTAL ATÉ 30M DE MATERIAIS À GRANEL</v>
          </cell>
          <cell r="D238" t="str">
            <v>M3</v>
          </cell>
          <cell r="E238">
            <v>1</v>
          </cell>
          <cell r="F238">
            <v>4.42875</v>
          </cell>
          <cell r="G238">
            <v>0</v>
          </cell>
          <cell r="H238">
            <v>5.53125</v>
          </cell>
          <cell r="I238">
            <v>0</v>
          </cell>
          <cell r="J238">
            <v>9.9600000000000009</v>
          </cell>
          <cell r="K238">
            <v>11.952</v>
          </cell>
        </row>
        <row r="239">
          <cell r="B239" t="str">
            <v>C2537</v>
          </cell>
          <cell r="C239" t="str">
            <v>TRANSPORTE HORIZONTAL DE 30,00 ATÉ 60,00M DE MATERIAIS À GRANEL</v>
          </cell>
          <cell r="D239" t="str">
            <v>M3</v>
          </cell>
          <cell r="E239">
            <v>1</v>
          </cell>
          <cell r="F239">
            <v>5.49125</v>
          </cell>
          <cell r="G239">
            <v>0</v>
          </cell>
          <cell r="H239">
            <v>6.8587499999999997</v>
          </cell>
          <cell r="I239">
            <v>0</v>
          </cell>
          <cell r="J239">
            <v>12.35</v>
          </cell>
          <cell r="K239">
            <v>14.819999999999999</v>
          </cell>
        </row>
        <row r="240">
          <cell r="B240" t="str">
            <v>C2535</v>
          </cell>
          <cell r="C240" t="str">
            <v>TRANSPORTE HORIZONTAL DE 60,01 ATÉ 100,00M DE MATERIAIS À GRANEL</v>
          </cell>
          <cell r="D240" t="str">
            <v>M3</v>
          </cell>
          <cell r="E240">
            <v>1</v>
          </cell>
          <cell r="F240">
            <v>7.25875</v>
          </cell>
          <cell r="G240">
            <v>0</v>
          </cell>
          <cell r="H240">
            <v>9.0712499999999991</v>
          </cell>
          <cell r="I240">
            <v>0</v>
          </cell>
          <cell r="J240">
            <v>16.329999999999998</v>
          </cell>
          <cell r="K240">
            <v>19.595999999999997</v>
          </cell>
        </row>
        <row r="241">
          <cell r="B241" t="str">
            <v>C2538</v>
          </cell>
          <cell r="C241" t="str">
            <v>TRANSPORTE VERTICAL DE MATERIAIS À GRANEL P/ A 1A LAJE</v>
          </cell>
          <cell r="D241" t="str">
            <v>M3</v>
          </cell>
          <cell r="E241">
            <v>1</v>
          </cell>
          <cell r="F241">
            <v>3.1875</v>
          </cell>
          <cell r="G241">
            <v>0</v>
          </cell>
          <cell r="H241">
            <v>3.9824999999999999</v>
          </cell>
          <cell r="I241">
            <v>0</v>
          </cell>
          <cell r="J241">
            <v>7.17</v>
          </cell>
          <cell r="K241">
            <v>8.6039999999999992</v>
          </cell>
        </row>
        <row r="242">
          <cell r="B242" t="str">
            <v>C2539</v>
          </cell>
          <cell r="C242" t="str">
            <v>TRANSPORTE VERTICAL DE MATERIAIS A GRANEL P/ A 2A LAJE</v>
          </cell>
          <cell r="D242" t="str">
            <v>M3</v>
          </cell>
          <cell r="E242">
            <v>1</v>
          </cell>
          <cell r="F242">
            <v>7.6062500000000002</v>
          </cell>
          <cell r="G242">
            <v>0</v>
          </cell>
          <cell r="H242">
            <v>9.5137499999999999</v>
          </cell>
          <cell r="I242">
            <v>0</v>
          </cell>
          <cell r="J242">
            <v>17.12</v>
          </cell>
          <cell r="K242">
            <v>20.544</v>
          </cell>
        </row>
        <row r="243">
          <cell r="C243" t="str">
            <v>ESCAVAÇÃO, CARGA, TRANSPORTE E DESCARGA DE MATERIAL</v>
          </cell>
          <cell r="E243">
            <v>0</v>
          </cell>
          <cell r="F243">
            <v>499.96441917252002</v>
          </cell>
          <cell r="G243">
            <v>0</v>
          </cell>
          <cell r="H243">
            <v>51.485580827480298</v>
          </cell>
          <cell r="I243">
            <v>0</v>
          </cell>
          <cell r="J243" t="str">
            <v/>
          </cell>
        </row>
        <row r="244">
          <cell r="B244" t="str">
            <v>C3131</v>
          </cell>
          <cell r="C244" t="str">
            <v>ARRASAMENTO ATERRO (ESCALONAMENTO) DMT ATÉ 50M</v>
          </cell>
          <cell r="D244" t="str">
            <v>M3</v>
          </cell>
          <cell r="E244">
            <v>1</v>
          </cell>
          <cell r="F244">
            <v>2.9567537313432797</v>
          </cell>
          <cell r="G244">
            <v>0</v>
          </cell>
          <cell r="H244">
            <v>0.31324626865671701</v>
          </cell>
          <cell r="I244">
            <v>0</v>
          </cell>
          <cell r="J244">
            <v>3.2699999999999969</v>
          </cell>
          <cell r="K244">
            <v>3.9239999999999959</v>
          </cell>
        </row>
        <row r="245">
          <cell r="B245" t="str">
            <v>C3182</v>
          </cell>
          <cell r="C245" t="str">
            <v>ESCAVAÇÃO CARGA TRANSP. 1-CAT ATÉ 200M</v>
          </cell>
          <cell r="D245" t="str">
            <v>M3</v>
          </cell>
          <cell r="E245">
            <v>1</v>
          </cell>
          <cell r="F245">
            <v>4.2125735294117597</v>
          </cell>
          <cell r="G245">
            <v>0</v>
          </cell>
          <cell r="H245">
            <v>0.29742647058823501</v>
          </cell>
          <cell r="I245">
            <v>0</v>
          </cell>
          <cell r="J245">
            <v>4.5099999999999945</v>
          </cell>
          <cell r="K245">
            <v>5.4119999999999928</v>
          </cell>
        </row>
        <row r="246">
          <cell r="B246" t="str">
            <v>C3178</v>
          </cell>
          <cell r="C246" t="str">
            <v>ESCAVAÇÃO CARGA TRANSP. 1-CAT 201 A 400M</v>
          </cell>
          <cell r="D246" t="str">
            <v>M3</v>
          </cell>
          <cell r="E246">
            <v>1</v>
          </cell>
          <cell r="F246">
            <v>4.5686519607843099</v>
          </cell>
          <cell r="G246">
            <v>0</v>
          </cell>
          <cell r="H246">
            <v>0.35134803921568603</v>
          </cell>
          <cell r="I246">
            <v>0</v>
          </cell>
          <cell r="J246">
            <v>4.9199999999999964</v>
          </cell>
          <cell r="K246">
            <v>5.9039999999999955</v>
          </cell>
        </row>
        <row r="247">
          <cell r="B247" t="str">
            <v>C3180</v>
          </cell>
          <cell r="C247" t="str">
            <v>ESCAVAÇÃO CARGA TRANSP. 1-CAT 401 A 600M</v>
          </cell>
          <cell r="D247" t="str">
            <v>M3</v>
          </cell>
          <cell r="E247">
            <v>1</v>
          </cell>
          <cell r="F247">
            <v>4.8586519607843099</v>
          </cell>
          <cell r="G247">
            <v>0</v>
          </cell>
          <cell r="H247">
            <v>0.35134803921568603</v>
          </cell>
          <cell r="I247">
            <v>0</v>
          </cell>
          <cell r="J247">
            <v>5.2099999999999955</v>
          </cell>
          <cell r="K247">
            <v>6.2519999999999945</v>
          </cell>
        </row>
        <row r="248">
          <cell r="B248" t="str">
            <v>C3169</v>
          </cell>
          <cell r="C248" t="str">
            <v>ESCAVACAO CARGA TRANSP. 1-CAT 601 A 800M</v>
          </cell>
          <cell r="D248" t="str">
            <v>M3</v>
          </cell>
          <cell r="E248">
            <v>1</v>
          </cell>
          <cell r="F248">
            <v>5.26473039215686</v>
          </cell>
          <cell r="G248">
            <v>0</v>
          </cell>
          <cell r="H248">
            <v>0.40526960784313804</v>
          </cell>
          <cell r="I248">
            <v>0</v>
          </cell>
          <cell r="J248">
            <v>5.6699999999999982</v>
          </cell>
          <cell r="K248">
            <v>6.8039999999999976</v>
          </cell>
        </row>
        <row r="249">
          <cell r="B249" t="str">
            <v>C3181</v>
          </cell>
          <cell r="C249" t="str">
            <v>ESCAVAÇÃO CARGA TRANSP. 1-CAT 801 A 1000M</v>
          </cell>
          <cell r="D249" t="str">
            <v>M3</v>
          </cell>
          <cell r="E249">
            <v>1</v>
          </cell>
          <cell r="F249">
            <v>5.5847303921568594</v>
          </cell>
          <cell r="G249">
            <v>0</v>
          </cell>
          <cell r="H249">
            <v>0.40526960784313698</v>
          </cell>
          <cell r="I249">
            <v>0</v>
          </cell>
          <cell r="J249">
            <v>5.9899999999999967</v>
          </cell>
          <cell r="K249">
            <v>7.1879999999999962</v>
          </cell>
        </row>
        <row r="250">
          <cell r="B250" t="str">
            <v>C3175</v>
          </cell>
          <cell r="C250" t="str">
            <v>ESCAVAÇÃO CARGA TRANSP. 1-CAT 1001 A 1200M</v>
          </cell>
          <cell r="D250" t="str">
            <v>M3</v>
          </cell>
          <cell r="E250">
            <v>1</v>
          </cell>
          <cell r="F250">
            <v>5.7047303921568595</v>
          </cell>
          <cell r="G250">
            <v>0</v>
          </cell>
          <cell r="H250">
            <v>0.40526960784313698</v>
          </cell>
          <cell r="I250">
            <v>0</v>
          </cell>
          <cell r="J250">
            <v>6.1099999999999968</v>
          </cell>
          <cell r="K250">
            <v>7.3319999999999954</v>
          </cell>
        </row>
        <row r="251">
          <cell r="B251" t="str">
            <v>C3165</v>
          </cell>
          <cell r="C251" t="str">
            <v>ESCAVACÃO CARGA TRANSP. 1-CAT 1201 A 1400M</v>
          </cell>
          <cell r="D251" t="str">
            <v>M3</v>
          </cell>
          <cell r="E251">
            <v>1</v>
          </cell>
          <cell r="F251">
            <v>6.1008088235294098</v>
          </cell>
          <cell r="G251">
            <v>0</v>
          </cell>
          <cell r="H251">
            <v>0.45919117647058799</v>
          </cell>
          <cell r="I251">
            <v>0</v>
          </cell>
          <cell r="J251">
            <v>6.5599999999999978</v>
          </cell>
          <cell r="K251">
            <v>7.8719999999999972</v>
          </cell>
        </row>
        <row r="252">
          <cell r="B252" t="str">
            <v>C3176</v>
          </cell>
          <cell r="C252" t="str">
            <v>ESCAVAÇÃO CARGA TRANSP. 1-CAT 1401 A 1600M</v>
          </cell>
          <cell r="D252" t="str">
            <v>M3</v>
          </cell>
          <cell r="E252">
            <v>1</v>
          </cell>
          <cell r="F252">
            <v>6.3708088235294094</v>
          </cell>
          <cell r="G252">
            <v>0</v>
          </cell>
          <cell r="H252">
            <v>0.45919117647058899</v>
          </cell>
          <cell r="I252">
            <v>0</v>
          </cell>
          <cell r="J252">
            <v>6.8299999999999983</v>
          </cell>
          <cell r="K252">
            <v>8.195999999999998</v>
          </cell>
        </row>
        <row r="253">
          <cell r="B253" t="str">
            <v>C3177</v>
          </cell>
          <cell r="C253" t="str">
            <v>ESCAVAÇÃO CARGA TRANSP. 1-CAT 1601 A 1800M</v>
          </cell>
          <cell r="D253" t="str">
            <v>M3</v>
          </cell>
          <cell r="E253">
            <v>1</v>
          </cell>
          <cell r="F253">
            <v>6.7268872549019596</v>
          </cell>
          <cell r="G253">
            <v>0</v>
          </cell>
          <cell r="H253">
            <v>0.51311274509804006</v>
          </cell>
          <cell r="I253">
            <v>0</v>
          </cell>
          <cell r="J253">
            <v>7.2399999999999993</v>
          </cell>
          <cell r="K253">
            <v>8.6879999999999988</v>
          </cell>
        </row>
        <row r="254">
          <cell r="B254" t="str">
            <v>C3166</v>
          </cell>
          <cell r="C254" t="str">
            <v>ESCAVAÇÃO CARGA TRANSP. 1-CAT 1801 A 2000M</v>
          </cell>
          <cell r="D254" t="str">
            <v>M3</v>
          </cell>
          <cell r="E254">
            <v>1</v>
          </cell>
          <cell r="F254">
            <v>7.0268872549019594</v>
          </cell>
          <cell r="G254">
            <v>0</v>
          </cell>
          <cell r="H254">
            <v>0.51311274509803906</v>
          </cell>
          <cell r="I254">
            <v>0</v>
          </cell>
          <cell r="J254">
            <v>7.5399999999999983</v>
          </cell>
          <cell r="K254">
            <v>9.0479999999999983</v>
          </cell>
        </row>
        <row r="255">
          <cell r="B255" t="str">
            <v>C3167</v>
          </cell>
          <cell r="C255" t="str">
            <v>ESCAVAÇÃO CARGA TRANSP. 1-CAT 2001 A 3000M</v>
          </cell>
          <cell r="D255" t="str">
            <v>M3</v>
          </cell>
          <cell r="E255">
            <v>1</v>
          </cell>
          <cell r="F255">
            <v>7.2468872549019601</v>
          </cell>
          <cell r="G255">
            <v>0</v>
          </cell>
          <cell r="H255">
            <v>0.51311274509803906</v>
          </cell>
          <cell r="I255">
            <v>0</v>
          </cell>
          <cell r="J255">
            <v>7.7599999999999989</v>
          </cell>
          <cell r="K255">
            <v>9.3119999999999976</v>
          </cell>
        </row>
        <row r="256">
          <cell r="B256" t="str">
            <v>C3168</v>
          </cell>
          <cell r="C256" t="str">
            <v>ESCAVAÇÃO CARGA TRANSP. 1-CAT 3001 A 4000M</v>
          </cell>
          <cell r="D256" t="str">
            <v>M3</v>
          </cell>
          <cell r="E256">
            <v>1</v>
          </cell>
          <cell r="F256">
            <v>8.199044117647059</v>
          </cell>
          <cell r="G256">
            <v>0</v>
          </cell>
          <cell r="H256">
            <v>0.62095588235294097</v>
          </cell>
          <cell r="I256">
            <v>0</v>
          </cell>
          <cell r="J256">
            <v>8.82</v>
          </cell>
          <cell r="K256">
            <v>10.584</v>
          </cell>
        </row>
        <row r="257">
          <cell r="B257" t="str">
            <v>C3179</v>
          </cell>
          <cell r="C257" t="str">
            <v>ESCAVAÇÃO CARGA TRANSP. 1-CAT 4001 A 5000M</v>
          </cell>
          <cell r="D257" t="str">
            <v>M3</v>
          </cell>
          <cell r="E257">
            <v>1</v>
          </cell>
          <cell r="F257">
            <v>9.1351225490196093</v>
          </cell>
          <cell r="G257">
            <v>0</v>
          </cell>
          <cell r="H257">
            <v>0.67487745098039198</v>
          </cell>
          <cell r="I257">
            <v>0</v>
          </cell>
          <cell r="J257">
            <v>9.81</v>
          </cell>
          <cell r="K257">
            <v>11.772</v>
          </cell>
        </row>
        <row r="258">
          <cell r="B258" t="str">
            <v>C3192</v>
          </cell>
          <cell r="C258" t="str">
            <v>ESCAVAÇÃO CARGA TRANSP. 2-CAT ATÉ 200M</v>
          </cell>
          <cell r="D258" t="str">
            <v>M3</v>
          </cell>
          <cell r="E258">
            <v>1</v>
          </cell>
          <cell r="F258">
            <v>5.4886458333333294</v>
          </cell>
          <cell r="G258">
            <v>0</v>
          </cell>
          <cell r="H258">
            <v>0.42135416666666703</v>
          </cell>
          <cell r="I258">
            <v>0</v>
          </cell>
          <cell r="J258">
            <v>5.9099999999999966</v>
          </cell>
          <cell r="K258">
            <v>7.0919999999999961</v>
          </cell>
        </row>
        <row r="259">
          <cell r="B259" t="str">
            <v>C3187</v>
          </cell>
          <cell r="C259" t="str">
            <v>ESCAVAÇÃO CARGA TRANSP. 2-CAT 201 A 400M</v>
          </cell>
          <cell r="D259" t="str">
            <v>M3</v>
          </cell>
          <cell r="E259">
            <v>1</v>
          </cell>
          <cell r="F259">
            <v>5.7486458333333301</v>
          </cell>
          <cell r="G259">
            <v>0</v>
          </cell>
          <cell r="H259">
            <v>0.42135416666666603</v>
          </cell>
          <cell r="I259">
            <v>0</v>
          </cell>
          <cell r="J259">
            <v>6.1699999999999964</v>
          </cell>
          <cell r="K259">
            <v>7.4039999999999955</v>
          </cell>
        </row>
        <row r="260">
          <cell r="B260" t="str">
            <v>C3189</v>
          </cell>
          <cell r="C260" t="str">
            <v>ESCAVAÇÃO CARGA TRANSP. 2-CAT 401 A 600M</v>
          </cell>
          <cell r="D260" t="str">
            <v>M3</v>
          </cell>
          <cell r="E260">
            <v>1</v>
          </cell>
          <cell r="F260">
            <v>6.25225694444444</v>
          </cell>
          <cell r="G260">
            <v>0</v>
          </cell>
          <cell r="H260">
            <v>0.49774305555555604</v>
          </cell>
          <cell r="I260">
            <v>0</v>
          </cell>
          <cell r="J260">
            <v>6.7499999999999964</v>
          </cell>
          <cell r="K260">
            <v>8.0999999999999961</v>
          </cell>
        </row>
        <row r="261">
          <cell r="B261" t="str">
            <v>C3190</v>
          </cell>
          <cell r="C261" t="str">
            <v>ESCAVAÇÃO CARGA TRANSP. 2-CAT 601 A 800M</v>
          </cell>
          <cell r="D261" t="str">
            <v>M3</v>
          </cell>
          <cell r="E261">
            <v>1</v>
          </cell>
          <cell r="F261">
            <v>6.5722569444444394</v>
          </cell>
          <cell r="G261">
            <v>0</v>
          </cell>
          <cell r="H261">
            <v>0.49774305555555604</v>
          </cell>
          <cell r="I261">
            <v>0</v>
          </cell>
          <cell r="J261">
            <v>7.0699999999999958</v>
          </cell>
          <cell r="K261">
            <v>8.4839999999999947</v>
          </cell>
        </row>
        <row r="262">
          <cell r="B262" t="str">
            <v>C3191</v>
          </cell>
          <cell r="C262" t="str">
            <v>ESCAVAÇÃO CARGA TRANSP. 2-CAT 801 A 1000M</v>
          </cell>
          <cell r="D262" t="str">
            <v>M3</v>
          </cell>
          <cell r="E262">
            <v>1</v>
          </cell>
          <cell r="F262">
            <v>6.9122569444444393</v>
          </cell>
          <cell r="G262">
            <v>0</v>
          </cell>
          <cell r="H262">
            <v>0.49774305555555604</v>
          </cell>
          <cell r="I262">
            <v>0</v>
          </cell>
          <cell r="J262">
            <v>7.4099999999999957</v>
          </cell>
          <cell r="K262">
            <v>8.8919999999999941</v>
          </cell>
        </row>
        <row r="263">
          <cell r="B263" t="str">
            <v>C3170</v>
          </cell>
          <cell r="C263" t="str">
            <v>ESCAVAÇÃO CARGA TRANSP. 2-CAT 1001 A 1200M</v>
          </cell>
          <cell r="D263" t="str">
            <v>M3</v>
          </cell>
          <cell r="E263">
            <v>1</v>
          </cell>
          <cell r="F263">
            <v>7.2358680555555592</v>
          </cell>
          <cell r="G263">
            <v>0</v>
          </cell>
          <cell r="H263">
            <v>0.57413194444444504</v>
          </cell>
          <cell r="I263">
            <v>0</v>
          </cell>
          <cell r="J263">
            <v>7.8100000000000041</v>
          </cell>
          <cell r="K263">
            <v>9.3720000000000052</v>
          </cell>
        </row>
        <row r="264">
          <cell r="B264" t="str">
            <v>C3184</v>
          </cell>
          <cell r="C264" t="str">
            <v>ESCAVAÇÃO CARGA TRANSP. 2-CAT 1401 A 1600M</v>
          </cell>
          <cell r="D264" t="str">
            <v>M3</v>
          </cell>
          <cell r="E264">
            <v>1</v>
          </cell>
          <cell r="F264">
            <v>7.86586805555556</v>
          </cell>
          <cell r="G264">
            <v>0</v>
          </cell>
          <cell r="H264">
            <v>0.57413194444444504</v>
          </cell>
          <cell r="I264">
            <v>0</v>
          </cell>
          <cell r="J264">
            <v>8.4400000000000048</v>
          </cell>
          <cell r="K264">
            <v>10.128000000000005</v>
          </cell>
        </row>
        <row r="265">
          <cell r="B265" t="str">
            <v>C3185</v>
          </cell>
          <cell r="C265" t="str">
            <v>ESCAVAÇÃO CARGA TRANSP. 2-CAT 1601 A 1800M</v>
          </cell>
          <cell r="D265" t="str">
            <v>M3</v>
          </cell>
          <cell r="E265">
            <v>1</v>
          </cell>
          <cell r="F265">
            <v>8.3194791666666692</v>
          </cell>
          <cell r="G265">
            <v>0</v>
          </cell>
          <cell r="H265">
            <v>0.65052083333333299</v>
          </cell>
          <cell r="I265">
            <v>0</v>
          </cell>
          <cell r="J265">
            <v>8.9700000000000024</v>
          </cell>
          <cell r="K265">
            <v>10.764000000000003</v>
          </cell>
        </row>
        <row r="266">
          <cell r="B266" t="str">
            <v>C3186</v>
          </cell>
          <cell r="C266" t="str">
            <v>ESCAVAÇÃO CARGA TRANSP. 2-CAT 1801 A 2000M</v>
          </cell>
          <cell r="D266" t="str">
            <v>M3</v>
          </cell>
          <cell r="E266">
            <v>1</v>
          </cell>
          <cell r="F266">
            <v>8.6194791666666699</v>
          </cell>
          <cell r="G266">
            <v>0</v>
          </cell>
          <cell r="H266">
            <v>0.65052083333333299</v>
          </cell>
          <cell r="I266">
            <v>0</v>
          </cell>
          <cell r="J266">
            <v>9.2700000000000031</v>
          </cell>
          <cell r="K266">
            <v>11.124000000000004</v>
          </cell>
        </row>
        <row r="267">
          <cell r="B267" t="str">
            <v>C3171</v>
          </cell>
          <cell r="C267" t="str">
            <v>ESCAVAÇÃO CARGA TRANSP. 2-CAT 2001 A 3000M</v>
          </cell>
          <cell r="D267" t="str">
            <v>M3</v>
          </cell>
          <cell r="E267">
            <v>1</v>
          </cell>
          <cell r="F267">
            <v>8.8894791666666695</v>
          </cell>
          <cell r="G267">
            <v>0</v>
          </cell>
          <cell r="H267">
            <v>0.65052083333333299</v>
          </cell>
          <cell r="I267">
            <v>0</v>
          </cell>
          <cell r="J267">
            <v>9.5400000000000027</v>
          </cell>
          <cell r="K267">
            <v>11.448000000000002</v>
          </cell>
        </row>
        <row r="268">
          <cell r="B268" t="str">
            <v>C3188</v>
          </cell>
          <cell r="C268" t="str">
            <v>ESCAVAÇÃO CARGA TRANSP. 2-CAT 3001 A 4000M</v>
          </cell>
          <cell r="D268" t="str">
            <v>M3</v>
          </cell>
          <cell r="E268">
            <v>1</v>
          </cell>
          <cell r="F268">
            <v>9.8730902777777789</v>
          </cell>
          <cell r="G268">
            <v>0</v>
          </cell>
          <cell r="H268">
            <v>0.72690972222222205</v>
          </cell>
          <cell r="I268">
            <v>0</v>
          </cell>
          <cell r="J268">
            <v>10.600000000000001</v>
          </cell>
          <cell r="K268">
            <v>12.72</v>
          </cell>
        </row>
        <row r="269">
          <cell r="B269" t="str">
            <v>C3172</v>
          </cell>
          <cell r="C269" t="str">
            <v>ESCAVAÇÃO CARGA TRANSP. 2-CAT 4001 A 5000M</v>
          </cell>
          <cell r="D269" t="str">
            <v>M3</v>
          </cell>
          <cell r="E269">
            <v>1</v>
          </cell>
          <cell r="F269">
            <v>10.9867013888889</v>
          </cell>
          <cell r="G269">
            <v>0</v>
          </cell>
          <cell r="H269">
            <v>0.80329861111111101</v>
          </cell>
          <cell r="I269">
            <v>0</v>
          </cell>
          <cell r="J269">
            <v>11.790000000000012</v>
          </cell>
          <cell r="K269">
            <v>14.148000000000014</v>
          </cell>
        </row>
        <row r="270">
          <cell r="B270" t="str">
            <v>C3205</v>
          </cell>
          <cell r="C270" t="str">
            <v>ESCAVAÇÃO CARGA TRANSP. 3-CAT ATÉ 50M</v>
          </cell>
          <cell r="D270" t="str">
            <v>M3</v>
          </cell>
          <cell r="E270">
            <v>1</v>
          </cell>
          <cell r="F270">
            <v>16.7998039215686</v>
          </cell>
          <cell r="G270">
            <v>0</v>
          </cell>
          <cell r="H270">
            <v>2.0401960784313697</v>
          </cell>
          <cell r="I270">
            <v>0</v>
          </cell>
          <cell r="J270">
            <v>18.839999999999968</v>
          </cell>
          <cell r="K270">
            <v>22.607999999999961</v>
          </cell>
        </row>
        <row r="271">
          <cell r="B271" t="str">
            <v>C3202</v>
          </cell>
          <cell r="C271" t="str">
            <v>ESCAVAÇÃO CARGA TRANSP. 3-CAT 51 A 100M</v>
          </cell>
          <cell r="D271" t="str">
            <v>M3</v>
          </cell>
          <cell r="E271">
            <v>1</v>
          </cell>
          <cell r="F271">
            <v>18.675000000000001</v>
          </cell>
          <cell r="G271">
            <v>0</v>
          </cell>
          <cell r="H271">
            <v>2.375</v>
          </cell>
          <cell r="I271">
            <v>0</v>
          </cell>
          <cell r="J271">
            <v>21.05</v>
          </cell>
          <cell r="K271">
            <v>25.26</v>
          </cell>
        </row>
        <row r="272">
          <cell r="B272" t="str">
            <v>C3200</v>
          </cell>
          <cell r="C272" t="str">
            <v>ESCAVAÇÃO CARGA TRANSP. 3-CAT 201 A 400M</v>
          </cell>
          <cell r="D272" t="str">
            <v>M3</v>
          </cell>
          <cell r="E272">
            <v>1</v>
          </cell>
          <cell r="F272">
            <v>19.085000000000001</v>
          </cell>
          <cell r="G272">
            <v>0</v>
          </cell>
          <cell r="H272">
            <v>2.375</v>
          </cell>
          <cell r="I272">
            <v>0</v>
          </cell>
          <cell r="J272">
            <v>21.46</v>
          </cell>
          <cell r="K272">
            <v>25.751999999999999</v>
          </cell>
        </row>
        <row r="273">
          <cell r="B273" t="str">
            <v>C3201</v>
          </cell>
          <cell r="C273" t="str">
            <v>ESCAVAÇÃO CARGA TRANSP. 3-CAT 401 A 600M</v>
          </cell>
          <cell r="D273" t="str">
            <v>M3</v>
          </cell>
          <cell r="E273">
            <v>1</v>
          </cell>
          <cell r="F273">
            <v>19.515000000000001</v>
          </cell>
          <cell r="G273">
            <v>0</v>
          </cell>
          <cell r="H273">
            <v>2.375</v>
          </cell>
          <cell r="I273">
            <v>0</v>
          </cell>
          <cell r="J273">
            <v>21.89</v>
          </cell>
          <cell r="K273">
            <v>26.268000000000001</v>
          </cell>
        </row>
        <row r="274">
          <cell r="B274" t="str">
            <v>C3203</v>
          </cell>
          <cell r="C274" t="str">
            <v>ESCAVAÇÃO CARGA TRANSP. 3-CAT 601 A 800M</v>
          </cell>
          <cell r="D274" t="str">
            <v>M3</v>
          </cell>
          <cell r="E274">
            <v>1</v>
          </cell>
          <cell r="F274">
            <v>20.207156862745098</v>
          </cell>
          <cell r="G274">
            <v>0</v>
          </cell>
          <cell r="H274">
            <v>2.4828431372548998</v>
          </cell>
          <cell r="I274">
            <v>0</v>
          </cell>
          <cell r="J274">
            <v>22.689999999999998</v>
          </cell>
          <cell r="K274">
            <v>27.227999999999998</v>
          </cell>
        </row>
        <row r="275">
          <cell r="B275" t="str">
            <v>C3204</v>
          </cell>
          <cell r="C275" t="str">
            <v>ESCAVAÇÃO CARGA TRANSP. 3-CAT 801 A 1000M</v>
          </cell>
          <cell r="D275" t="str">
            <v>M3</v>
          </cell>
          <cell r="E275">
            <v>1</v>
          </cell>
          <cell r="F275">
            <v>20.6271568627451</v>
          </cell>
          <cell r="G275">
            <v>0</v>
          </cell>
          <cell r="H275">
            <v>2.4828431372548998</v>
          </cell>
          <cell r="I275">
            <v>0</v>
          </cell>
          <cell r="J275">
            <v>23.11</v>
          </cell>
          <cell r="K275">
            <v>27.731999999999999</v>
          </cell>
        </row>
        <row r="276">
          <cell r="B276" t="str">
            <v>C3193</v>
          </cell>
          <cell r="C276" t="str">
            <v>ESCAVAÇÃO CARGA TRANSP. 3-CAT 1001 A 1200M</v>
          </cell>
          <cell r="D276" t="str">
            <v>M3</v>
          </cell>
          <cell r="E276">
            <v>1</v>
          </cell>
          <cell r="F276">
            <v>20.817156862745097</v>
          </cell>
          <cell r="G276">
            <v>0</v>
          </cell>
          <cell r="H276">
            <v>2.4828431372548998</v>
          </cell>
          <cell r="I276">
            <v>0</v>
          </cell>
          <cell r="J276">
            <v>23.299999999999997</v>
          </cell>
          <cell r="K276">
            <v>27.959999999999997</v>
          </cell>
        </row>
        <row r="277">
          <cell r="B277" t="str">
            <v>C3195</v>
          </cell>
          <cell r="C277" t="str">
            <v>ESCAVAÇÃO CARGA TRANSP. 3-CAT 1201 A 1400M</v>
          </cell>
          <cell r="D277" t="str">
            <v>M3</v>
          </cell>
          <cell r="E277">
            <v>1</v>
          </cell>
          <cell r="F277">
            <v>21.4293137254902</v>
          </cell>
          <cell r="G277">
            <v>0</v>
          </cell>
          <cell r="H277">
            <v>2.5906862745098098</v>
          </cell>
          <cell r="I277">
            <v>0</v>
          </cell>
          <cell r="J277">
            <v>24.02000000000001</v>
          </cell>
          <cell r="K277">
            <v>28.824000000000012</v>
          </cell>
        </row>
        <row r="278">
          <cell r="B278" t="str">
            <v>C3196</v>
          </cell>
          <cell r="C278" t="str">
            <v>ESCAVAÇÃO CARGA TRANSP. 3-CAT 1401 A 1600M</v>
          </cell>
          <cell r="D278" t="str">
            <v>M3</v>
          </cell>
          <cell r="E278">
            <v>1</v>
          </cell>
          <cell r="F278">
            <v>21.8393137254902</v>
          </cell>
          <cell r="G278">
            <v>0</v>
          </cell>
          <cell r="H278">
            <v>2.5906862745098098</v>
          </cell>
          <cell r="I278">
            <v>0</v>
          </cell>
          <cell r="J278">
            <v>24.43000000000001</v>
          </cell>
          <cell r="K278">
            <v>29.31600000000001</v>
          </cell>
        </row>
        <row r="279">
          <cell r="B279" t="str">
            <v>C3197</v>
          </cell>
          <cell r="C279" t="str">
            <v>ESCAVAÇÃO CARGA TRANSP. 3-CAT 1601 A 1800M</v>
          </cell>
          <cell r="D279" t="str">
            <v>M3</v>
          </cell>
          <cell r="E279">
            <v>1</v>
          </cell>
          <cell r="F279">
            <v>22.189313725490198</v>
          </cell>
          <cell r="G279">
            <v>0</v>
          </cell>
          <cell r="H279">
            <v>2.5906862745098098</v>
          </cell>
          <cell r="I279">
            <v>0</v>
          </cell>
          <cell r="J279">
            <v>24.780000000000008</v>
          </cell>
          <cell r="K279">
            <v>29.736000000000008</v>
          </cell>
        </row>
        <row r="280">
          <cell r="B280" t="str">
            <v>C3198</v>
          </cell>
          <cell r="C280" t="str">
            <v>ESCAVAÇÃO CARGA TRANSP. 3-CAT 1801 A 2000M</v>
          </cell>
          <cell r="D280" t="str">
            <v>M3</v>
          </cell>
          <cell r="E280">
            <v>1</v>
          </cell>
          <cell r="F280">
            <v>22.599313725490198</v>
          </cell>
          <cell r="G280">
            <v>0</v>
          </cell>
          <cell r="H280">
            <v>2.5906862745098098</v>
          </cell>
          <cell r="I280">
            <v>0</v>
          </cell>
          <cell r="J280">
            <v>25.190000000000008</v>
          </cell>
          <cell r="K280">
            <v>30.228000000000009</v>
          </cell>
        </row>
        <row r="281">
          <cell r="B281" t="str">
            <v>C3199</v>
          </cell>
          <cell r="C281" t="str">
            <v>ESCAVAÇÃO CARGA TRANSP. 3-CAT 2001 A 3000M</v>
          </cell>
          <cell r="D281" t="str">
            <v>M3</v>
          </cell>
          <cell r="E281">
            <v>1</v>
          </cell>
          <cell r="F281">
            <v>23.1614705882353</v>
          </cell>
          <cell r="G281">
            <v>0</v>
          </cell>
          <cell r="H281">
            <v>2.6985294117647101</v>
          </cell>
          <cell r="I281">
            <v>0</v>
          </cell>
          <cell r="J281">
            <v>25.86000000000001</v>
          </cell>
          <cell r="K281">
            <v>31.032000000000011</v>
          </cell>
        </row>
        <row r="282">
          <cell r="B282" t="str">
            <v>C3173</v>
          </cell>
          <cell r="C282" t="str">
            <v>ESCAVAÇÃO CARGA TRANSP. 3-CAT 3001 A 4000M</v>
          </cell>
          <cell r="D282" t="str">
            <v>M3</v>
          </cell>
          <cell r="E282">
            <v>1</v>
          </cell>
          <cell r="F282">
            <v>24.4136274509804</v>
          </cell>
          <cell r="G282">
            <v>0</v>
          </cell>
          <cell r="H282">
            <v>2.8063725490196099</v>
          </cell>
          <cell r="I282">
            <v>0</v>
          </cell>
          <cell r="J282">
            <v>27.22000000000001</v>
          </cell>
          <cell r="K282">
            <v>32.664000000000009</v>
          </cell>
        </row>
        <row r="283">
          <cell r="B283" t="str">
            <v>C3174</v>
          </cell>
          <cell r="C283" t="str">
            <v>ESCAVAÇÃO CARGA TRANSP. 3-CAT 4001 A 5000M</v>
          </cell>
          <cell r="D283" t="str">
            <v>M3</v>
          </cell>
          <cell r="E283">
            <v>1</v>
          </cell>
          <cell r="F283">
            <v>25.5536274509804</v>
          </cell>
          <cell r="G283">
            <v>0</v>
          </cell>
          <cell r="H283">
            <v>2.8063725490196099</v>
          </cell>
          <cell r="I283">
            <v>0</v>
          </cell>
          <cell r="J283">
            <v>28.36000000000001</v>
          </cell>
          <cell r="K283">
            <v>34.032000000000011</v>
          </cell>
        </row>
        <row r="284">
          <cell r="B284" t="str">
            <v>C3183</v>
          </cell>
          <cell r="C284" t="str">
            <v>ESCAVAÇÃO CARGA TRANSP. 2-CAT 1201 A 1400M</v>
          </cell>
          <cell r="D284" t="str">
            <v>M3</v>
          </cell>
          <cell r="E284">
            <v>1</v>
          </cell>
          <cell r="F284">
            <v>7.5458680555555597</v>
          </cell>
          <cell r="G284">
            <v>0</v>
          </cell>
          <cell r="H284">
            <v>0.57413194444444504</v>
          </cell>
          <cell r="I284">
            <v>0</v>
          </cell>
          <cell r="J284">
            <v>8.1200000000000045</v>
          </cell>
          <cell r="K284">
            <v>9.7440000000000051</v>
          </cell>
        </row>
        <row r="285">
          <cell r="B285" t="str">
            <v>C3194</v>
          </cell>
          <cell r="C285" t="str">
            <v>ESCAVAÇÃO CARGA TRANSP. 3-CAT 101 A 200M</v>
          </cell>
          <cell r="D285" t="str">
            <v>M3</v>
          </cell>
          <cell r="E285">
            <v>1</v>
          </cell>
          <cell r="F285">
            <v>18.785</v>
          </cell>
          <cell r="G285">
            <v>0</v>
          </cell>
          <cell r="H285">
            <v>2.375</v>
          </cell>
          <cell r="I285">
            <v>0</v>
          </cell>
          <cell r="J285">
            <v>21.16</v>
          </cell>
          <cell r="K285">
            <v>25.391999999999999</v>
          </cell>
        </row>
        <row r="286">
          <cell r="C286" t="str">
            <v>ATERRO,REATERRO E COMPACTAÇÃO</v>
          </cell>
          <cell r="E286">
            <v>0</v>
          </cell>
          <cell r="F286">
            <v>98.207203628863795</v>
          </cell>
          <cell r="G286">
            <v>0</v>
          </cell>
          <cell r="H286">
            <v>31.262796371136197</v>
          </cell>
          <cell r="I286">
            <v>0</v>
          </cell>
          <cell r="J286" t="str">
            <v/>
          </cell>
        </row>
        <row r="287">
          <cell r="B287" t="str">
            <v>C0095</v>
          </cell>
          <cell r="C287" t="str">
            <v>APILOAMENTO DE PISO OU FUNDO DE VALAS C/MAÇO DE 30 A 60 KG</v>
          </cell>
          <cell r="D287" t="str">
            <v>M2</v>
          </cell>
          <cell r="E287">
            <v>1</v>
          </cell>
          <cell r="F287">
            <v>3.00875</v>
          </cell>
          <cell r="G287">
            <v>0</v>
          </cell>
          <cell r="H287">
            <v>3.76125</v>
          </cell>
          <cell r="I287">
            <v>0</v>
          </cell>
          <cell r="J287">
            <v>6.77</v>
          </cell>
          <cell r="K287">
            <v>8.1239999999999988</v>
          </cell>
        </row>
        <row r="288">
          <cell r="B288" t="str">
            <v>C0328</v>
          </cell>
          <cell r="C288" t="str">
            <v>ATERRO C/COMPACTAÇÃO MECÂNICA E CONTROLE, MAT. DE AQUISIÇÃO</v>
          </cell>
          <cell r="D288" t="str">
            <v>M3</v>
          </cell>
          <cell r="E288">
            <v>1</v>
          </cell>
          <cell r="F288">
            <v>20.862749999999998</v>
          </cell>
          <cell r="G288">
            <v>0</v>
          </cell>
          <cell r="H288">
            <v>2.6372499999999999</v>
          </cell>
          <cell r="I288">
            <v>0</v>
          </cell>
          <cell r="J288">
            <v>23.5</v>
          </cell>
          <cell r="K288">
            <v>28.2</v>
          </cell>
        </row>
        <row r="289">
          <cell r="B289" t="str">
            <v>C0329</v>
          </cell>
          <cell r="C289" t="str">
            <v>ATERRO C/COMPACTAÇÃO MECÂNICA E CONTROLE, MAT. PRODUZIDO (S/TRANSP.)</v>
          </cell>
          <cell r="D289" t="str">
            <v>M3</v>
          </cell>
          <cell r="E289">
            <v>1</v>
          </cell>
          <cell r="F289">
            <v>6.7111146616541397</v>
          </cell>
          <cell r="G289">
            <v>0</v>
          </cell>
          <cell r="H289">
            <v>2.77888533834586</v>
          </cell>
          <cell r="I289">
            <v>0</v>
          </cell>
          <cell r="J289">
            <v>9.49</v>
          </cell>
          <cell r="K289">
            <v>11.388</v>
          </cell>
        </row>
        <row r="290">
          <cell r="B290" t="str">
            <v>C0330</v>
          </cell>
          <cell r="C290" t="str">
            <v>ATERRO C/COMPACTAÇÃO MANUAL S/CONTROLE, MAT. C/AQUISIÇÃO</v>
          </cell>
          <cell r="D290" t="str">
            <v>M3</v>
          </cell>
          <cell r="E290">
            <v>1</v>
          </cell>
          <cell r="F290">
            <v>19.508749999999999</v>
          </cell>
          <cell r="G290">
            <v>0</v>
          </cell>
          <cell r="H290">
            <v>3.76125</v>
          </cell>
          <cell r="I290">
            <v>0</v>
          </cell>
          <cell r="J290">
            <v>23.27</v>
          </cell>
          <cell r="K290">
            <v>27.923999999999999</v>
          </cell>
        </row>
        <row r="291">
          <cell r="B291" t="str">
            <v>C0331</v>
          </cell>
          <cell r="C291" t="str">
            <v>ATERRO C/COMPACTAÇÃO MANUAL S/CONTROLE, MAT. PRODUZIDO (S/TRANSP.)</v>
          </cell>
          <cell r="D291" t="str">
            <v>M3</v>
          </cell>
          <cell r="E291">
            <v>1</v>
          </cell>
          <cell r="F291">
            <v>5.3571146616541396</v>
          </cell>
          <cell r="G291">
            <v>0</v>
          </cell>
          <cell r="H291">
            <v>3.9028853383458597</v>
          </cell>
          <cell r="I291">
            <v>0</v>
          </cell>
          <cell r="J291">
            <v>9.26</v>
          </cell>
          <cell r="K291">
            <v>11.112</v>
          </cell>
        </row>
        <row r="292">
          <cell r="B292" t="str">
            <v>C3145</v>
          </cell>
          <cell r="C292" t="str">
            <v>COMPACTAÇÃO DE ATERROS  95% P.N</v>
          </cell>
          <cell r="D292" t="str">
            <v>M3</v>
          </cell>
          <cell r="E292">
            <v>1</v>
          </cell>
          <cell r="F292">
            <v>1.5761666666666698</v>
          </cell>
          <cell r="G292">
            <v>0</v>
          </cell>
          <cell r="H292">
            <v>0.18383333333333302</v>
          </cell>
          <cell r="I292">
            <v>0</v>
          </cell>
          <cell r="J292">
            <v>1.7600000000000029</v>
          </cell>
          <cell r="K292">
            <v>2.1120000000000032</v>
          </cell>
        </row>
        <row r="293">
          <cell r="B293" t="str">
            <v>C3146</v>
          </cell>
          <cell r="C293" t="str">
            <v>COMPACTAÇÃO DE ATERROS 100% P.N</v>
          </cell>
          <cell r="D293" t="str">
            <v>M3</v>
          </cell>
          <cell r="E293">
            <v>1</v>
          </cell>
          <cell r="F293">
            <v>1.6461666666666699</v>
          </cell>
          <cell r="G293">
            <v>0</v>
          </cell>
          <cell r="H293">
            <v>0.18383333333333302</v>
          </cell>
          <cell r="I293">
            <v>0</v>
          </cell>
          <cell r="J293">
            <v>1.830000000000003</v>
          </cell>
          <cell r="K293">
            <v>2.1960000000000033</v>
          </cell>
        </row>
        <row r="294">
          <cell r="B294" t="str">
            <v>C0821</v>
          </cell>
          <cell r="C294" t="str">
            <v>COMPACTAÇÃO MECÂNICA DE CALÇAMENTO C/COMPACTADOR TIPO SAPO</v>
          </cell>
          <cell r="D294" t="str">
            <v>M2</v>
          </cell>
          <cell r="E294">
            <v>1</v>
          </cell>
          <cell r="F294">
            <v>0.32477499999999998</v>
          </cell>
          <cell r="G294">
            <v>0</v>
          </cell>
          <cell r="H294">
            <v>0.215225</v>
          </cell>
          <cell r="I294">
            <v>0</v>
          </cell>
          <cell r="J294">
            <v>0.54</v>
          </cell>
          <cell r="K294">
            <v>0.64800000000000002</v>
          </cell>
        </row>
        <row r="295">
          <cell r="B295" t="str">
            <v>C0822</v>
          </cell>
          <cell r="C295" t="str">
            <v>COMPACTAÇÃO MECÂNICA DO CALÇAMENTO C/ ROLO LISO</v>
          </cell>
          <cell r="D295" t="str">
            <v>M2</v>
          </cell>
          <cell r="E295">
            <v>1</v>
          </cell>
          <cell r="F295">
            <v>0.48317499999999997</v>
          </cell>
          <cell r="G295">
            <v>0</v>
          </cell>
          <cell r="H295">
            <v>6.6824999999999996E-2</v>
          </cell>
          <cell r="I295">
            <v>0</v>
          </cell>
          <cell r="J295">
            <v>0.54999999999999993</v>
          </cell>
          <cell r="K295">
            <v>0.65999999999999992</v>
          </cell>
        </row>
        <row r="296">
          <cell r="B296" t="str">
            <v>C0928</v>
          </cell>
          <cell r="C296" t="str">
            <v>CORTE E ATERRO COMPENSADO S/CONTROLE DO GRAU DE COMPACTAÇÃO</v>
          </cell>
          <cell r="D296" t="str">
            <v>M3</v>
          </cell>
          <cell r="E296">
            <v>1</v>
          </cell>
          <cell r="F296">
            <v>4.5048750000000002</v>
          </cell>
          <cell r="G296">
            <v>0</v>
          </cell>
          <cell r="H296">
            <v>0.265125</v>
          </cell>
          <cell r="I296">
            <v>0</v>
          </cell>
          <cell r="J296">
            <v>4.7700000000000005</v>
          </cell>
          <cell r="K296">
            <v>5.7240000000000002</v>
          </cell>
        </row>
        <row r="297">
          <cell r="B297" t="str">
            <v>C0930</v>
          </cell>
          <cell r="C297" t="str">
            <v>CORTE MANUAL EM TERRA</v>
          </cell>
          <cell r="D297" t="str">
            <v>M3</v>
          </cell>
          <cell r="E297">
            <v>1</v>
          </cell>
          <cell r="F297">
            <v>5.3125</v>
          </cell>
          <cell r="G297">
            <v>0</v>
          </cell>
          <cell r="H297">
            <v>6.6375000000000002</v>
          </cell>
          <cell r="I297">
            <v>0</v>
          </cell>
          <cell r="J297">
            <v>11.95</v>
          </cell>
          <cell r="K297">
            <v>14.339999999999998</v>
          </cell>
        </row>
        <row r="298">
          <cell r="B298" t="str">
            <v>C3214</v>
          </cell>
          <cell r="C298" t="str">
            <v>ESPALHAMENTO E ADENSAMENTO DE AREIA</v>
          </cell>
          <cell r="D298" t="str">
            <v>M3</v>
          </cell>
          <cell r="E298">
            <v>1</v>
          </cell>
          <cell r="F298">
            <v>4.1109722222222196</v>
          </cell>
          <cell r="G298">
            <v>0</v>
          </cell>
          <cell r="H298">
            <v>0.42902777777777801</v>
          </cell>
          <cell r="I298">
            <v>0</v>
          </cell>
          <cell r="J298">
            <v>4.5399999999999974</v>
          </cell>
          <cell r="K298">
            <v>5.4479999999999968</v>
          </cell>
        </row>
        <row r="299">
          <cell r="B299" t="str">
            <v>C2989</v>
          </cell>
          <cell r="C299" t="str">
            <v>ESPALHAMENTO MECÂNICO DE SOLO EM BOTA FORA</v>
          </cell>
          <cell r="D299" t="str">
            <v>M3</v>
          </cell>
          <cell r="E299">
            <v>1</v>
          </cell>
          <cell r="F299">
            <v>0.92859375</v>
          </cell>
          <cell r="G299">
            <v>0</v>
          </cell>
          <cell r="H299">
            <v>4.1406249999999999E-2</v>
          </cell>
          <cell r="I299">
            <v>0</v>
          </cell>
          <cell r="J299">
            <v>0.97</v>
          </cell>
          <cell r="K299">
            <v>1.1639999999999999</v>
          </cell>
        </row>
        <row r="300">
          <cell r="B300" t="str">
            <v>C3530</v>
          </cell>
          <cell r="C300" t="str">
            <v>MUTIRÃO MISTO - ATERRO COM COMPACTAÇÃO MANUAL S/CONTROLE, MAT. C/AQUISIÇÃO</v>
          </cell>
          <cell r="D300" t="str">
            <v>M3</v>
          </cell>
          <cell r="E300">
            <v>1</v>
          </cell>
          <cell r="F300">
            <v>16.5</v>
          </cell>
          <cell r="G300">
            <v>0</v>
          </cell>
          <cell r="H300">
            <v>0</v>
          </cell>
          <cell r="I300">
            <v>0</v>
          </cell>
          <cell r="J300">
            <v>16.5</v>
          </cell>
          <cell r="K300">
            <v>19.8</v>
          </cell>
        </row>
        <row r="301">
          <cell r="B301" t="str">
            <v>C2921</v>
          </cell>
          <cell r="C301" t="str">
            <v>REATERRO C/COMPACTAÇÃO MANUAL S/CONTROLE, MATERIAL DA VALA</v>
          </cell>
          <cell r="D301" t="str">
            <v>M3</v>
          </cell>
          <cell r="E301">
            <v>1</v>
          </cell>
          <cell r="F301">
            <v>3.00875</v>
          </cell>
          <cell r="G301">
            <v>0</v>
          </cell>
          <cell r="H301">
            <v>3.76125</v>
          </cell>
          <cell r="I301">
            <v>0</v>
          </cell>
          <cell r="J301">
            <v>6.77</v>
          </cell>
          <cell r="K301">
            <v>8.1239999999999988</v>
          </cell>
        </row>
        <row r="302">
          <cell r="B302" t="str">
            <v>C2920</v>
          </cell>
          <cell r="C302" t="str">
            <v>REATERRO C/COMPACTAÇÃO MECÂNICA, E CONTROLE, MATERIAL DA VALA</v>
          </cell>
          <cell r="D302" t="str">
            <v>M3</v>
          </cell>
          <cell r="E302">
            <v>1</v>
          </cell>
          <cell r="F302">
            <v>4.3627500000000001</v>
          </cell>
          <cell r="G302">
            <v>0</v>
          </cell>
          <cell r="H302">
            <v>2.6372499999999999</v>
          </cell>
          <cell r="I302">
            <v>0</v>
          </cell>
          <cell r="J302">
            <v>7</v>
          </cell>
          <cell r="K302">
            <v>8.4</v>
          </cell>
        </row>
        <row r="303">
          <cell r="C303" t="str">
            <v>ESCAVAÇÕES EM VALAS,VALETAS,CANAIS E FUNDAÇÕES</v>
          </cell>
          <cell r="E303">
            <v>0</v>
          </cell>
          <cell r="F303">
            <v>10048.411442500001</v>
          </cell>
          <cell r="G303">
            <v>0</v>
          </cell>
          <cell r="H303">
            <v>988.59855750000008</v>
          </cell>
          <cell r="I303">
            <v>0</v>
          </cell>
          <cell r="J303" t="str">
            <v/>
          </cell>
        </row>
        <row r="304">
          <cell r="B304" t="str">
            <v>C3280</v>
          </cell>
          <cell r="C304" t="str">
            <v>ESCAVAÇÃO DE BASE DE TUBULÃO A AR COMPRIMIDO ATÉ 12M</v>
          </cell>
          <cell r="D304" t="str">
            <v>M3</v>
          </cell>
          <cell r="E304">
            <v>1</v>
          </cell>
          <cell r="F304">
            <v>187.33</v>
          </cell>
          <cell r="G304">
            <v>0</v>
          </cell>
          <cell r="H304">
            <v>85.9</v>
          </cell>
          <cell r="I304">
            <v>0</v>
          </cell>
          <cell r="J304">
            <v>273.23</v>
          </cell>
          <cell r="K304">
            <v>327.87600000000003</v>
          </cell>
        </row>
        <row r="305">
          <cell r="B305" t="str">
            <v>C3281</v>
          </cell>
          <cell r="C305" t="str">
            <v>ESCAVAÇÃO DE BASE DE TUBULÃO A AR COMPRIMIDO DE 12,00 A 18M</v>
          </cell>
          <cell r="D305" t="str">
            <v>M3</v>
          </cell>
          <cell r="E305">
            <v>1</v>
          </cell>
          <cell r="F305">
            <v>215.19555555555601</v>
          </cell>
          <cell r="G305">
            <v>0</v>
          </cell>
          <cell r="H305">
            <v>95.4444444444444</v>
          </cell>
          <cell r="I305">
            <v>0</v>
          </cell>
          <cell r="J305">
            <v>310.64000000000044</v>
          </cell>
          <cell r="K305">
            <v>372.76800000000054</v>
          </cell>
        </row>
        <row r="306">
          <cell r="B306" t="str">
            <v>C3282</v>
          </cell>
          <cell r="C306" t="str">
            <v>ESCAVAÇÃO DE BASE DE TUBULÃO A CEU ABERTO</v>
          </cell>
          <cell r="D306" t="str">
            <v>M3</v>
          </cell>
          <cell r="E306">
            <v>1</v>
          </cell>
          <cell r="F306">
            <v>118.8725</v>
          </cell>
          <cell r="G306">
            <v>0</v>
          </cell>
          <cell r="H306">
            <v>57.337499999999999</v>
          </cell>
          <cell r="I306">
            <v>0</v>
          </cell>
          <cell r="J306">
            <v>176.21</v>
          </cell>
          <cell r="K306">
            <v>211.452</v>
          </cell>
        </row>
        <row r="307">
          <cell r="B307" t="str">
            <v>C2777</v>
          </cell>
          <cell r="C307" t="str">
            <v>ESCAVAÇÃO DE MATERIAL DE 3A. CAT A FOGO</v>
          </cell>
          <cell r="D307" t="str">
            <v>M3</v>
          </cell>
          <cell r="E307">
            <v>1</v>
          </cell>
          <cell r="F307">
            <v>47.052319999999995</v>
          </cell>
          <cell r="G307">
            <v>0</v>
          </cell>
          <cell r="H307">
            <v>11.26768</v>
          </cell>
          <cell r="I307">
            <v>0</v>
          </cell>
          <cell r="J307">
            <v>58.319999999999993</v>
          </cell>
          <cell r="K307">
            <v>69.983999999999995</v>
          </cell>
        </row>
        <row r="308">
          <cell r="B308" t="str">
            <v>C2778</v>
          </cell>
          <cell r="C308" t="str">
            <v>ESCAVAÇÃO DE MATERIAL DE 3A. CAT A FRIO</v>
          </cell>
          <cell r="D308" t="str">
            <v>M3</v>
          </cell>
          <cell r="E308">
            <v>1</v>
          </cell>
          <cell r="F308">
            <v>239.54</v>
          </cell>
          <cell r="G308">
            <v>0</v>
          </cell>
          <cell r="H308">
            <v>60.95</v>
          </cell>
          <cell r="I308">
            <v>0</v>
          </cell>
          <cell r="J308">
            <v>300.49</v>
          </cell>
          <cell r="K308">
            <v>360.58800000000002</v>
          </cell>
        </row>
        <row r="309">
          <cell r="B309" t="str">
            <v>C3206</v>
          </cell>
          <cell r="C309" t="str">
            <v>ESCAVAÇÃO DE POÇO TUBULÃO A AR COMPRIMIDO C/ DESCIDA DE CAMISA DE CONCRETO ARMADO ATÉ 12m</v>
          </cell>
          <cell r="D309" t="str">
            <v>M3</v>
          </cell>
          <cell r="E309">
            <v>1</v>
          </cell>
          <cell r="F309">
            <v>171.98500000000001</v>
          </cell>
          <cell r="G309">
            <v>0</v>
          </cell>
          <cell r="H309">
            <v>86.944999999999993</v>
          </cell>
          <cell r="I309">
            <v>0</v>
          </cell>
          <cell r="J309">
            <v>258.93</v>
          </cell>
          <cell r="K309">
            <v>310.71600000000001</v>
          </cell>
        </row>
        <row r="310">
          <cell r="B310" t="str">
            <v>C3213</v>
          </cell>
          <cell r="C310" t="str">
            <v>ESCAVAÇÃO DE POÇO TUBULÃO A AR COMPRIMIDO C/DESCIDA DE CAMISA DE CONCRETO ARMADO 12,01 A 18,00M</v>
          </cell>
          <cell r="D310" t="str">
            <v>M3</v>
          </cell>
          <cell r="E310">
            <v>1</v>
          </cell>
          <cell r="F310">
            <v>195.724444444445</v>
          </cell>
          <cell r="G310">
            <v>0</v>
          </cell>
          <cell r="H310">
            <v>96.605555555555497</v>
          </cell>
          <cell r="I310">
            <v>0</v>
          </cell>
          <cell r="J310">
            <v>292.3300000000005</v>
          </cell>
          <cell r="K310">
            <v>350.79600000000056</v>
          </cell>
        </row>
        <row r="311">
          <cell r="B311" t="str">
            <v>C3207</v>
          </cell>
          <cell r="C311" t="str">
            <v>ESCAVAÇÃO DE POÇO TUBULÃO A CEU ABERTO  C/ DESCIDA DE CAMISA DE CONCRETO ARMADO</v>
          </cell>
          <cell r="D311" t="str">
            <v>M3</v>
          </cell>
          <cell r="E311">
            <v>1</v>
          </cell>
          <cell r="F311">
            <v>86.382499999999993</v>
          </cell>
          <cell r="G311">
            <v>0</v>
          </cell>
          <cell r="H311">
            <v>50.387500000000003</v>
          </cell>
          <cell r="I311">
            <v>0</v>
          </cell>
          <cell r="J311">
            <v>136.76999999999998</v>
          </cell>
          <cell r="K311">
            <v>164.12399999999997</v>
          </cell>
        </row>
        <row r="312">
          <cell r="B312" t="str">
            <v>C3400</v>
          </cell>
          <cell r="C312" t="str">
            <v>ESCAVAÇÃO EM ROCHA BRANDA  A FRIO</v>
          </cell>
          <cell r="D312" t="str">
            <v>M3</v>
          </cell>
          <cell r="E312">
            <v>1</v>
          </cell>
          <cell r="F312">
            <v>79.621062499999994</v>
          </cell>
          <cell r="G312">
            <v>0</v>
          </cell>
          <cell r="H312">
            <v>30.788937499999999</v>
          </cell>
          <cell r="I312">
            <v>0</v>
          </cell>
          <cell r="J312">
            <v>110.41</v>
          </cell>
          <cell r="K312">
            <v>132.49199999999999</v>
          </cell>
        </row>
        <row r="313">
          <cell r="B313" t="str">
            <v>C1255</v>
          </cell>
          <cell r="C313" t="str">
            <v>ESCAVAÇÃO MANUAL C/ APIL. FUNDO P/ CAIXA DE INSPEÇÃO EM ALVENARIA</v>
          </cell>
          <cell r="D313" t="str">
            <v>M3</v>
          </cell>
          <cell r="E313">
            <v>1</v>
          </cell>
          <cell r="F313">
            <v>8.1961250000000003</v>
          </cell>
          <cell r="G313">
            <v>0</v>
          </cell>
          <cell r="H313">
            <v>10.243874999999999</v>
          </cell>
          <cell r="I313">
            <v>0</v>
          </cell>
          <cell r="J313">
            <v>18.439999999999998</v>
          </cell>
          <cell r="K313">
            <v>22.127999999999997</v>
          </cell>
        </row>
        <row r="314">
          <cell r="B314" t="str">
            <v>C2784</v>
          </cell>
          <cell r="C314" t="str">
            <v>ESCAVAÇÃO MANUAL SOLO DE 1A.CAT. PROF. ATÉ 1.50m</v>
          </cell>
          <cell r="D314" t="str">
            <v>M3</v>
          </cell>
          <cell r="E314">
            <v>1</v>
          </cell>
          <cell r="F314">
            <v>4.6868749999999997</v>
          </cell>
          <cell r="G314">
            <v>0</v>
          </cell>
          <cell r="H314">
            <v>5.8631250000000001</v>
          </cell>
          <cell r="I314">
            <v>0</v>
          </cell>
          <cell r="J314">
            <v>10.55</v>
          </cell>
          <cell r="K314">
            <v>12.66</v>
          </cell>
        </row>
        <row r="315">
          <cell r="B315" t="str">
            <v>C2781</v>
          </cell>
          <cell r="C315" t="str">
            <v>ESCAVAÇÃO MANUAL SOLO DE 1A CAT. PROF. DE 1.51 a 3.00m</v>
          </cell>
          <cell r="D315" t="str">
            <v>M3</v>
          </cell>
          <cell r="E315">
            <v>1</v>
          </cell>
          <cell r="F315">
            <v>6.19625</v>
          </cell>
          <cell r="G315">
            <v>0</v>
          </cell>
          <cell r="H315">
            <v>7.7437500000000004</v>
          </cell>
          <cell r="I315">
            <v>0</v>
          </cell>
          <cell r="J315">
            <v>13.940000000000001</v>
          </cell>
          <cell r="K315">
            <v>16.728000000000002</v>
          </cell>
        </row>
        <row r="316">
          <cell r="B316" t="str">
            <v>C2782</v>
          </cell>
          <cell r="C316" t="str">
            <v>ESCAVAÇÃO MANUAL SOLO DE 1A CAT. PROF. DE 3.01 a 4.50m</v>
          </cell>
          <cell r="D316" t="str">
            <v>M3</v>
          </cell>
          <cell r="E316">
            <v>1</v>
          </cell>
          <cell r="F316">
            <v>7.25875</v>
          </cell>
          <cell r="G316">
            <v>0</v>
          </cell>
          <cell r="H316">
            <v>9.0712499999999991</v>
          </cell>
          <cell r="I316">
            <v>0</v>
          </cell>
          <cell r="J316">
            <v>16.329999999999998</v>
          </cell>
          <cell r="K316">
            <v>19.595999999999997</v>
          </cell>
        </row>
        <row r="317">
          <cell r="B317" t="str">
            <v>C2783</v>
          </cell>
          <cell r="C317" t="str">
            <v>ESCAVAÇÃO MANUAL SOLO DE 1A CAT. PROF. DE 4.51 a 6.00m</v>
          </cell>
          <cell r="D317" t="str">
            <v>M3</v>
          </cell>
          <cell r="E317">
            <v>1</v>
          </cell>
          <cell r="F317">
            <v>8.5</v>
          </cell>
          <cell r="G317">
            <v>0</v>
          </cell>
          <cell r="H317">
            <v>10.62</v>
          </cell>
          <cell r="I317">
            <v>0</v>
          </cell>
          <cell r="J317">
            <v>19.119999999999997</v>
          </cell>
          <cell r="K317">
            <v>22.943999999999996</v>
          </cell>
        </row>
        <row r="318">
          <cell r="B318" t="str">
            <v>C2785</v>
          </cell>
          <cell r="C318" t="str">
            <v>ESCAVAÇÃO MANUAL SOLO DE 2A CAT. PROF. ATÉ 1.50m</v>
          </cell>
          <cell r="D318" t="str">
            <v>M3</v>
          </cell>
          <cell r="E318">
            <v>1</v>
          </cell>
          <cell r="F318">
            <v>6.19625</v>
          </cell>
          <cell r="G318">
            <v>0</v>
          </cell>
          <cell r="H318">
            <v>7.7437500000000004</v>
          </cell>
          <cell r="I318">
            <v>0</v>
          </cell>
          <cell r="J318">
            <v>13.940000000000001</v>
          </cell>
          <cell r="K318">
            <v>16.728000000000002</v>
          </cell>
        </row>
        <row r="319">
          <cell r="B319" t="str">
            <v>C2786</v>
          </cell>
          <cell r="C319" t="str">
            <v>ESCAVAÇÃO MANUAL SOLO DE 2A CAT. PROF. DE 1.51 a 3.00m</v>
          </cell>
          <cell r="D319" t="str">
            <v>M3</v>
          </cell>
          <cell r="E319">
            <v>1</v>
          </cell>
          <cell r="F319">
            <v>9.3658749999999991</v>
          </cell>
          <cell r="G319">
            <v>0</v>
          </cell>
          <cell r="H319">
            <v>11.704124999999999</v>
          </cell>
          <cell r="I319">
            <v>0</v>
          </cell>
          <cell r="J319">
            <v>21.07</v>
          </cell>
          <cell r="K319">
            <v>25.283999999999999</v>
          </cell>
        </row>
        <row r="320">
          <cell r="B320" t="str">
            <v>C2787</v>
          </cell>
          <cell r="C320" t="str">
            <v>ESCAVAÇÃO MANUAL SOLO DE 2A CAT. PROF. DE 3.01 a 4.50m</v>
          </cell>
          <cell r="D320" t="str">
            <v>M3</v>
          </cell>
          <cell r="E320">
            <v>1</v>
          </cell>
          <cell r="F320">
            <v>12.535500000000001</v>
          </cell>
          <cell r="G320">
            <v>0</v>
          </cell>
          <cell r="H320">
            <v>15.6645</v>
          </cell>
          <cell r="I320">
            <v>0</v>
          </cell>
          <cell r="J320">
            <v>28.200000000000003</v>
          </cell>
          <cell r="K320">
            <v>33.840000000000003</v>
          </cell>
        </row>
        <row r="321">
          <cell r="B321" t="str">
            <v>C2788</v>
          </cell>
          <cell r="C321" t="str">
            <v>ESCAVAÇÃO MANUAL SOLO DE 2A CAT. PROF. DE 4.51 a 6.00m</v>
          </cell>
          <cell r="D321" t="str">
            <v>M3</v>
          </cell>
          <cell r="E321">
            <v>1</v>
          </cell>
          <cell r="F321">
            <v>15.713000000000001</v>
          </cell>
          <cell r="G321">
            <v>0</v>
          </cell>
          <cell r="H321">
            <v>19.647000000000002</v>
          </cell>
          <cell r="I321">
            <v>0</v>
          </cell>
          <cell r="J321">
            <v>35.36</v>
          </cell>
          <cell r="K321">
            <v>42.431999999999995</v>
          </cell>
        </row>
        <row r="322">
          <cell r="B322" t="str">
            <v>C2789</v>
          </cell>
          <cell r="C322" t="str">
            <v>ESCAVAÇÃO MECÂNICA SOLO DE 1A CAT. PROF. ATÉ 2.00m</v>
          </cell>
          <cell r="D322" t="str">
            <v>M3</v>
          </cell>
          <cell r="E322">
            <v>1</v>
          </cell>
          <cell r="F322">
            <v>3.3224999999999998</v>
          </cell>
          <cell r="G322">
            <v>0</v>
          </cell>
          <cell r="H322">
            <v>0.57750000000000001</v>
          </cell>
          <cell r="I322">
            <v>0</v>
          </cell>
          <cell r="J322">
            <v>3.9</v>
          </cell>
          <cell r="K322">
            <v>4.68</v>
          </cell>
        </row>
        <row r="323">
          <cell r="B323" t="str">
            <v>C2790</v>
          </cell>
          <cell r="C323" t="str">
            <v>ESCAVAÇÃO MECÂNICA SOLO DE 1A CAT. PROF. DE 2.01 a 4.00m</v>
          </cell>
          <cell r="D323" t="str">
            <v>M3</v>
          </cell>
          <cell r="E323">
            <v>1</v>
          </cell>
          <cell r="F323">
            <v>4.4967499999999996</v>
          </cell>
          <cell r="G323">
            <v>0</v>
          </cell>
          <cell r="H323">
            <v>0.74324999999999997</v>
          </cell>
          <cell r="I323">
            <v>0</v>
          </cell>
          <cell r="J323">
            <v>5.2399999999999993</v>
          </cell>
          <cell r="K323">
            <v>6.2879999999999994</v>
          </cell>
        </row>
        <row r="324">
          <cell r="B324" t="str">
            <v>C2791</v>
          </cell>
          <cell r="C324" t="str">
            <v>ESCAVAÇÃO MECÂNICA SOLO DE 1A CAT. PROF. DE 4.01 a 6.00m</v>
          </cell>
          <cell r="D324" t="str">
            <v>M3</v>
          </cell>
          <cell r="E324">
            <v>1</v>
          </cell>
          <cell r="F324">
            <v>7.7024999999999997</v>
          </cell>
          <cell r="G324">
            <v>0</v>
          </cell>
          <cell r="H324">
            <v>0.57750000000000001</v>
          </cell>
          <cell r="I324">
            <v>0</v>
          </cell>
          <cell r="J324">
            <v>8.2799999999999994</v>
          </cell>
          <cell r="K324">
            <v>9.9359999999999982</v>
          </cell>
        </row>
        <row r="325">
          <cell r="B325" t="str">
            <v>C2792</v>
          </cell>
          <cell r="C325" t="str">
            <v>ESCAVAÇÃO MECÂNICA SOLO DE 1A CAT. PROF. DE 6.01 a 8.00m</v>
          </cell>
          <cell r="D325" t="str">
            <v>M3</v>
          </cell>
          <cell r="E325">
            <v>1</v>
          </cell>
          <cell r="F325">
            <v>21.224024999999997</v>
          </cell>
          <cell r="G325">
            <v>0</v>
          </cell>
          <cell r="H325">
            <v>1.1259749999999999</v>
          </cell>
          <cell r="I325">
            <v>0</v>
          </cell>
          <cell r="J325">
            <v>22.349999999999998</v>
          </cell>
          <cell r="K325">
            <v>26.819999999999997</v>
          </cell>
        </row>
        <row r="326">
          <cell r="B326" t="str">
            <v>C2796</v>
          </cell>
          <cell r="C326" t="str">
            <v>ESCAVAÇÃO MECÂNICA SOLO DE 2A.CAT. PROF. ATÉ 2.00m</v>
          </cell>
          <cell r="D326" t="str">
            <v>M3</v>
          </cell>
          <cell r="E326">
            <v>1</v>
          </cell>
          <cell r="F326">
            <v>7.4482499999999998</v>
          </cell>
          <cell r="G326">
            <v>0</v>
          </cell>
          <cell r="H326">
            <v>1.4117499999999998</v>
          </cell>
          <cell r="I326">
            <v>0</v>
          </cell>
          <cell r="J326">
            <v>8.86</v>
          </cell>
          <cell r="K326">
            <v>10.632</v>
          </cell>
        </row>
        <row r="327">
          <cell r="B327" t="str">
            <v>C2793</v>
          </cell>
          <cell r="C327" t="str">
            <v>ESCAVAÇÃO MECÂNICA SOLO DE 2A CAT. PROF. DE 2.01 a 4.00m</v>
          </cell>
          <cell r="D327" t="str">
            <v>M3</v>
          </cell>
          <cell r="E327">
            <v>1</v>
          </cell>
          <cell r="F327">
            <v>11.413125000000001</v>
          </cell>
          <cell r="G327">
            <v>0</v>
          </cell>
          <cell r="H327">
            <v>1.9368749999999999</v>
          </cell>
          <cell r="I327">
            <v>0</v>
          </cell>
          <cell r="J327">
            <v>13.350000000000001</v>
          </cell>
          <cell r="K327">
            <v>16.02</v>
          </cell>
        </row>
        <row r="328">
          <cell r="B328" t="str">
            <v>C2794</v>
          </cell>
          <cell r="C328" t="str">
            <v>ESCAVAÇÃO MECÂNICA SOLO DE 2A CAT. PROF. DE 4.01 a 6.00m</v>
          </cell>
          <cell r="D328" t="str">
            <v>M3</v>
          </cell>
          <cell r="E328">
            <v>1</v>
          </cell>
          <cell r="F328">
            <v>17.655374999999999</v>
          </cell>
          <cell r="G328">
            <v>0</v>
          </cell>
          <cell r="H328">
            <v>1.7546249999999999</v>
          </cell>
          <cell r="I328">
            <v>0</v>
          </cell>
          <cell r="J328">
            <v>19.41</v>
          </cell>
          <cell r="K328">
            <v>23.291999999999998</v>
          </cell>
        </row>
        <row r="329">
          <cell r="B329" t="str">
            <v>C2795</v>
          </cell>
          <cell r="C329" t="str">
            <v>ESCAVAÇÃO MECÂNICA SOLO DE 2A. CAT. PROF. DE 6.01 a 8.00m</v>
          </cell>
          <cell r="D329" t="str">
            <v>M3</v>
          </cell>
          <cell r="E329">
            <v>1</v>
          </cell>
          <cell r="F329">
            <v>31.25545</v>
          </cell>
          <cell r="G329">
            <v>0</v>
          </cell>
          <cell r="H329">
            <v>2.23455</v>
          </cell>
          <cell r="I329">
            <v>0</v>
          </cell>
          <cell r="J329">
            <v>33.49</v>
          </cell>
          <cell r="K329">
            <v>40.188000000000002</v>
          </cell>
        </row>
        <row r="330">
          <cell r="B330" t="str">
            <v>C3474</v>
          </cell>
          <cell r="C330" t="str">
            <v>TRAVESSIA MÉTODO NÃO DESTRUTIVO P/ TUBO ATÉ DN 100 (COMPLETO)</v>
          </cell>
          <cell r="D330" t="str">
            <v>M</v>
          </cell>
          <cell r="E330">
            <v>1</v>
          </cell>
          <cell r="F330">
            <v>1325.709709</v>
          </cell>
          <cell r="G330">
            <v>0</v>
          </cell>
          <cell r="H330">
            <v>50.740290999999999</v>
          </cell>
          <cell r="I330">
            <v>0</v>
          </cell>
          <cell r="J330">
            <v>1376.45</v>
          </cell>
          <cell r="K330">
            <v>1651.74</v>
          </cell>
        </row>
        <row r="331">
          <cell r="B331" t="str">
            <v>C3475</v>
          </cell>
          <cell r="C331" t="str">
            <v>TRAVESSIA MÉTODO NÃO DESTRUTIVO P/ TUBO 100&lt;DN&lt;=200 (COMPLETO)</v>
          </cell>
          <cell r="D331" t="str">
            <v>M</v>
          </cell>
          <cell r="E331">
            <v>1</v>
          </cell>
          <cell r="F331">
            <v>1686.5967089999999</v>
          </cell>
          <cell r="G331">
            <v>0</v>
          </cell>
          <cell r="H331">
            <v>69.603290999999999</v>
          </cell>
          <cell r="I331">
            <v>0</v>
          </cell>
          <cell r="J331">
            <v>1756.1999999999998</v>
          </cell>
          <cell r="K331">
            <v>2107.4399999999996</v>
          </cell>
        </row>
        <row r="332">
          <cell r="B332" t="str">
            <v>C3476</v>
          </cell>
          <cell r="C332" t="str">
            <v>TRAVESSIA MÉTODO NÃO DESTRUTIVO P/ TUBO 200&lt;DN&lt;=300 (COMPLETO)</v>
          </cell>
          <cell r="D332" t="str">
            <v>M</v>
          </cell>
          <cell r="E332">
            <v>1</v>
          </cell>
          <cell r="F332">
            <v>2091.3662709999999</v>
          </cell>
          <cell r="G332">
            <v>0</v>
          </cell>
          <cell r="H332">
            <v>77.263728999999998</v>
          </cell>
          <cell r="I332">
            <v>0</v>
          </cell>
          <cell r="J332">
            <v>2168.6299999999997</v>
          </cell>
          <cell r="K332">
            <v>2602.3559999999993</v>
          </cell>
        </row>
        <row r="333">
          <cell r="B333" t="str">
            <v>C4218</v>
          </cell>
          <cell r="C333" t="str">
            <v>TRAVESSIA MÉTODO NÃO DESTRUTIVO P/ TUBO 300&lt;DN&lt;=500 (COMPLETO)</v>
          </cell>
          <cell r="D333" t="str">
            <v>UN</v>
          </cell>
          <cell r="E333">
            <v>1</v>
          </cell>
          <cell r="F333">
            <v>3419.8687709999999</v>
          </cell>
          <cell r="G333">
            <v>0</v>
          </cell>
          <cell r="H333">
            <v>106.701229</v>
          </cell>
          <cell r="I333">
            <v>0</v>
          </cell>
          <cell r="J333">
            <v>3526.5699999999997</v>
          </cell>
          <cell r="K333">
            <v>4231.8839999999991</v>
          </cell>
        </row>
        <row r="334">
          <cell r="C334" t="str">
            <v>CARGA, TRANSPORTE E DESCARGA DE TUBOS E CONEXÕES</v>
          </cell>
          <cell r="E334">
            <v>0</v>
          </cell>
          <cell r="F334">
            <v>93.767949999999999</v>
          </cell>
          <cell r="G334">
            <v>0</v>
          </cell>
          <cell r="H334">
            <v>13.37205</v>
          </cell>
          <cell r="I334">
            <v>0</v>
          </cell>
          <cell r="J334" t="str">
            <v/>
          </cell>
        </row>
        <row r="335">
          <cell r="B335" t="str">
            <v>C0703</v>
          </cell>
          <cell r="C335" t="str">
            <v>CARGA E DESCARGA DE TUBOS DE CONCRETO</v>
          </cell>
          <cell r="D335" t="str">
            <v>T</v>
          </cell>
          <cell r="E335">
            <v>1</v>
          </cell>
          <cell r="F335">
            <v>23.385000000000002</v>
          </cell>
          <cell r="G335">
            <v>0</v>
          </cell>
          <cell r="H335">
            <v>3.085</v>
          </cell>
          <cell r="I335">
            <v>0</v>
          </cell>
          <cell r="J335">
            <v>26.470000000000002</v>
          </cell>
          <cell r="K335">
            <v>31.764000000000003</v>
          </cell>
        </row>
        <row r="336">
          <cell r="B336" t="str">
            <v>C0704</v>
          </cell>
          <cell r="C336" t="str">
            <v>CARGA E DESCARGA DE TUBOS E CONEXÕES EM AÇO</v>
          </cell>
          <cell r="D336" t="str">
            <v>T</v>
          </cell>
          <cell r="E336">
            <v>1</v>
          </cell>
          <cell r="F336">
            <v>17.546250000000001</v>
          </cell>
          <cell r="G336">
            <v>0</v>
          </cell>
          <cell r="H336">
            <v>2.3137500000000002</v>
          </cell>
          <cell r="I336">
            <v>0</v>
          </cell>
          <cell r="J336">
            <v>19.86</v>
          </cell>
          <cell r="K336">
            <v>23.831999999999997</v>
          </cell>
        </row>
        <row r="337">
          <cell r="B337" t="str">
            <v>C0705</v>
          </cell>
          <cell r="C337" t="str">
            <v>CARGA E DESCARGA DE TUBOS E CONEXÕES EM FoFo</v>
          </cell>
          <cell r="D337" t="str">
            <v>T</v>
          </cell>
          <cell r="E337">
            <v>1</v>
          </cell>
          <cell r="F337">
            <v>20.470624999999998</v>
          </cell>
          <cell r="G337">
            <v>0</v>
          </cell>
          <cell r="H337">
            <v>2.6993749999999999</v>
          </cell>
          <cell r="I337">
            <v>0</v>
          </cell>
          <cell r="J337">
            <v>23.169999999999998</v>
          </cell>
          <cell r="K337">
            <v>27.803999999999998</v>
          </cell>
        </row>
        <row r="338">
          <cell r="B338" t="str">
            <v>C0717</v>
          </cell>
          <cell r="C338" t="str">
            <v>CARGA, DESCARGA E TRANSP. DE TUBOS E CONEXÕES EM MBV DN 100mm ATÉ 15km</v>
          </cell>
          <cell r="D338" t="str">
            <v>M</v>
          </cell>
          <cell r="E338">
            <v>1</v>
          </cell>
          <cell r="F338">
            <v>0.46001875000000003</v>
          </cell>
          <cell r="G338">
            <v>0</v>
          </cell>
          <cell r="H338">
            <v>6.9981249999999995E-2</v>
          </cell>
          <cell r="I338">
            <v>0</v>
          </cell>
          <cell r="J338">
            <v>0.53</v>
          </cell>
          <cell r="K338">
            <v>0.63600000000000001</v>
          </cell>
        </row>
        <row r="339">
          <cell r="B339" t="str">
            <v>C0711</v>
          </cell>
          <cell r="C339" t="str">
            <v>CARGA, DESCARGA E TRANSP. DE TUBOS E CONEXÕES EM MBV DN 150mm ATÉ 15km</v>
          </cell>
          <cell r="D339" t="str">
            <v>M</v>
          </cell>
          <cell r="E339">
            <v>1</v>
          </cell>
          <cell r="F339">
            <v>0.65081250000000002</v>
          </cell>
          <cell r="G339">
            <v>0</v>
          </cell>
          <cell r="H339">
            <v>9.9187499999999998E-2</v>
          </cell>
          <cell r="I339">
            <v>0</v>
          </cell>
          <cell r="J339">
            <v>0.75</v>
          </cell>
          <cell r="K339">
            <v>0.89999999999999991</v>
          </cell>
        </row>
        <row r="340">
          <cell r="B340" t="str">
            <v>C0712</v>
          </cell>
          <cell r="C340" t="str">
            <v>CARGA, DESCARGA E TRANSP. DE TUBOS E CONEXÕES EM MBV DN 200mm ATÉ 15km</v>
          </cell>
          <cell r="D340" t="str">
            <v>M</v>
          </cell>
          <cell r="E340">
            <v>1</v>
          </cell>
          <cell r="F340">
            <v>0.92671875000000004</v>
          </cell>
          <cell r="G340">
            <v>0</v>
          </cell>
          <cell r="H340">
            <v>0.14328125</v>
          </cell>
          <cell r="I340">
            <v>0</v>
          </cell>
          <cell r="J340">
            <v>1.07</v>
          </cell>
          <cell r="K340">
            <v>1.284</v>
          </cell>
        </row>
        <row r="341">
          <cell r="B341" t="str">
            <v>C0713</v>
          </cell>
          <cell r="C341" t="str">
            <v>CARGA, DESCARGA E TRANSP. DE TUBOS E CONEXÕES EM MBV DN 250mm ATÉ 15km</v>
          </cell>
          <cell r="D341" t="str">
            <v>M</v>
          </cell>
          <cell r="E341">
            <v>1</v>
          </cell>
          <cell r="F341">
            <v>1.63203125</v>
          </cell>
          <cell r="G341">
            <v>0</v>
          </cell>
          <cell r="H341">
            <v>0.24796874999999999</v>
          </cell>
          <cell r="I341">
            <v>0</v>
          </cell>
          <cell r="J341">
            <v>1.8800000000000001</v>
          </cell>
          <cell r="K341">
            <v>2.2560000000000002</v>
          </cell>
        </row>
        <row r="342">
          <cell r="B342" t="str">
            <v>C0714</v>
          </cell>
          <cell r="C342" t="str">
            <v>CARGA, DESCARGA E TRANSP. DE TUBOS E CONEXÕES EM MBV DN 300mm ATÉ 15km</v>
          </cell>
          <cell r="D342" t="str">
            <v>M</v>
          </cell>
          <cell r="E342">
            <v>1</v>
          </cell>
          <cell r="F342">
            <v>2.0169375</v>
          </cell>
          <cell r="G342">
            <v>0</v>
          </cell>
          <cell r="H342">
            <v>0.30306250000000001</v>
          </cell>
          <cell r="I342">
            <v>0</v>
          </cell>
          <cell r="J342">
            <v>2.3200000000000003</v>
          </cell>
          <cell r="K342">
            <v>2.7840000000000003</v>
          </cell>
        </row>
        <row r="343">
          <cell r="B343" t="str">
            <v>C0715</v>
          </cell>
          <cell r="C343" t="str">
            <v>CARGA, DESCARGA E TRANSP. DE TUBOS E CONEXÕES EM MBV DN 350mm ATÉ 15km</v>
          </cell>
          <cell r="D343" t="str">
            <v>M</v>
          </cell>
          <cell r="E343">
            <v>1</v>
          </cell>
          <cell r="F343">
            <v>3.2913125000000001</v>
          </cell>
          <cell r="G343">
            <v>0</v>
          </cell>
          <cell r="H343">
            <v>0.49868750000000001</v>
          </cell>
          <cell r="I343">
            <v>0</v>
          </cell>
          <cell r="J343">
            <v>3.79</v>
          </cell>
          <cell r="K343">
            <v>4.548</v>
          </cell>
        </row>
        <row r="344">
          <cell r="B344" t="str">
            <v>C0716</v>
          </cell>
          <cell r="C344" t="str">
            <v>CARGA, DESCARGA E TRANSP. DE TUBOS E CONEXÕES EM MBV DN 400mm ATÉ 15km</v>
          </cell>
          <cell r="D344" t="str">
            <v>M</v>
          </cell>
          <cell r="E344">
            <v>1</v>
          </cell>
          <cell r="F344">
            <v>4.8065437500000003</v>
          </cell>
          <cell r="G344">
            <v>0</v>
          </cell>
          <cell r="H344">
            <v>0.73345625000000003</v>
          </cell>
          <cell r="I344">
            <v>0</v>
          </cell>
          <cell r="J344">
            <v>5.54</v>
          </cell>
          <cell r="K344">
            <v>6.6479999999999997</v>
          </cell>
        </row>
        <row r="345">
          <cell r="B345" t="str">
            <v>C0727</v>
          </cell>
          <cell r="C345" t="str">
            <v>CARGA, TRANSPORTE E DESCARGA DE TUBOS E PEÇAS EM PVC DN 50mm ATÉ 15km</v>
          </cell>
          <cell r="D345" t="str">
            <v>M</v>
          </cell>
          <cell r="E345">
            <v>1</v>
          </cell>
          <cell r="F345">
            <v>8.0724999999999991E-2</v>
          </cell>
          <cell r="G345">
            <v>0</v>
          </cell>
          <cell r="H345">
            <v>2.9274999999999999E-2</v>
          </cell>
          <cell r="I345">
            <v>0</v>
          </cell>
          <cell r="J345">
            <v>0.10999999999999999</v>
          </cell>
          <cell r="K345">
            <v>0.13199999999999998</v>
          </cell>
        </row>
        <row r="346">
          <cell r="B346" t="str">
            <v>C0728</v>
          </cell>
          <cell r="C346" t="str">
            <v>CARGA, TRANSPORTE E DESCARGA DE TUBOS E PEÇAS EM PVC DN 75mm ATÉ 15km</v>
          </cell>
          <cell r="D346" t="str">
            <v>M</v>
          </cell>
          <cell r="E346">
            <v>1</v>
          </cell>
          <cell r="F346">
            <v>0.1935625</v>
          </cell>
          <cell r="G346">
            <v>0</v>
          </cell>
          <cell r="H346">
            <v>2.6437499999999999E-2</v>
          </cell>
          <cell r="I346">
            <v>0</v>
          </cell>
          <cell r="J346">
            <v>0.22</v>
          </cell>
          <cell r="K346">
            <v>0.26400000000000001</v>
          </cell>
        </row>
        <row r="347">
          <cell r="B347" t="str">
            <v>C0718</v>
          </cell>
          <cell r="C347" t="str">
            <v>CARGA, TRANSPORTE E DESCARGA DE TUBOS E PEÇAS EM PVC DN 100mm ATÉ 15km</v>
          </cell>
          <cell r="D347" t="str">
            <v>M</v>
          </cell>
          <cell r="E347">
            <v>1</v>
          </cell>
          <cell r="F347">
            <v>0.21136250000000001</v>
          </cell>
          <cell r="G347">
            <v>0</v>
          </cell>
          <cell r="H347">
            <v>2.86375E-2</v>
          </cell>
          <cell r="I347">
            <v>0</v>
          </cell>
          <cell r="J347">
            <v>0.24000000000000002</v>
          </cell>
          <cell r="K347">
            <v>0.28800000000000003</v>
          </cell>
        </row>
        <row r="348">
          <cell r="B348" t="str">
            <v>C0719</v>
          </cell>
          <cell r="C348" t="str">
            <v>CARGA, TRANSPORTE E DESCARGA DE TUBOS E PEÇAS EM PVC DN 150mm ATÉ 15km</v>
          </cell>
          <cell r="D348" t="str">
            <v>M</v>
          </cell>
          <cell r="E348">
            <v>1</v>
          </cell>
          <cell r="F348">
            <v>0.32593749999999999</v>
          </cell>
          <cell r="G348">
            <v>0</v>
          </cell>
          <cell r="H348">
            <v>4.4062499999999998E-2</v>
          </cell>
          <cell r="I348">
            <v>0</v>
          </cell>
          <cell r="J348">
            <v>0.37</v>
          </cell>
          <cell r="K348">
            <v>0.44400000000000001</v>
          </cell>
        </row>
        <row r="349">
          <cell r="B349" t="str">
            <v>C0720</v>
          </cell>
          <cell r="C349" t="str">
            <v>CARGA, TRANSPORTE E DESCARGA DE TUBOS E PEÇAS EM PVC DN 200mm ATÉ 15km</v>
          </cell>
          <cell r="D349" t="str">
            <v>M</v>
          </cell>
          <cell r="E349">
            <v>1</v>
          </cell>
          <cell r="F349">
            <v>0.43272499999999997</v>
          </cell>
          <cell r="G349">
            <v>0</v>
          </cell>
          <cell r="H349">
            <v>5.7275E-2</v>
          </cell>
          <cell r="I349">
            <v>0</v>
          </cell>
          <cell r="J349">
            <v>0.49</v>
          </cell>
          <cell r="K349">
            <v>0.58799999999999997</v>
          </cell>
        </row>
        <row r="350">
          <cell r="B350" t="str">
            <v>C0721</v>
          </cell>
          <cell r="C350" t="str">
            <v>CARGA, TRANSPORTE E DESCARGA DE TUBOS E PEÇAS EM PVC DN 250mm ATÉ 15km</v>
          </cell>
          <cell r="D350" t="str">
            <v>M</v>
          </cell>
          <cell r="E350">
            <v>1</v>
          </cell>
          <cell r="F350">
            <v>0.5373</v>
          </cell>
          <cell r="G350">
            <v>0</v>
          </cell>
          <cell r="H350">
            <v>7.2700000000000001E-2</v>
          </cell>
          <cell r="I350">
            <v>0</v>
          </cell>
          <cell r="J350">
            <v>0.61</v>
          </cell>
          <cell r="K350">
            <v>0.73199999999999998</v>
          </cell>
        </row>
        <row r="351">
          <cell r="B351" t="str">
            <v>C0722</v>
          </cell>
          <cell r="C351" t="str">
            <v>CARGA, TRANSPORTE E DESCARGA DE TUBOS E PEÇAS EM PVC DN 300mm ATÉ 15km</v>
          </cell>
          <cell r="D351" t="str">
            <v>M</v>
          </cell>
          <cell r="E351">
            <v>1</v>
          </cell>
          <cell r="F351">
            <v>0.64629999999999999</v>
          </cell>
          <cell r="G351">
            <v>0</v>
          </cell>
          <cell r="H351">
            <v>8.3700000000000011E-2</v>
          </cell>
          <cell r="I351">
            <v>0</v>
          </cell>
          <cell r="J351">
            <v>0.73</v>
          </cell>
          <cell r="K351">
            <v>0.876</v>
          </cell>
        </row>
        <row r="352">
          <cell r="B352" t="str">
            <v>C0723</v>
          </cell>
          <cell r="C352" t="str">
            <v>CARGA, TRANSPORTE E DESCARGA DE TUBOS E PEÇAS EM PVC DN 350mm ATÉ 15km</v>
          </cell>
          <cell r="D352" t="str">
            <v>M</v>
          </cell>
          <cell r="E352">
            <v>1</v>
          </cell>
          <cell r="F352">
            <v>0.74866250000000001</v>
          </cell>
          <cell r="G352">
            <v>0</v>
          </cell>
          <cell r="H352">
            <v>0.1013375</v>
          </cell>
          <cell r="I352">
            <v>0</v>
          </cell>
          <cell r="J352">
            <v>0.85</v>
          </cell>
          <cell r="K352">
            <v>1.02</v>
          </cell>
        </row>
        <row r="353">
          <cell r="B353" t="str">
            <v>C0724</v>
          </cell>
          <cell r="C353" t="str">
            <v>CARGA, TRANSPORTE E DESCARGA DE TUBOS E PEÇAS EM PVC DN 400mm ATÉ 15km</v>
          </cell>
          <cell r="D353" t="str">
            <v>M</v>
          </cell>
          <cell r="E353">
            <v>1</v>
          </cell>
          <cell r="F353">
            <v>0.85544999999999993</v>
          </cell>
          <cell r="G353">
            <v>0</v>
          </cell>
          <cell r="H353">
            <v>0.11455</v>
          </cell>
          <cell r="I353">
            <v>0</v>
          </cell>
          <cell r="J353">
            <v>0.97</v>
          </cell>
          <cell r="K353">
            <v>1.1639999999999999</v>
          </cell>
        </row>
        <row r="354">
          <cell r="B354" t="str">
            <v>C0725</v>
          </cell>
          <cell r="C354" t="str">
            <v>CARGA, TRANSPORTE E DESCARGA DE TUBOS E PEÇAS EM PVC DN 450mm ATÉ 15km</v>
          </cell>
          <cell r="D354" t="str">
            <v>M</v>
          </cell>
          <cell r="E354">
            <v>1</v>
          </cell>
          <cell r="F354">
            <v>0.97117500000000001</v>
          </cell>
          <cell r="G354">
            <v>0</v>
          </cell>
          <cell r="H354">
            <v>0.138825</v>
          </cell>
          <cell r="I354">
            <v>0</v>
          </cell>
          <cell r="J354">
            <v>1.1100000000000001</v>
          </cell>
          <cell r="K354">
            <v>1.3320000000000001</v>
          </cell>
        </row>
        <row r="355">
          <cell r="B355" t="str">
            <v>C0726</v>
          </cell>
          <cell r="C355" t="str">
            <v>CARGA, TRANSPORTE E DESCARGA DE TUBOS E PEÇAS EM PVC DN 500mm ATÉ 15km</v>
          </cell>
          <cell r="D355" t="str">
            <v>M</v>
          </cell>
          <cell r="E355">
            <v>1</v>
          </cell>
          <cell r="F355">
            <v>1.08575</v>
          </cell>
          <cell r="G355">
            <v>0</v>
          </cell>
          <cell r="H355">
            <v>0.15425</v>
          </cell>
          <cell r="I355">
            <v>0</v>
          </cell>
          <cell r="J355">
            <v>1.24</v>
          </cell>
          <cell r="K355">
            <v>1.488</v>
          </cell>
        </row>
        <row r="356">
          <cell r="B356" t="str">
            <v>C2980</v>
          </cell>
          <cell r="C356" t="str">
            <v>TRANSPORTE DE TUBOS E CONEXÕES DE FoFo, AÇO OU CONCRETO</v>
          </cell>
          <cell r="D356" t="str">
            <v>T</v>
          </cell>
          <cell r="E356">
            <v>1</v>
          </cell>
          <cell r="F356">
            <v>12.492749999999999</v>
          </cell>
          <cell r="G356">
            <v>0</v>
          </cell>
          <cell r="H356">
            <v>2.3272499999999998</v>
          </cell>
          <cell r="I356">
            <v>0</v>
          </cell>
          <cell r="J356">
            <v>14.819999999999999</v>
          </cell>
          <cell r="K356">
            <v>17.783999999999999</v>
          </cell>
        </row>
        <row r="357">
          <cell r="C357" t="str">
            <v>SERVIÇOS AUXILIARES</v>
          </cell>
          <cell r="E357">
            <v>0</v>
          </cell>
          <cell r="F357">
            <v>3228.51961696132</v>
          </cell>
          <cell r="G357">
            <v>0</v>
          </cell>
          <cell r="H357">
            <v>942.60038303867907</v>
          </cell>
          <cell r="I357">
            <v>0</v>
          </cell>
          <cell r="J357" t="str">
            <v/>
          </cell>
        </row>
        <row r="358">
          <cell r="C358" t="str">
            <v>SERVIÇOS PREPARATÓRIOS</v>
          </cell>
          <cell r="E358">
            <v>0</v>
          </cell>
          <cell r="F358">
            <v>5.1557790592167398</v>
          </cell>
          <cell r="G358">
            <v>0</v>
          </cell>
          <cell r="H358">
            <v>1.17422094078327</v>
          </cell>
          <cell r="I358">
            <v>0</v>
          </cell>
          <cell r="J358" t="str">
            <v/>
          </cell>
        </row>
        <row r="359">
          <cell r="B359" t="str">
            <v>C3160</v>
          </cell>
          <cell r="C359" t="str">
            <v>DESMATAMENTO DE JAZIDA</v>
          </cell>
          <cell r="D359" t="str">
            <v>M2</v>
          </cell>
          <cell r="E359">
            <v>1</v>
          </cell>
          <cell r="F359">
            <v>0.205383597883598</v>
          </cell>
          <cell r="G359">
            <v>0</v>
          </cell>
          <cell r="H359">
            <v>1.46164021164021E-2</v>
          </cell>
          <cell r="I359">
            <v>0</v>
          </cell>
          <cell r="J359">
            <v>0.22000000000000011</v>
          </cell>
          <cell r="K359">
            <v>0.26400000000000012</v>
          </cell>
        </row>
        <row r="360">
          <cell r="B360" t="str">
            <v>C3161</v>
          </cell>
          <cell r="C360" t="str">
            <v>DESMATAMENTO DESTOCAMENTO DE ÁRVORE E LIMPEZA</v>
          </cell>
          <cell r="D360" t="str">
            <v>M2</v>
          </cell>
          <cell r="E360">
            <v>1</v>
          </cell>
          <cell r="F360">
            <v>0.130255731922399</v>
          </cell>
          <cell r="G360">
            <v>0</v>
          </cell>
          <cell r="H360">
            <v>9.74426807760141E-3</v>
          </cell>
          <cell r="I360">
            <v>0</v>
          </cell>
          <cell r="J360">
            <v>0.1400000000000004</v>
          </cell>
          <cell r="K360">
            <v>0.16800000000000048</v>
          </cell>
        </row>
        <row r="361">
          <cell r="B361" t="str">
            <v>C3211</v>
          </cell>
          <cell r="C361" t="str">
            <v>ESCAVAÇÃO E CARGA DE MATERIAL DE JAZIDA</v>
          </cell>
          <cell r="D361" t="str">
            <v>M3</v>
          </cell>
          <cell r="E361">
            <v>1</v>
          </cell>
          <cell r="F361">
            <v>2.2312406015037598</v>
          </cell>
          <cell r="G361">
            <v>0</v>
          </cell>
          <cell r="H361">
            <v>0.12875939849624099</v>
          </cell>
          <cell r="I361">
            <v>0</v>
          </cell>
          <cell r="J361">
            <v>2.3600000000000008</v>
          </cell>
          <cell r="K361">
            <v>2.8320000000000007</v>
          </cell>
        </row>
        <row r="362">
          <cell r="B362" t="str">
            <v>C3218</v>
          </cell>
          <cell r="C362" t="str">
            <v>EXPURGO DE JAZIDA</v>
          </cell>
          <cell r="D362" t="str">
            <v>M3</v>
          </cell>
          <cell r="E362">
            <v>1</v>
          </cell>
          <cell r="F362">
            <v>1.76151162790698</v>
          </cell>
          <cell r="G362">
            <v>0</v>
          </cell>
          <cell r="H362">
            <v>0.128488372093023</v>
          </cell>
          <cell r="I362">
            <v>0</v>
          </cell>
          <cell r="J362">
            <v>1.890000000000003</v>
          </cell>
          <cell r="K362">
            <v>2.2680000000000033</v>
          </cell>
        </row>
        <row r="363">
          <cell r="B363" t="str">
            <v>C3319</v>
          </cell>
          <cell r="C363" t="str">
            <v>NIVELAMENTO DE FUNDO DE VALAS</v>
          </cell>
          <cell r="D363" t="str">
            <v>M2</v>
          </cell>
          <cell r="E363">
            <v>1</v>
          </cell>
          <cell r="F363">
            <v>0.70732499999999998</v>
          </cell>
          <cell r="G363">
            <v>0</v>
          </cell>
          <cell r="H363">
            <v>0.88267499999999999</v>
          </cell>
          <cell r="I363">
            <v>0</v>
          </cell>
          <cell r="J363">
            <v>1.5899999999999999</v>
          </cell>
          <cell r="K363">
            <v>1.9079999999999997</v>
          </cell>
        </row>
        <row r="364">
          <cell r="B364" t="str">
            <v>C2990</v>
          </cell>
          <cell r="C364" t="str">
            <v>REGULARIZAÇÃO DE TALUDES</v>
          </cell>
          <cell r="D364" t="str">
            <v>M2</v>
          </cell>
          <cell r="E364">
            <v>1</v>
          </cell>
          <cell r="F364">
            <v>0.1200625</v>
          </cell>
          <cell r="G364">
            <v>0</v>
          </cell>
          <cell r="H364">
            <v>9.9375000000000002E-3</v>
          </cell>
          <cell r="I364">
            <v>0</v>
          </cell>
          <cell r="J364">
            <v>0.13</v>
          </cell>
          <cell r="K364">
            <v>0.156</v>
          </cell>
        </row>
        <row r="365">
          <cell r="C365" t="str">
            <v>SUSTENTAÇÕES DIVERSAS</v>
          </cell>
          <cell r="E365">
            <v>0</v>
          </cell>
          <cell r="F365">
            <v>1551.8603125</v>
          </cell>
          <cell r="G365">
            <v>0</v>
          </cell>
          <cell r="H365">
            <v>491.14968750000003</v>
          </cell>
          <cell r="I365">
            <v>0</v>
          </cell>
          <cell r="J365" t="str">
            <v/>
          </cell>
        </row>
        <row r="366">
          <cell r="B366" t="str">
            <v>C0083</v>
          </cell>
          <cell r="C366" t="str">
            <v>ANDAIME METÁLICO DE ENCAIXE P/FACHADAS-LOCAÇÃO MENSAL</v>
          </cell>
          <cell r="D366" t="str">
            <v>M2</v>
          </cell>
          <cell r="E366">
            <v>1</v>
          </cell>
          <cell r="F366">
            <v>3.6480000000000001</v>
          </cell>
          <cell r="G366">
            <v>0</v>
          </cell>
          <cell r="H366">
            <v>0.63200000000000001</v>
          </cell>
          <cell r="I366">
            <v>0</v>
          </cell>
          <cell r="J366">
            <v>4.28</v>
          </cell>
          <cell r="K366">
            <v>5.1360000000000001</v>
          </cell>
        </row>
        <row r="367">
          <cell r="B367" t="str">
            <v>C0084</v>
          </cell>
          <cell r="C367" t="str">
            <v>ANDAIME P/1 M3 DE CONCRETO ARMADO</v>
          </cell>
          <cell r="D367" t="str">
            <v>UN</v>
          </cell>
          <cell r="E367">
            <v>1</v>
          </cell>
          <cell r="F367">
            <v>4.5350000000000001</v>
          </cell>
          <cell r="G367">
            <v>0</v>
          </cell>
          <cell r="H367">
            <v>1.9750000000000001</v>
          </cell>
          <cell r="I367">
            <v>0</v>
          </cell>
          <cell r="J367">
            <v>6.51</v>
          </cell>
          <cell r="K367">
            <v>7.8119999999999994</v>
          </cell>
        </row>
        <row r="368">
          <cell r="B368" t="str">
            <v>C0086</v>
          </cell>
          <cell r="C368" t="str">
            <v>ANDAIME P/ALVENARIA DE 1/2 TIJOLO</v>
          </cell>
          <cell r="D368" t="str">
            <v>M2</v>
          </cell>
          <cell r="E368">
            <v>1</v>
          </cell>
          <cell r="F368">
            <v>0.72550000000000003</v>
          </cell>
          <cell r="G368">
            <v>0</v>
          </cell>
          <cell r="H368">
            <v>0.40450000000000003</v>
          </cell>
          <cell r="I368">
            <v>0</v>
          </cell>
          <cell r="J368">
            <v>1.1300000000000001</v>
          </cell>
          <cell r="K368">
            <v>1.3560000000000001</v>
          </cell>
        </row>
        <row r="369">
          <cell r="B369" t="str">
            <v>C0085</v>
          </cell>
          <cell r="C369" t="str">
            <v>ANDAIME P/ALVENARIA DE 1 TIJOLO</v>
          </cell>
          <cell r="D369" t="str">
            <v>M2</v>
          </cell>
          <cell r="E369">
            <v>1</v>
          </cell>
          <cell r="F369">
            <v>2.2232499999999997</v>
          </cell>
          <cell r="G369">
            <v>0</v>
          </cell>
          <cell r="H369">
            <v>0.60675000000000001</v>
          </cell>
          <cell r="I369">
            <v>0</v>
          </cell>
          <cell r="J369">
            <v>2.8299999999999996</v>
          </cell>
          <cell r="K369">
            <v>3.3959999999999995</v>
          </cell>
        </row>
        <row r="370">
          <cell r="B370" t="str">
            <v>C0087</v>
          </cell>
          <cell r="C370" t="str">
            <v>ANDAIME P/REVESTIMENTO DE FORROS</v>
          </cell>
          <cell r="D370" t="str">
            <v>M2</v>
          </cell>
          <cell r="E370">
            <v>1</v>
          </cell>
          <cell r="F370">
            <v>1.54</v>
          </cell>
          <cell r="G370">
            <v>0</v>
          </cell>
          <cell r="H370">
            <v>0.79</v>
          </cell>
          <cell r="I370">
            <v>0</v>
          </cell>
          <cell r="J370">
            <v>2.33</v>
          </cell>
          <cell r="K370">
            <v>2.7959999999999998</v>
          </cell>
        </row>
        <row r="371">
          <cell r="B371" t="str">
            <v>C0088</v>
          </cell>
          <cell r="C371" t="str">
            <v>ANDAIME PRINCIPAL VERTICAL INCLUSIVE DEMOLIÇÃO</v>
          </cell>
          <cell r="D371" t="str">
            <v>M2</v>
          </cell>
          <cell r="E371">
            <v>1</v>
          </cell>
          <cell r="F371">
            <v>11.02</v>
          </cell>
          <cell r="G371">
            <v>0</v>
          </cell>
          <cell r="H371">
            <v>4.74</v>
          </cell>
          <cell r="I371">
            <v>0</v>
          </cell>
          <cell r="J371">
            <v>15.76</v>
          </cell>
          <cell r="K371">
            <v>18.911999999999999</v>
          </cell>
        </row>
        <row r="372">
          <cell r="B372" t="str">
            <v>C3352</v>
          </cell>
          <cell r="C372" t="str">
            <v>ANDAIME SUSPENSO E PLATAFORMA DE MADEIRA</v>
          </cell>
          <cell r="D372" t="str">
            <v>M2</v>
          </cell>
          <cell r="E372">
            <v>1</v>
          </cell>
          <cell r="F372">
            <v>8.9188749999999999</v>
          </cell>
          <cell r="G372">
            <v>0</v>
          </cell>
          <cell r="H372">
            <v>0.831125</v>
          </cell>
          <cell r="I372">
            <v>0</v>
          </cell>
          <cell r="J372">
            <v>9.75</v>
          </cell>
          <cell r="K372">
            <v>11.7</v>
          </cell>
        </row>
        <row r="373">
          <cell r="B373" t="str">
            <v>C0364</v>
          </cell>
          <cell r="C373" t="str">
            <v>BANDEJA SALVA-VIDAS C/TÁBUAS DE 1"x12" DE 2ª</v>
          </cell>
          <cell r="D373" t="str">
            <v>M</v>
          </cell>
          <cell r="E373">
            <v>1</v>
          </cell>
          <cell r="F373">
            <v>74.95</v>
          </cell>
          <cell r="G373">
            <v>0</v>
          </cell>
          <cell r="H373">
            <v>17.05</v>
          </cell>
          <cell r="I373">
            <v>0</v>
          </cell>
          <cell r="J373">
            <v>92</v>
          </cell>
          <cell r="K373">
            <v>110.39999999999999</v>
          </cell>
        </row>
        <row r="374">
          <cell r="B374" t="str">
            <v>C3320</v>
          </cell>
          <cell r="C374" t="str">
            <v>CIMBRAMENTO DE MADEIRA</v>
          </cell>
          <cell r="D374" t="str">
            <v>M3</v>
          </cell>
          <cell r="E374">
            <v>1</v>
          </cell>
          <cell r="F374">
            <v>9.2974999999999994</v>
          </cell>
          <cell r="G374">
            <v>0</v>
          </cell>
          <cell r="H374">
            <v>3.0625</v>
          </cell>
          <cell r="I374">
            <v>0</v>
          </cell>
          <cell r="J374">
            <v>12.36</v>
          </cell>
          <cell r="K374">
            <v>14.831999999999999</v>
          </cell>
        </row>
        <row r="375">
          <cell r="B375" t="str">
            <v>C4172</v>
          </cell>
          <cell r="C375" t="str">
            <v>CIMBRAMENTO METÁLICO ESPECIAL</v>
          </cell>
          <cell r="D375" t="str">
            <v>M3</v>
          </cell>
          <cell r="E375">
            <v>1</v>
          </cell>
          <cell r="F375">
            <v>23.2075</v>
          </cell>
          <cell r="G375">
            <v>0</v>
          </cell>
          <cell r="H375">
            <v>5.5125000000000002</v>
          </cell>
          <cell r="I375">
            <v>0</v>
          </cell>
          <cell r="J375">
            <v>28.72</v>
          </cell>
          <cell r="K375">
            <v>34.463999999999999</v>
          </cell>
        </row>
        <row r="376">
          <cell r="B376" t="str">
            <v>C1236</v>
          </cell>
          <cell r="C376" t="str">
            <v>ENCAIXOTAMENTO DE EDIFICAÇÕES</v>
          </cell>
          <cell r="D376" t="str">
            <v>M2</v>
          </cell>
          <cell r="E376">
            <v>1</v>
          </cell>
          <cell r="F376">
            <v>20.72</v>
          </cell>
          <cell r="G376">
            <v>0</v>
          </cell>
          <cell r="H376">
            <v>8.2100000000000009</v>
          </cell>
          <cell r="I376">
            <v>0</v>
          </cell>
          <cell r="J376">
            <v>28.93</v>
          </cell>
          <cell r="K376">
            <v>34.716000000000001</v>
          </cell>
        </row>
        <row r="377">
          <cell r="B377" t="str">
            <v>C1246</v>
          </cell>
          <cell r="C377" t="str">
            <v>ENTELAMENTO DE EDIFICAÇÕES C/PASSARELA DE TÁBUAS DE 1"x12" DE 2º</v>
          </cell>
          <cell r="D377" t="str">
            <v>M2</v>
          </cell>
          <cell r="E377">
            <v>1</v>
          </cell>
          <cell r="F377">
            <v>49.392499999999998</v>
          </cell>
          <cell r="G377">
            <v>0</v>
          </cell>
          <cell r="H377">
            <v>28.887499999999999</v>
          </cell>
          <cell r="I377">
            <v>0</v>
          </cell>
          <cell r="J377">
            <v>78.28</v>
          </cell>
          <cell r="K377">
            <v>93.935999999999993</v>
          </cell>
        </row>
        <row r="378">
          <cell r="B378" t="str">
            <v>C2804</v>
          </cell>
          <cell r="C378" t="str">
            <v>ESCORAMENTO DE ÁRVORES</v>
          </cell>
          <cell r="D378" t="str">
            <v>UN</v>
          </cell>
          <cell r="E378">
            <v>1</v>
          </cell>
          <cell r="F378">
            <v>29.105</v>
          </cell>
          <cell r="G378">
            <v>0</v>
          </cell>
          <cell r="H378">
            <v>11.375</v>
          </cell>
          <cell r="I378">
            <v>0</v>
          </cell>
          <cell r="J378">
            <v>40.480000000000004</v>
          </cell>
          <cell r="K378">
            <v>48.576000000000001</v>
          </cell>
        </row>
        <row r="379">
          <cell r="B379" t="str">
            <v>C2803</v>
          </cell>
          <cell r="C379" t="str">
            <v>ESCORAMENTO DE POSTES</v>
          </cell>
          <cell r="D379" t="str">
            <v>UN</v>
          </cell>
          <cell r="E379">
            <v>1</v>
          </cell>
          <cell r="F379">
            <v>203.75749999999999</v>
          </cell>
          <cell r="G379">
            <v>0</v>
          </cell>
          <cell r="H379">
            <v>33.5625</v>
          </cell>
          <cell r="I379">
            <v>0</v>
          </cell>
          <cell r="J379">
            <v>237.32</v>
          </cell>
          <cell r="K379">
            <v>284.78399999999999</v>
          </cell>
        </row>
        <row r="380">
          <cell r="B380" t="str">
            <v>C3351</v>
          </cell>
          <cell r="C380" t="str">
            <v>ESCORAMENTO P/ OBRAS D'ARTES CORRENTES</v>
          </cell>
          <cell r="D380" t="str">
            <v>M3</v>
          </cell>
          <cell r="E380">
            <v>1</v>
          </cell>
          <cell r="F380">
            <v>15.3</v>
          </cell>
          <cell r="G380">
            <v>0</v>
          </cell>
          <cell r="H380">
            <v>3.95</v>
          </cell>
          <cell r="I380">
            <v>0</v>
          </cell>
          <cell r="J380">
            <v>19.25</v>
          </cell>
          <cell r="K380">
            <v>23.099999999999998</v>
          </cell>
        </row>
        <row r="381">
          <cell r="B381" t="str">
            <v>C3081</v>
          </cell>
          <cell r="C381" t="str">
            <v>ESCORAMENTO TUBULAR TIPO CONVENCIONAL</v>
          </cell>
          <cell r="D381" t="str">
            <v>M3</v>
          </cell>
          <cell r="E381">
            <v>1</v>
          </cell>
          <cell r="F381">
            <v>15.334375</v>
          </cell>
          <cell r="G381">
            <v>0</v>
          </cell>
          <cell r="H381">
            <v>0.50562499999999999</v>
          </cell>
          <cell r="I381">
            <v>0</v>
          </cell>
          <cell r="J381">
            <v>15.84</v>
          </cell>
          <cell r="K381">
            <v>19.007999999999999</v>
          </cell>
        </row>
        <row r="382">
          <cell r="B382" t="str">
            <v>C1274</v>
          </cell>
          <cell r="C382" t="str">
            <v>ESCORAMENTO DE PROTEÇÃO EM EDIFICAÇÕES VIZINHAS</v>
          </cell>
          <cell r="D382" t="str">
            <v>M2</v>
          </cell>
          <cell r="E382">
            <v>1</v>
          </cell>
          <cell r="F382">
            <v>36.107500000000002</v>
          </cell>
          <cell r="G382">
            <v>0</v>
          </cell>
          <cell r="H382">
            <v>7.1025</v>
          </cell>
          <cell r="I382">
            <v>0</v>
          </cell>
          <cell r="J382">
            <v>43.21</v>
          </cell>
          <cell r="K382">
            <v>51.851999999999997</v>
          </cell>
        </row>
        <row r="383">
          <cell r="B383" t="str">
            <v>C4130</v>
          </cell>
          <cell r="C383" t="str">
            <v>ESTRUTURA DE SUSTENTAÇÃO COM VIGAS VAGÃO E TABLADO DE MADEIRA PARA ESCORAMENTOS E CIMBRAMENTOS</v>
          </cell>
          <cell r="D383" t="str">
            <v>M2</v>
          </cell>
          <cell r="E383">
            <v>1</v>
          </cell>
          <cell r="F383">
            <v>53.623750000000001</v>
          </cell>
          <cell r="G383">
            <v>0</v>
          </cell>
          <cell r="H383">
            <v>24.806249999999999</v>
          </cell>
          <cell r="I383">
            <v>0</v>
          </cell>
          <cell r="J383">
            <v>78.430000000000007</v>
          </cell>
          <cell r="K383">
            <v>94.116</v>
          </cell>
        </row>
        <row r="384">
          <cell r="B384" t="str">
            <v>C4166</v>
          </cell>
          <cell r="C384" t="str">
            <v>ESTRUTURA DE SUSTENTAÇÃO EM VIGAS TRELIÇADAS E TABLADO DE MADEIRA</v>
          </cell>
          <cell r="D384" t="str">
            <v>M2</v>
          </cell>
          <cell r="E384">
            <v>1</v>
          </cell>
          <cell r="F384">
            <v>44.41375</v>
          </cell>
          <cell r="G384">
            <v>0</v>
          </cell>
          <cell r="H384">
            <v>24.806249999999999</v>
          </cell>
          <cell r="I384">
            <v>0</v>
          </cell>
          <cell r="J384">
            <v>69.22</v>
          </cell>
          <cell r="K384">
            <v>83.063999999999993</v>
          </cell>
        </row>
        <row r="385">
          <cell r="B385" t="str">
            <v>C3466</v>
          </cell>
          <cell r="C385" t="str">
            <v>EXECUÇÃO DE ESTRUTURA METÁLICA P/ IÇAMENTO D0 RESERVATÓRIO</v>
          </cell>
          <cell r="D385" t="str">
            <v>KG</v>
          </cell>
          <cell r="E385">
            <v>1</v>
          </cell>
          <cell r="F385">
            <v>4.7699999999999996</v>
          </cell>
          <cell r="G385">
            <v>0</v>
          </cell>
          <cell r="H385">
            <v>0.96</v>
          </cell>
          <cell r="I385">
            <v>0</v>
          </cell>
          <cell r="J385">
            <v>5.7299999999999995</v>
          </cell>
          <cell r="K385">
            <v>6.8759999999999994</v>
          </cell>
        </row>
        <row r="386">
          <cell r="B386" t="str">
            <v>C4125</v>
          </cell>
          <cell r="C386" t="str">
            <v>LOCAÇÃO MENSAL DE ANDAIME METÁLICO</v>
          </cell>
          <cell r="D386" t="str">
            <v>M3</v>
          </cell>
          <cell r="E386">
            <v>1</v>
          </cell>
          <cell r="F386">
            <v>1.7515000000000001</v>
          </cell>
          <cell r="G386">
            <v>0</v>
          </cell>
          <cell r="H386">
            <v>0.6885</v>
          </cell>
          <cell r="I386">
            <v>0</v>
          </cell>
          <cell r="J386">
            <v>2.44</v>
          </cell>
          <cell r="K386">
            <v>2.9279999999999999</v>
          </cell>
        </row>
        <row r="387">
          <cell r="B387" t="str">
            <v>C3470</v>
          </cell>
          <cell r="C387" t="str">
            <v>LOCAÇÃO MENSAL DE CIMBRAMENTO METÁLICO</v>
          </cell>
          <cell r="D387" t="str">
            <v>M3</v>
          </cell>
          <cell r="E387">
            <v>1</v>
          </cell>
          <cell r="F387">
            <v>6.8842499999999998</v>
          </cell>
          <cell r="G387">
            <v>0</v>
          </cell>
          <cell r="H387">
            <v>2.7357499999999999</v>
          </cell>
          <cell r="I387">
            <v>0</v>
          </cell>
          <cell r="J387">
            <v>9.6199999999999992</v>
          </cell>
          <cell r="K387">
            <v>11.543999999999999</v>
          </cell>
        </row>
        <row r="388">
          <cell r="B388" t="str">
            <v>C1271</v>
          </cell>
          <cell r="C388" t="str">
            <v>LOCAÇÃO MENSAL DE ESCORA METÁLICA P/VIGAS/LAJES</v>
          </cell>
          <cell r="D388" t="str">
            <v>M2</v>
          </cell>
          <cell r="E388">
            <v>1</v>
          </cell>
          <cell r="F388">
            <v>6.7387499999999996</v>
          </cell>
          <cell r="G388">
            <v>0</v>
          </cell>
          <cell r="H388">
            <v>0.22125</v>
          </cell>
          <cell r="I388">
            <v>0</v>
          </cell>
          <cell r="J388">
            <v>6.96</v>
          </cell>
          <cell r="K388">
            <v>8.3520000000000003</v>
          </cell>
        </row>
        <row r="389">
          <cell r="B389" t="str">
            <v>C4129</v>
          </cell>
          <cell r="C389" t="str">
            <v>LOCAÇÃO MENSAL DE ESCORAMENTO TUBULAR</v>
          </cell>
          <cell r="D389" t="str">
            <v>M3</v>
          </cell>
          <cell r="E389">
            <v>1</v>
          </cell>
          <cell r="F389">
            <v>5.3572499999999996</v>
          </cell>
          <cell r="G389">
            <v>0</v>
          </cell>
          <cell r="H389">
            <v>0.16275000000000001</v>
          </cell>
          <cell r="I389">
            <v>0</v>
          </cell>
          <cell r="J389">
            <v>5.52</v>
          </cell>
          <cell r="K389">
            <v>6.6239999999999997</v>
          </cell>
        </row>
        <row r="390">
          <cell r="B390" t="str">
            <v>C3469</v>
          </cell>
          <cell r="C390" t="str">
            <v>LOCAÇÃO MENSAL DE MACACOS HIDRAÚLICOS DE 50 T</v>
          </cell>
          <cell r="D390" t="str">
            <v>M3</v>
          </cell>
          <cell r="E390">
            <v>1</v>
          </cell>
          <cell r="F390">
            <v>523.87</v>
          </cell>
          <cell r="G390">
            <v>0</v>
          </cell>
          <cell r="H390">
            <v>65.2</v>
          </cell>
          <cell r="I390">
            <v>0</v>
          </cell>
          <cell r="J390">
            <v>589.07000000000005</v>
          </cell>
          <cell r="K390">
            <v>706.88400000000001</v>
          </cell>
        </row>
        <row r="391">
          <cell r="B391" t="str">
            <v>C3468</v>
          </cell>
          <cell r="C391" t="str">
            <v>MONTAGEM E DESMONTAGEM DE ESTRUTURA METÁLICA P/ IÇAMENTO</v>
          </cell>
          <cell r="D391" t="str">
            <v>KG</v>
          </cell>
          <cell r="E391">
            <v>1</v>
          </cell>
          <cell r="F391">
            <v>0.87749999999999995</v>
          </cell>
          <cell r="G391">
            <v>0</v>
          </cell>
          <cell r="H391">
            <v>1.1025</v>
          </cell>
          <cell r="I391">
            <v>0</v>
          </cell>
          <cell r="J391">
            <v>1.98</v>
          </cell>
          <cell r="K391">
            <v>2.3759999999999999</v>
          </cell>
        </row>
        <row r="392">
          <cell r="B392" t="str">
            <v>C2154</v>
          </cell>
          <cell r="C392" t="str">
            <v>REFORMA DE ANDAIME EXTERNO ATÉ 3 ANDARES</v>
          </cell>
          <cell r="D392" t="str">
            <v>M2</v>
          </cell>
          <cell r="E392">
            <v>1</v>
          </cell>
          <cell r="F392">
            <v>0.65100000000000002</v>
          </cell>
          <cell r="G392">
            <v>0</v>
          </cell>
          <cell r="H392">
            <v>0.80900000000000005</v>
          </cell>
          <cell r="I392">
            <v>0</v>
          </cell>
          <cell r="J392">
            <v>1.46</v>
          </cell>
          <cell r="K392">
            <v>1.752</v>
          </cell>
        </row>
        <row r="393">
          <cell r="B393" t="str">
            <v>C2155</v>
          </cell>
          <cell r="C393" t="str">
            <v>REFORMA DE ANDAIME EXTERNO MAIOR QUE 3 ANDARES</v>
          </cell>
          <cell r="D393" t="str">
            <v>M2</v>
          </cell>
          <cell r="E393">
            <v>1</v>
          </cell>
          <cell r="F393">
            <v>1.213125</v>
          </cell>
          <cell r="G393">
            <v>0</v>
          </cell>
          <cell r="H393">
            <v>1.516875</v>
          </cell>
          <cell r="I393">
            <v>0</v>
          </cell>
          <cell r="J393">
            <v>2.73</v>
          </cell>
          <cell r="K393">
            <v>3.2759999999999998</v>
          </cell>
        </row>
        <row r="394">
          <cell r="B394" t="str">
            <v>C2967</v>
          </cell>
          <cell r="C394" t="str">
            <v>SUSTENTAÇÃO DE TUBULAÇÕES EXISTENTES - MADEIRA</v>
          </cell>
          <cell r="D394" t="str">
            <v>M3</v>
          </cell>
          <cell r="E394">
            <v>1</v>
          </cell>
          <cell r="F394">
            <v>391.54500000000002</v>
          </cell>
          <cell r="G394">
            <v>0</v>
          </cell>
          <cell r="H394">
            <v>238.875</v>
          </cell>
          <cell r="I394">
            <v>0</v>
          </cell>
          <cell r="J394">
            <v>630.42000000000007</v>
          </cell>
          <cell r="K394">
            <v>756.50400000000002</v>
          </cell>
        </row>
        <row r="395">
          <cell r="B395" t="str">
            <v>C2968</v>
          </cell>
          <cell r="C395" t="str">
            <v>SUSTENTAÇÃO DE TUBULAÇÕES EXISTENTES - METÁLICA</v>
          </cell>
          <cell r="D395" t="str">
            <v>KG</v>
          </cell>
          <cell r="E395">
            <v>1</v>
          </cell>
          <cell r="F395">
            <v>0.38193749999999999</v>
          </cell>
          <cell r="G395">
            <v>0</v>
          </cell>
          <cell r="H395">
            <v>6.8062499999999998E-2</v>
          </cell>
          <cell r="I395">
            <v>0</v>
          </cell>
          <cell r="J395">
            <v>0.44999999999999996</v>
          </cell>
          <cell r="K395">
            <v>0.53999999999999992</v>
          </cell>
        </row>
        <row r="396">
          <cell r="C396" t="str">
            <v>ESCORAMENTO DE MADEIRA  EM VALAS E CAVAS</v>
          </cell>
          <cell r="E396">
            <v>0</v>
          </cell>
          <cell r="F396">
            <v>41.196000000000005</v>
          </cell>
          <cell r="G396">
            <v>0</v>
          </cell>
          <cell r="H396">
            <v>25.134</v>
          </cell>
          <cell r="I396">
            <v>0</v>
          </cell>
          <cell r="J396" t="str">
            <v/>
          </cell>
        </row>
        <row r="397">
          <cell r="B397" t="str">
            <v>C1272</v>
          </cell>
          <cell r="C397" t="str">
            <v>ESCORAMENTO COMUM DE VALAS TIPO CONTÍNUO C/PRANCHAS PEROBA</v>
          </cell>
          <cell r="D397" t="str">
            <v>M2</v>
          </cell>
          <cell r="E397">
            <v>1</v>
          </cell>
          <cell r="F397">
            <v>17.2</v>
          </cell>
          <cell r="G397">
            <v>0</v>
          </cell>
          <cell r="H397">
            <v>11.06</v>
          </cell>
          <cell r="I397">
            <v>0</v>
          </cell>
          <cell r="J397">
            <v>28.259999999999998</v>
          </cell>
          <cell r="K397">
            <v>33.911999999999999</v>
          </cell>
        </row>
        <row r="398">
          <cell r="B398" t="str">
            <v>C2798</v>
          </cell>
          <cell r="C398" t="str">
            <v>ESCORAMENTO CONTÍNUO COM CHAPA COMPENSADA DE 12mm</v>
          </cell>
          <cell r="D398" t="str">
            <v>M2</v>
          </cell>
          <cell r="E398">
            <v>1</v>
          </cell>
          <cell r="F398">
            <v>3.8387500000000001</v>
          </cell>
          <cell r="G398">
            <v>0</v>
          </cell>
          <cell r="H398">
            <v>1.80125</v>
          </cell>
          <cell r="I398">
            <v>0</v>
          </cell>
          <cell r="J398">
            <v>5.6400000000000006</v>
          </cell>
          <cell r="K398">
            <v>6.7680000000000007</v>
          </cell>
        </row>
        <row r="399">
          <cell r="B399" t="str">
            <v>C1273</v>
          </cell>
          <cell r="C399" t="str">
            <v>ESCORAMENTO CONTÍNUO P/GALERIA MOLDADA</v>
          </cell>
          <cell r="D399" t="str">
            <v>M2</v>
          </cell>
          <cell r="E399">
            <v>1</v>
          </cell>
          <cell r="F399">
            <v>15.21875</v>
          </cell>
          <cell r="G399">
            <v>0</v>
          </cell>
          <cell r="H399">
            <v>8.53125</v>
          </cell>
          <cell r="I399">
            <v>0</v>
          </cell>
          <cell r="J399">
            <v>23.75</v>
          </cell>
          <cell r="K399">
            <v>28.5</v>
          </cell>
        </row>
        <row r="400">
          <cell r="B400" t="str">
            <v>C2805</v>
          </cell>
          <cell r="C400" t="str">
            <v>ESCORAMENTO DESCONTÍNUO COM PRANCHAS DE MADEIRA</v>
          </cell>
          <cell r="D400" t="str">
            <v>M2</v>
          </cell>
          <cell r="E400">
            <v>1</v>
          </cell>
          <cell r="F400">
            <v>4.9385000000000003</v>
          </cell>
          <cell r="G400">
            <v>0</v>
          </cell>
          <cell r="H400">
            <v>3.7415000000000003</v>
          </cell>
          <cell r="I400">
            <v>0</v>
          </cell>
          <cell r="J400">
            <v>8.68</v>
          </cell>
          <cell r="K400">
            <v>10.415999999999999</v>
          </cell>
        </row>
        <row r="401">
          <cell r="C401" t="str">
            <v>ESCORAMENTO METÁLICO EM VALAS,CAVAS OU POÇOS</v>
          </cell>
          <cell r="E401">
            <v>0</v>
          </cell>
          <cell r="F401">
            <v>62.436425</v>
          </cell>
          <cell r="G401">
            <v>0</v>
          </cell>
          <cell r="H401">
            <v>11.123574999999999</v>
          </cell>
          <cell r="I401">
            <v>0</v>
          </cell>
          <cell r="J401" t="str">
            <v/>
          </cell>
        </row>
        <row r="402">
          <cell r="B402" t="str">
            <v>C2799</v>
          </cell>
          <cell r="C402" t="str">
            <v>ESCORAMENTO CONTÍNUO DE VALAS C/PRANCHAS METÁLICAS DE 2.00M</v>
          </cell>
          <cell r="D402" t="str">
            <v>M2</v>
          </cell>
          <cell r="E402">
            <v>1</v>
          </cell>
          <cell r="F402">
            <v>10.722249999999999</v>
          </cell>
          <cell r="G402">
            <v>0</v>
          </cell>
          <cell r="H402">
            <v>1.4277499999999999</v>
          </cell>
          <cell r="I402">
            <v>0</v>
          </cell>
          <cell r="J402">
            <v>12.149999999999999</v>
          </cell>
          <cell r="K402">
            <v>14.579999999999998</v>
          </cell>
        </row>
        <row r="403">
          <cell r="B403" t="str">
            <v>C2800</v>
          </cell>
          <cell r="C403" t="str">
            <v>ESCORAMENTO CONTÍNUO DE VALAS C/PRANCHAS METÁLICAS DE 3.00M</v>
          </cell>
          <cell r="D403" t="str">
            <v>M2</v>
          </cell>
          <cell r="E403">
            <v>1</v>
          </cell>
          <cell r="F403">
            <v>15.0038</v>
          </cell>
          <cell r="G403">
            <v>0</v>
          </cell>
          <cell r="H403">
            <v>2.4161999999999999</v>
          </cell>
          <cell r="I403">
            <v>0</v>
          </cell>
          <cell r="J403">
            <v>17.420000000000002</v>
          </cell>
          <cell r="K403">
            <v>20.904</v>
          </cell>
        </row>
        <row r="404">
          <cell r="B404" t="str">
            <v>C2801</v>
          </cell>
          <cell r="C404" t="str">
            <v>ESCORAMENTO CONTÍNUO DE VALAS C/PRANCHAS METÁLICAS DE 4.00M</v>
          </cell>
          <cell r="D404" t="str">
            <v>M2</v>
          </cell>
          <cell r="E404">
            <v>1</v>
          </cell>
          <cell r="F404">
            <v>16.419374999999999</v>
          </cell>
          <cell r="G404">
            <v>0</v>
          </cell>
          <cell r="H404">
            <v>2.870625</v>
          </cell>
          <cell r="I404">
            <v>0</v>
          </cell>
          <cell r="J404">
            <v>19.29</v>
          </cell>
          <cell r="K404">
            <v>23.148</v>
          </cell>
        </row>
        <row r="405">
          <cell r="B405" t="str">
            <v>C2802</v>
          </cell>
          <cell r="C405" t="str">
            <v>ESCORAMENTO CONTÍNUO DE VALAS C/PRANCHAS METÁLICAS DE 6.00M</v>
          </cell>
          <cell r="D405" t="str">
            <v>M2</v>
          </cell>
          <cell r="E405">
            <v>1</v>
          </cell>
          <cell r="F405">
            <v>20.291</v>
          </cell>
          <cell r="G405">
            <v>0</v>
          </cell>
          <cell r="H405">
            <v>4.4089999999999998</v>
          </cell>
          <cell r="I405">
            <v>0</v>
          </cell>
          <cell r="J405">
            <v>24.7</v>
          </cell>
          <cell r="K405">
            <v>29.639999999999997</v>
          </cell>
        </row>
        <row r="406">
          <cell r="C406" t="str">
            <v>INSTALAÇÃO DE GUINCHO</v>
          </cell>
          <cell r="E406">
            <v>0</v>
          </cell>
          <cell r="F406">
            <v>930.94202499999994</v>
          </cell>
          <cell r="G406">
            <v>0</v>
          </cell>
          <cell r="H406">
            <v>299.85797500000001</v>
          </cell>
          <cell r="I406">
            <v>0</v>
          </cell>
          <cell r="J406" t="str">
            <v/>
          </cell>
        </row>
        <row r="407">
          <cell r="B407" t="str">
            <v>C1355</v>
          </cell>
          <cell r="C407" t="str">
            <v>EXECUÇÃO DE BASE DA CAÇAMBA E INSTALAÇÃO DO GUINCHO</v>
          </cell>
          <cell r="D407" t="str">
            <v>UN</v>
          </cell>
          <cell r="E407">
            <v>1</v>
          </cell>
          <cell r="F407">
            <v>842.18702499999995</v>
          </cell>
          <cell r="G407">
            <v>0</v>
          </cell>
          <cell r="H407">
            <v>290.25297499999999</v>
          </cell>
          <cell r="I407">
            <v>0</v>
          </cell>
          <cell r="J407">
            <v>1132.44</v>
          </cell>
          <cell r="K407">
            <v>1358.9280000000001</v>
          </cell>
        </row>
        <row r="408">
          <cell r="B408" t="str">
            <v>C2508</v>
          </cell>
          <cell r="C408" t="str">
            <v>TORRE PARA GUINCHO</v>
          </cell>
          <cell r="D408" t="str">
            <v>M</v>
          </cell>
          <cell r="E408">
            <v>1</v>
          </cell>
          <cell r="F408">
            <v>88.754999999999995</v>
          </cell>
          <cell r="G408">
            <v>0</v>
          </cell>
          <cell r="H408">
            <v>9.6050000000000004</v>
          </cell>
          <cell r="I408">
            <v>0</v>
          </cell>
          <cell r="J408">
            <v>98.36</v>
          </cell>
          <cell r="K408">
            <v>118.032</v>
          </cell>
        </row>
        <row r="409">
          <cell r="C409" t="str">
            <v>PRODUÇÃO DE MATERIAIS</v>
          </cell>
          <cell r="E409">
            <v>0</v>
          </cell>
          <cell r="F409">
            <v>123.76679508718701</v>
          </cell>
          <cell r="G409">
            <v>0</v>
          </cell>
          <cell r="H409">
            <v>17.743204912813098</v>
          </cell>
          <cell r="I409">
            <v>0</v>
          </cell>
          <cell r="J409" t="str">
            <v/>
          </cell>
        </row>
        <row r="410">
          <cell r="B410" t="str">
            <v>C3129</v>
          </cell>
          <cell r="C410" t="str">
            <v>AREIA DE CAMPO - EXTRAÇÃO</v>
          </cell>
          <cell r="D410" t="str">
            <v>M3</v>
          </cell>
          <cell r="E410">
            <v>1</v>
          </cell>
          <cell r="F410">
            <v>2.1312406015037597</v>
          </cell>
          <cell r="G410">
            <v>0</v>
          </cell>
          <cell r="H410">
            <v>0.12875939849624099</v>
          </cell>
          <cell r="I410">
            <v>0</v>
          </cell>
          <cell r="J410">
            <v>2.2600000000000007</v>
          </cell>
          <cell r="K410">
            <v>2.7120000000000006</v>
          </cell>
        </row>
        <row r="411">
          <cell r="B411" t="str">
            <v>C3130</v>
          </cell>
          <cell r="C411" t="str">
            <v>AREIA DE RIO - EXTRAÇÃO</v>
          </cell>
          <cell r="D411" t="str">
            <v>M3</v>
          </cell>
          <cell r="E411">
            <v>1</v>
          </cell>
          <cell r="F411">
            <v>3.9421527777777796</v>
          </cell>
          <cell r="G411">
            <v>0</v>
          </cell>
          <cell r="H411">
            <v>0.23784722222222202</v>
          </cell>
          <cell r="I411">
            <v>0</v>
          </cell>
          <cell r="J411">
            <v>4.1800000000000015</v>
          </cell>
          <cell r="K411">
            <v>5.0160000000000018</v>
          </cell>
        </row>
        <row r="412">
          <cell r="B412" t="str">
            <v>C3139</v>
          </cell>
          <cell r="C412" t="str">
            <v>BRITA PRODUZIDA PARA BASES</v>
          </cell>
          <cell r="D412" t="str">
            <v>M3</v>
          </cell>
          <cell r="E412">
            <v>1</v>
          </cell>
          <cell r="F412">
            <v>28.3788507625272</v>
          </cell>
          <cell r="G412">
            <v>0</v>
          </cell>
          <cell r="H412">
            <v>3.9011492374727696</v>
          </cell>
          <cell r="I412">
            <v>0</v>
          </cell>
          <cell r="J412">
            <v>32.279999999999973</v>
          </cell>
          <cell r="K412">
            <v>38.735999999999969</v>
          </cell>
        </row>
        <row r="413">
          <cell r="B413" t="str">
            <v>C3252</v>
          </cell>
          <cell r="C413" t="str">
            <v>BRITA PRODUZIDA PARA REVESTIMENTOS BETUMINOSOS</v>
          </cell>
          <cell r="D413" t="str">
            <v>M3</v>
          </cell>
          <cell r="E413">
            <v>1</v>
          </cell>
          <cell r="F413">
            <v>34.220623249299699</v>
          </cell>
          <cell r="G413">
            <v>0</v>
          </cell>
          <cell r="H413">
            <v>4.1893767507002799</v>
          </cell>
          <cell r="I413">
            <v>0</v>
          </cell>
          <cell r="J413">
            <v>38.409999999999982</v>
          </cell>
          <cell r="K413">
            <v>46.091999999999977</v>
          </cell>
        </row>
        <row r="414">
          <cell r="B414" t="str">
            <v>C3253</v>
          </cell>
          <cell r="C414" t="str">
            <v>BRITA PRODUZIDA PARA USOS DIVERSOS</v>
          </cell>
          <cell r="D414" t="str">
            <v>M3</v>
          </cell>
          <cell r="E414">
            <v>1</v>
          </cell>
          <cell r="F414">
            <v>31.152751225490199</v>
          </cell>
          <cell r="G414">
            <v>0</v>
          </cell>
          <cell r="H414">
            <v>4.0272487745097996</v>
          </cell>
          <cell r="I414">
            <v>0</v>
          </cell>
          <cell r="J414">
            <v>35.18</v>
          </cell>
          <cell r="K414">
            <v>42.216000000000001</v>
          </cell>
        </row>
        <row r="415">
          <cell r="B415" t="str">
            <v>C3227</v>
          </cell>
          <cell r="C415" t="str">
            <v>PEDRA DE MÃO/POLIÉDRICA</v>
          </cell>
          <cell r="D415" t="str">
            <v>M3</v>
          </cell>
          <cell r="E415">
            <v>1</v>
          </cell>
          <cell r="F415">
            <v>11.9705882352941</v>
          </cell>
          <cell r="G415">
            <v>0</v>
          </cell>
          <cell r="H415">
            <v>2.6294117647058797</v>
          </cell>
          <cell r="I415">
            <v>0</v>
          </cell>
          <cell r="J415">
            <v>14.59999999999998</v>
          </cell>
          <cell r="K415">
            <v>17.519999999999975</v>
          </cell>
        </row>
        <row r="416">
          <cell r="B416" t="str">
            <v>C3235</v>
          </cell>
          <cell r="C416" t="str">
            <v>ROCHA PARA BRITAGEM</v>
          </cell>
          <cell r="D416" t="str">
            <v>M3</v>
          </cell>
          <cell r="E416">
            <v>1</v>
          </cell>
          <cell r="F416">
            <v>11.9705882352941</v>
          </cell>
          <cell r="G416">
            <v>0</v>
          </cell>
          <cell r="H416">
            <v>2.6294117647058797</v>
          </cell>
          <cell r="I416">
            <v>0</v>
          </cell>
          <cell r="J416">
            <v>14.59999999999998</v>
          </cell>
          <cell r="K416">
            <v>17.519999999999975</v>
          </cell>
        </row>
        <row r="417">
          <cell r="C417" t="str">
            <v>LASTROS</v>
          </cell>
          <cell r="E417">
            <v>0</v>
          </cell>
          <cell r="F417">
            <v>433.25975169172904</v>
          </cell>
          <cell r="G417">
            <v>0</v>
          </cell>
          <cell r="H417">
            <v>82.65024830827069</v>
          </cell>
          <cell r="I417">
            <v>0</v>
          </cell>
          <cell r="J417" t="str">
            <v/>
          </cell>
        </row>
        <row r="418">
          <cell r="B418" t="str">
            <v>C2860</v>
          </cell>
          <cell r="C418" t="str">
            <v>LASTRO DE AREIA ADQUIRIDA</v>
          </cell>
          <cell r="D418" t="str">
            <v>M3</v>
          </cell>
          <cell r="E418">
            <v>1</v>
          </cell>
          <cell r="F418">
            <v>25.303750000000001</v>
          </cell>
          <cell r="G418">
            <v>0</v>
          </cell>
          <cell r="H418">
            <v>2.8762500000000002</v>
          </cell>
          <cell r="I418">
            <v>0</v>
          </cell>
          <cell r="J418">
            <v>28.18</v>
          </cell>
          <cell r="K418">
            <v>33.815999999999995</v>
          </cell>
        </row>
        <row r="419">
          <cell r="B419" t="str">
            <v>C2861</v>
          </cell>
          <cell r="C419" t="str">
            <v>LASTRO DE AREIA EXTRAIDA (S/ TRANSPORTE)</v>
          </cell>
          <cell r="D419" t="str">
            <v>M3</v>
          </cell>
          <cell r="E419">
            <v>1</v>
          </cell>
          <cell r="F419">
            <v>4.7556766917293194</v>
          </cell>
          <cell r="G419">
            <v>0</v>
          </cell>
          <cell r="H419">
            <v>3.02432330827068</v>
          </cell>
          <cell r="I419">
            <v>0</v>
          </cell>
          <cell r="J419">
            <v>7.7799999999999994</v>
          </cell>
          <cell r="K419">
            <v>9.3359999999999985</v>
          </cell>
        </row>
        <row r="420">
          <cell r="B420" t="str">
            <v>C2862</v>
          </cell>
          <cell r="C420" t="str">
            <v>LASTRO DE BRITA</v>
          </cell>
          <cell r="D420" t="str">
            <v>M3</v>
          </cell>
          <cell r="E420">
            <v>1</v>
          </cell>
          <cell r="F420">
            <v>47.015000000000001</v>
          </cell>
          <cell r="G420">
            <v>0</v>
          </cell>
          <cell r="H420">
            <v>4.4249999999999998</v>
          </cell>
          <cell r="I420">
            <v>0</v>
          </cell>
          <cell r="J420">
            <v>51.44</v>
          </cell>
          <cell r="K420">
            <v>61.727999999999994</v>
          </cell>
        </row>
        <row r="421">
          <cell r="B421" t="str">
            <v>C1605</v>
          </cell>
          <cell r="C421" t="str">
            <v>LASTRO DE BRITA  APILOADO MANUALMENTE</v>
          </cell>
          <cell r="D421" t="str">
            <v>M3</v>
          </cell>
          <cell r="E421">
            <v>1</v>
          </cell>
          <cell r="F421">
            <v>49.78875</v>
          </cell>
          <cell r="G421">
            <v>0</v>
          </cell>
          <cell r="H421">
            <v>5.53125</v>
          </cell>
          <cell r="I421">
            <v>0</v>
          </cell>
          <cell r="J421">
            <v>55.32</v>
          </cell>
          <cell r="K421">
            <v>66.384</v>
          </cell>
        </row>
        <row r="422">
          <cell r="B422" t="str">
            <v>C1606</v>
          </cell>
          <cell r="C422" t="str">
            <v>LASTRO DE BRITA ESP.= 10CM, P/CAIXA DE PASSAGEM EM ALVENARIA</v>
          </cell>
          <cell r="D422" t="str">
            <v>M3</v>
          </cell>
          <cell r="E422">
            <v>1</v>
          </cell>
          <cell r="F422">
            <v>47.127499999999998</v>
          </cell>
          <cell r="G422">
            <v>0</v>
          </cell>
          <cell r="H422">
            <v>2.2124999999999999</v>
          </cell>
          <cell r="I422">
            <v>0</v>
          </cell>
          <cell r="J422">
            <v>49.339999999999996</v>
          </cell>
          <cell r="K422">
            <v>59.207999999999991</v>
          </cell>
        </row>
        <row r="423">
          <cell r="B423" t="str">
            <v>C1607</v>
          </cell>
          <cell r="C423" t="str">
            <v>LASTRO DE CONCRETO IMPERMEABILIZADO E=6CM</v>
          </cell>
          <cell r="D423" t="str">
            <v>M2</v>
          </cell>
          <cell r="E423">
            <v>1</v>
          </cell>
          <cell r="F423">
            <v>18.023500000000002</v>
          </cell>
          <cell r="G423">
            <v>0</v>
          </cell>
          <cell r="H423">
            <v>3.9565000000000001</v>
          </cell>
          <cell r="I423">
            <v>0</v>
          </cell>
          <cell r="J423">
            <v>21.980000000000004</v>
          </cell>
          <cell r="K423">
            <v>26.376000000000005</v>
          </cell>
        </row>
        <row r="424">
          <cell r="B424" t="str">
            <v>C1608</v>
          </cell>
          <cell r="C424" t="str">
            <v>LASTRO DE CONCRETO IMPERMEABILIZADO E=8CM</v>
          </cell>
          <cell r="D424" t="str">
            <v>M2</v>
          </cell>
          <cell r="E424">
            <v>1</v>
          </cell>
          <cell r="F424">
            <v>25.161925</v>
          </cell>
          <cell r="G424">
            <v>0</v>
          </cell>
          <cell r="H424">
            <v>5.918075</v>
          </cell>
          <cell r="I424">
            <v>0</v>
          </cell>
          <cell r="J424">
            <v>31.08</v>
          </cell>
          <cell r="K424">
            <v>37.295999999999999</v>
          </cell>
        </row>
        <row r="425">
          <cell r="B425" t="str">
            <v>C1609</v>
          </cell>
          <cell r="C425" t="str">
            <v>LASTRO DE CONCRETO INCLUINDO PREPARO E LANÇAMENTO</v>
          </cell>
          <cell r="D425" t="str">
            <v>M3</v>
          </cell>
          <cell r="E425">
            <v>1</v>
          </cell>
          <cell r="F425">
            <v>153.63</v>
          </cell>
          <cell r="G425">
            <v>0</v>
          </cell>
          <cell r="H425">
            <v>42.35</v>
          </cell>
          <cell r="I425">
            <v>0</v>
          </cell>
          <cell r="J425">
            <v>195.98</v>
          </cell>
          <cell r="K425">
            <v>235.17599999999999</v>
          </cell>
        </row>
        <row r="426">
          <cell r="B426" t="str">
            <v>C1611</v>
          </cell>
          <cell r="C426" t="str">
            <v>LASTRO DE CONCRETO REGULARIZADO ESP.= 5CM</v>
          </cell>
          <cell r="D426" t="str">
            <v>M2</v>
          </cell>
          <cell r="E426">
            <v>1</v>
          </cell>
          <cell r="F426">
            <v>9.3711500000000001</v>
          </cell>
          <cell r="G426">
            <v>0</v>
          </cell>
          <cell r="H426">
            <v>3.9488499999999997</v>
          </cell>
          <cell r="I426">
            <v>0</v>
          </cell>
          <cell r="J426">
            <v>13.32</v>
          </cell>
          <cell r="K426">
            <v>15.984</v>
          </cell>
        </row>
        <row r="427">
          <cell r="B427" t="str">
            <v>C2863</v>
          </cell>
          <cell r="C427" t="str">
            <v>LASTRO DE PEDRA DE MÃO</v>
          </cell>
          <cell r="D427" t="str">
            <v>M3</v>
          </cell>
          <cell r="E427">
            <v>1</v>
          </cell>
          <cell r="F427">
            <v>32.378749999999997</v>
          </cell>
          <cell r="G427">
            <v>0</v>
          </cell>
          <cell r="H427">
            <v>5.53125</v>
          </cell>
          <cell r="I427">
            <v>0</v>
          </cell>
          <cell r="J427">
            <v>37.909999999999997</v>
          </cell>
          <cell r="K427">
            <v>45.491999999999997</v>
          </cell>
        </row>
        <row r="428">
          <cell r="B428" t="str">
            <v>C2864</v>
          </cell>
          <cell r="C428" t="str">
            <v>LASTRO DE PÓ DE PEDRA</v>
          </cell>
          <cell r="D428" t="str">
            <v>M3</v>
          </cell>
          <cell r="E428">
            <v>1</v>
          </cell>
          <cell r="F428">
            <v>20.703749999999999</v>
          </cell>
          <cell r="G428">
            <v>0</v>
          </cell>
          <cell r="H428">
            <v>2.8762500000000002</v>
          </cell>
          <cell r="I428">
            <v>0</v>
          </cell>
          <cell r="J428">
            <v>23.58</v>
          </cell>
          <cell r="K428">
            <v>28.295999999999996</v>
          </cell>
        </row>
        <row r="429">
          <cell r="C429" t="str">
            <v>SERVIÇOS DE USINAGEM</v>
          </cell>
          <cell r="E429">
            <v>0</v>
          </cell>
          <cell r="F429">
            <v>41.291753623188399</v>
          </cell>
          <cell r="G429">
            <v>0</v>
          </cell>
          <cell r="H429">
            <v>3.9682463768115999</v>
          </cell>
          <cell r="I429">
            <v>0</v>
          </cell>
          <cell r="J429" t="str">
            <v/>
          </cell>
        </row>
        <row r="430">
          <cell r="B430" t="str">
            <v>C3315</v>
          </cell>
          <cell r="C430" t="str">
            <v>USINAGEM DE MISTURAS BETUMINOSAS A FRIO</v>
          </cell>
          <cell r="D430" t="str">
            <v>M3</v>
          </cell>
          <cell r="E430">
            <v>1</v>
          </cell>
          <cell r="F430">
            <v>5.1983333333333297</v>
          </cell>
          <cell r="G430">
            <v>0</v>
          </cell>
          <cell r="H430">
            <v>1.73166666666667</v>
          </cell>
          <cell r="I430">
            <v>0</v>
          </cell>
          <cell r="J430">
            <v>6.93</v>
          </cell>
          <cell r="K430">
            <v>8.3159999999999989</v>
          </cell>
        </row>
        <row r="431">
          <cell r="B431" t="str">
            <v>C3316</v>
          </cell>
          <cell r="C431" t="str">
            <v>USINAGEM DE MISTURAS BETUMINOSAS A QUENTE</v>
          </cell>
          <cell r="D431" t="str">
            <v>M3</v>
          </cell>
          <cell r="E431">
            <v>1</v>
          </cell>
          <cell r="F431">
            <v>30.136086956521698</v>
          </cell>
          <cell r="G431">
            <v>0</v>
          </cell>
          <cell r="H431">
            <v>1.6239130434782598</v>
          </cell>
          <cell r="I431">
            <v>0</v>
          </cell>
          <cell r="J431">
            <v>31.759999999999959</v>
          </cell>
          <cell r="K431">
            <v>38.111999999999952</v>
          </cell>
        </row>
        <row r="432">
          <cell r="B432" t="str">
            <v>C3244</v>
          </cell>
          <cell r="C432" t="str">
            <v>USINAGEM DE MISTURAS DE AGREGADOS</v>
          </cell>
          <cell r="D432" t="str">
            <v>M3</v>
          </cell>
          <cell r="E432">
            <v>1</v>
          </cell>
          <cell r="F432">
            <v>5.95733333333333</v>
          </cell>
          <cell r="G432">
            <v>0</v>
          </cell>
          <cell r="H432">
            <v>0.61266666666666603</v>
          </cell>
          <cell r="I432">
            <v>0</v>
          </cell>
          <cell r="J432">
            <v>6.5699999999999958</v>
          </cell>
          <cell r="K432">
            <v>7.883999999999995</v>
          </cell>
        </row>
        <row r="433">
          <cell r="C433" t="str">
            <v>TRANSPORTE COM ELEVADOR</v>
          </cell>
          <cell r="E433">
            <v>0</v>
          </cell>
          <cell r="F433">
            <v>4.8351249999999997</v>
          </cell>
          <cell r="G433">
            <v>0</v>
          </cell>
          <cell r="H433">
            <v>6.0448749999999993</v>
          </cell>
          <cell r="I433">
            <v>0</v>
          </cell>
          <cell r="J433" t="str">
            <v/>
          </cell>
        </row>
        <row r="434">
          <cell r="B434" t="str">
            <v>C2540</v>
          </cell>
          <cell r="C434" t="str">
            <v>TRANSPORTE VERTICAL DE MATERIAIS A GRANEL P/ A 2a. LAJE</v>
          </cell>
          <cell r="D434" t="str">
            <v>M3</v>
          </cell>
          <cell r="E434">
            <v>1</v>
          </cell>
          <cell r="F434">
            <v>2.3493750000000002</v>
          </cell>
          <cell r="G434">
            <v>0</v>
          </cell>
          <cell r="H434">
            <v>2.9406249999999998</v>
          </cell>
          <cell r="I434">
            <v>0</v>
          </cell>
          <cell r="J434">
            <v>5.29</v>
          </cell>
          <cell r="K434">
            <v>6.3479999999999999</v>
          </cell>
        </row>
        <row r="435">
          <cell r="B435" t="str">
            <v>C2541</v>
          </cell>
          <cell r="C435" t="str">
            <v>TRANSPORTE VERTICAL DE MATERIAIS A GRANEL P/ A 5a. LAJE</v>
          </cell>
          <cell r="D435" t="str">
            <v>M3</v>
          </cell>
          <cell r="E435">
            <v>1</v>
          </cell>
          <cell r="F435">
            <v>2.4857499999999999</v>
          </cell>
          <cell r="G435">
            <v>0</v>
          </cell>
          <cell r="H435">
            <v>3.10425</v>
          </cell>
          <cell r="I435">
            <v>0</v>
          </cell>
          <cell r="J435">
            <v>5.59</v>
          </cell>
          <cell r="K435">
            <v>6.7079999999999993</v>
          </cell>
        </row>
        <row r="436">
          <cell r="C436" t="str">
            <v>TRANSPORTE COM GUINDASTE</v>
          </cell>
          <cell r="E436">
            <v>0</v>
          </cell>
          <cell r="F436">
            <v>33.775649999999999</v>
          </cell>
          <cell r="G436">
            <v>0</v>
          </cell>
          <cell r="H436">
            <v>3.7543499999999996</v>
          </cell>
          <cell r="I436">
            <v>0</v>
          </cell>
          <cell r="J436" t="str">
            <v/>
          </cell>
        </row>
        <row r="437">
          <cell r="B437" t="str">
            <v>C2525</v>
          </cell>
          <cell r="C437" t="str">
            <v>TRANSPORTE C/GUINDASTE DE TORRE CAP. 1200KG</v>
          </cell>
          <cell r="D437" t="str">
            <v>CICLO</v>
          </cell>
          <cell r="E437">
            <v>1</v>
          </cell>
          <cell r="F437">
            <v>4.4536249999999997</v>
          </cell>
          <cell r="G437">
            <v>0</v>
          </cell>
          <cell r="H437">
            <v>0.51637500000000003</v>
          </cell>
          <cell r="I437">
            <v>0</v>
          </cell>
          <cell r="J437">
            <v>4.97</v>
          </cell>
          <cell r="K437">
            <v>5.9639999999999995</v>
          </cell>
        </row>
        <row r="438">
          <cell r="B438" t="str">
            <v>C2526</v>
          </cell>
          <cell r="C438" t="str">
            <v>TRANSPORTE C/GUINDASTE ESTACIONÁRIO CAP. 1100KG</v>
          </cell>
          <cell r="D438" t="str">
            <v>CICLO</v>
          </cell>
          <cell r="E438">
            <v>1</v>
          </cell>
          <cell r="F438">
            <v>3.8265249999999997</v>
          </cell>
          <cell r="G438">
            <v>0</v>
          </cell>
          <cell r="H438">
            <v>0.44347499999999995</v>
          </cell>
          <cell r="I438">
            <v>0</v>
          </cell>
          <cell r="J438">
            <v>4.2699999999999996</v>
          </cell>
          <cell r="K438">
            <v>5.1239999999999997</v>
          </cell>
        </row>
        <row r="439">
          <cell r="B439" t="str">
            <v>C2528</v>
          </cell>
          <cell r="C439" t="str">
            <v>TRANSPORTE C/GUINDASTE SOBRE TRILHO CAP. 1100KG</v>
          </cell>
          <cell r="D439" t="str">
            <v>CICLO</v>
          </cell>
          <cell r="E439">
            <v>1</v>
          </cell>
          <cell r="F439">
            <v>7.202</v>
          </cell>
          <cell r="G439">
            <v>0</v>
          </cell>
          <cell r="H439">
            <v>1.458</v>
          </cell>
          <cell r="I439">
            <v>0</v>
          </cell>
          <cell r="J439">
            <v>8.66</v>
          </cell>
          <cell r="K439">
            <v>10.391999999999999</v>
          </cell>
        </row>
        <row r="440">
          <cell r="B440" t="str">
            <v>C2527</v>
          </cell>
          <cell r="C440" t="str">
            <v>TRANSPORTE C/GUINDASTE SOBRE TRILHO CAP. 1200KG</v>
          </cell>
          <cell r="D440" t="str">
            <v>CICLO</v>
          </cell>
          <cell r="E440">
            <v>1</v>
          </cell>
          <cell r="F440">
            <v>18.293500000000002</v>
          </cell>
          <cell r="G440">
            <v>0</v>
          </cell>
          <cell r="H440">
            <v>1.3365</v>
          </cell>
          <cell r="I440">
            <v>0</v>
          </cell>
          <cell r="J440">
            <v>19.630000000000003</v>
          </cell>
          <cell r="K440">
            <v>23.556000000000001</v>
          </cell>
        </row>
        <row r="441">
          <cell r="C441" t="str">
            <v>OBRAS DE DRENAGEM</v>
          </cell>
          <cell r="E441">
            <v>0</v>
          </cell>
          <cell r="F441">
            <v>133042.599351254</v>
          </cell>
          <cell r="G441">
            <v>0</v>
          </cell>
          <cell r="H441">
            <v>58399.090648746002</v>
          </cell>
          <cell r="I441">
            <v>0</v>
          </cell>
          <cell r="J441" t="str">
            <v/>
          </cell>
        </row>
        <row r="442">
          <cell r="C442" t="str">
            <v>ESGOTAMENTO DE ÁREAS E VALAS</v>
          </cell>
          <cell r="E442">
            <v>0</v>
          </cell>
          <cell r="F442">
            <v>6.0525000000000002</v>
          </cell>
          <cell r="G442">
            <v>0</v>
          </cell>
          <cell r="H442">
            <v>1.1375</v>
          </cell>
          <cell r="I442">
            <v>0</v>
          </cell>
          <cell r="J442" t="str">
            <v/>
          </cell>
        </row>
        <row r="443">
          <cell r="B443" t="str">
            <v>C1278</v>
          </cell>
          <cell r="C443" t="str">
            <v>ESGOTAMENTO C/BOMBA ELÉTRICA DE IMERSÃO 1KW ATÉ 8M</v>
          </cell>
          <cell r="D443" t="str">
            <v>M3</v>
          </cell>
          <cell r="E443">
            <v>1</v>
          </cell>
          <cell r="F443">
            <v>0.04</v>
          </cell>
          <cell r="G443">
            <v>0</v>
          </cell>
          <cell r="H443">
            <v>0</v>
          </cell>
          <cell r="I443">
            <v>0</v>
          </cell>
          <cell r="J443">
            <v>0.04</v>
          </cell>
          <cell r="K443">
            <v>4.8000000000000001E-2</v>
          </cell>
        </row>
        <row r="444">
          <cell r="B444" t="str">
            <v>C1277</v>
          </cell>
          <cell r="C444" t="str">
            <v>ESGOTAMENTO C/BOMBA ELÉTRICA DE IMERSÃO  2.7KW ATÉ 8M</v>
          </cell>
          <cell r="D444" t="str">
            <v>M3</v>
          </cell>
          <cell r="E444">
            <v>1</v>
          </cell>
          <cell r="F444">
            <v>0.05</v>
          </cell>
          <cell r="G444">
            <v>0</v>
          </cell>
          <cell r="H444">
            <v>0</v>
          </cell>
          <cell r="I444">
            <v>0</v>
          </cell>
          <cell r="J444">
            <v>0.05</v>
          </cell>
          <cell r="K444">
            <v>0.06</v>
          </cell>
        </row>
        <row r="445">
          <cell r="B445" t="str">
            <v>C2806</v>
          </cell>
          <cell r="C445" t="str">
            <v>ESGOTAMENTO COM CONJUNTO MOTO-BOMBA DE 20m3/h, H=6m.c.a</v>
          </cell>
          <cell r="D445" t="str">
            <v>H</v>
          </cell>
          <cell r="E445">
            <v>1</v>
          </cell>
          <cell r="F445">
            <v>2.9812500000000002</v>
          </cell>
          <cell r="G445">
            <v>0</v>
          </cell>
          <cell r="H445">
            <v>0.56874999999999998</v>
          </cell>
          <cell r="I445">
            <v>0</v>
          </cell>
          <cell r="J445">
            <v>3.5500000000000003</v>
          </cell>
          <cell r="K445">
            <v>4.26</v>
          </cell>
        </row>
        <row r="446">
          <cell r="B446" t="str">
            <v>C2807</v>
          </cell>
          <cell r="C446" t="str">
            <v>ESGOTAMENTO COM CUNJUNTO MOTO-BOMBA DE 20m3/h, H=10m.c.a</v>
          </cell>
          <cell r="D446" t="str">
            <v>H</v>
          </cell>
          <cell r="E446">
            <v>1</v>
          </cell>
          <cell r="F446">
            <v>2.9812500000000002</v>
          </cell>
          <cell r="G446">
            <v>0</v>
          </cell>
          <cell r="H446">
            <v>0.56874999999999998</v>
          </cell>
          <cell r="I446">
            <v>0</v>
          </cell>
          <cell r="J446">
            <v>3.5500000000000003</v>
          </cell>
          <cell r="K446">
            <v>4.26</v>
          </cell>
        </row>
        <row r="447">
          <cell r="C447" t="str">
            <v>REBAIXAMENTO DO LENÇOL FREÁTICO</v>
          </cell>
          <cell r="E447">
            <v>0</v>
          </cell>
          <cell r="F447">
            <v>42.256352499999998</v>
          </cell>
          <cell r="G447">
            <v>0</v>
          </cell>
          <cell r="H447">
            <v>4.3336474999999997</v>
          </cell>
          <cell r="I447">
            <v>0</v>
          </cell>
          <cell r="J447" t="str">
            <v/>
          </cell>
        </row>
        <row r="448">
          <cell r="B448" t="str">
            <v>C2924</v>
          </cell>
          <cell r="C448" t="str">
            <v xml:space="preserve">REBAIXAMENTO DE LENÇOL FREÁTICO EM ÁREAS </v>
          </cell>
          <cell r="D448" t="str">
            <v>PTxDIA</v>
          </cell>
          <cell r="E448">
            <v>1</v>
          </cell>
          <cell r="F448">
            <v>8.9039575000000006</v>
          </cell>
          <cell r="G448">
            <v>0</v>
          </cell>
          <cell r="H448">
            <v>0.88604250000000007</v>
          </cell>
          <cell r="I448">
            <v>0</v>
          </cell>
          <cell r="J448">
            <v>9.7900000000000009</v>
          </cell>
          <cell r="K448">
            <v>11.748000000000001</v>
          </cell>
        </row>
        <row r="449">
          <cell r="B449" t="str">
            <v>C2922</v>
          </cell>
          <cell r="C449" t="str">
            <v>REBAIXAMENTO DE LENÇOL FREÁTICO EM ÁREAS (POÇOS DE VISITA)</v>
          </cell>
          <cell r="D449" t="str">
            <v>PTxDIA</v>
          </cell>
          <cell r="E449">
            <v>1</v>
          </cell>
          <cell r="F449">
            <v>17.162679999999998</v>
          </cell>
          <cell r="G449">
            <v>0</v>
          </cell>
          <cell r="H449">
            <v>1.48732</v>
          </cell>
          <cell r="I449">
            <v>0</v>
          </cell>
          <cell r="J449">
            <v>18.649999999999999</v>
          </cell>
          <cell r="K449">
            <v>22.38</v>
          </cell>
        </row>
        <row r="450">
          <cell r="B450" t="str">
            <v>C2923</v>
          </cell>
          <cell r="C450" t="str">
            <v>REBAIXAMENTO DE LENÇOL FREÁTICO EM VALAS</v>
          </cell>
          <cell r="D450" t="str">
            <v>M</v>
          </cell>
          <cell r="E450">
            <v>1</v>
          </cell>
          <cell r="F450">
            <v>16.189715</v>
          </cell>
          <cell r="G450">
            <v>0</v>
          </cell>
          <cell r="H450">
            <v>1.9602849999999998</v>
          </cell>
          <cell r="I450">
            <v>0</v>
          </cell>
          <cell r="J450">
            <v>18.149999999999999</v>
          </cell>
          <cell r="K450">
            <v>21.779999999999998</v>
          </cell>
        </row>
        <row r="451">
          <cell r="C451" t="str">
            <v>OBRAS D' ARTE CORRENTE</v>
          </cell>
          <cell r="E451">
            <v>0</v>
          </cell>
          <cell r="F451">
            <v>126808.671649009</v>
          </cell>
          <cell r="G451">
            <v>0</v>
          </cell>
          <cell r="H451">
            <v>56435.308350990999</v>
          </cell>
          <cell r="I451">
            <v>0</v>
          </cell>
          <cell r="J451" t="str">
            <v/>
          </cell>
        </row>
        <row r="452">
          <cell r="B452" t="str">
            <v>C0109</v>
          </cell>
          <cell r="C452" t="str">
            <v>AQUISIÇÃO, ASSENT. E REJUNT. DE TUBO DE CONCRETO SIMPLES D=30cm</v>
          </cell>
          <cell r="D452" t="str">
            <v>M</v>
          </cell>
          <cell r="E452">
            <v>1</v>
          </cell>
          <cell r="F452">
            <v>36.900374999999997</v>
          </cell>
          <cell r="G452">
            <v>0</v>
          </cell>
          <cell r="H452">
            <v>3.7196249999999997</v>
          </cell>
          <cell r="I452">
            <v>0</v>
          </cell>
          <cell r="J452">
            <v>40.619999999999997</v>
          </cell>
          <cell r="K452">
            <v>48.743999999999993</v>
          </cell>
        </row>
        <row r="453">
          <cell r="B453" t="str">
            <v>C0110</v>
          </cell>
          <cell r="C453" t="str">
            <v>AQUISIÇÃO, ASSENT. E REJUNT. DE TUBO DE CONCRETO SIMPLES D=40cm</v>
          </cell>
          <cell r="D453" t="str">
            <v>M</v>
          </cell>
          <cell r="E453">
            <v>1</v>
          </cell>
          <cell r="F453">
            <v>47.536999999999999</v>
          </cell>
          <cell r="G453">
            <v>0</v>
          </cell>
          <cell r="H453">
            <v>4.7530000000000001</v>
          </cell>
          <cell r="I453">
            <v>0</v>
          </cell>
          <cell r="J453">
            <v>52.29</v>
          </cell>
          <cell r="K453">
            <v>62.747999999999998</v>
          </cell>
        </row>
        <row r="454">
          <cell r="B454" t="str">
            <v>C0105</v>
          </cell>
          <cell r="C454" t="str">
            <v>AQUISIÇÃO, ASSENT. E REJUNT. DE TUBO DE CONCRETO ARMADO D= 60cm</v>
          </cell>
          <cell r="D454" t="str">
            <v>M</v>
          </cell>
          <cell r="E454">
            <v>1</v>
          </cell>
          <cell r="F454">
            <v>86.926225000000002</v>
          </cell>
          <cell r="G454">
            <v>0</v>
          </cell>
          <cell r="H454">
            <v>4.2337749999999996</v>
          </cell>
          <cell r="I454">
            <v>0</v>
          </cell>
          <cell r="J454">
            <v>91.16</v>
          </cell>
          <cell r="K454">
            <v>109.392</v>
          </cell>
        </row>
        <row r="455">
          <cell r="B455" t="str">
            <v>C0108</v>
          </cell>
          <cell r="C455" t="str">
            <v>AQUISIÇÃO, ASSENT. E REJUNT. DE TUBO DE CONCRETO ARMADO D=80cm</v>
          </cell>
          <cell r="D455" t="str">
            <v>M</v>
          </cell>
          <cell r="E455">
            <v>1</v>
          </cell>
          <cell r="F455">
            <v>141.84745000000001</v>
          </cell>
          <cell r="G455">
            <v>0</v>
          </cell>
          <cell r="H455">
            <v>6.1925499999999998</v>
          </cell>
          <cell r="I455">
            <v>0</v>
          </cell>
          <cell r="J455">
            <v>148.04000000000002</v>
          </cell>
          <cell r="K455">
            <v>177.64800000000002</v>
          </cell>
        </row>
        <row r="456">
          <cell r="B456" t="str">
            <v>C0104</v>
          </cell>
          <cell r="C456" t="str">
            <v>AQUISIÇÃO, ASSENT. E REJUNT. DE TUBO DE CONCRETO ARMADO D= 100cm</v>
          </cell>
          <cell r="D456" t="str">
            <v>M</v>
          </cell>
          <cell r="E456">
            <v>1</v>
          </cell>
          <cell r="F456">
            <v>201.32942499999999</v>
          </cell>
          <cell r="G456">
            <v>0</v>
          </cell>
          <cell r="H456">
            <v>9.1205749999999988</v>
          </cell>
          <cell r="I456">
            <v>0</v>
          </cell>
          <cell r="J456">
            <v>210.45</v>
          </cell>
          <cell r="K456">
            <v>252.53999999999996</v>
          </cell>
        </row>
        <row r="457">
          <cell r="B457" t="str">
            <v>C0106</v>
          </cell>
          <cell r="C457" t="str">
            <v>AQUISIÇÃO, ASSENT. E REJUNT. DE TUBO DE CONCRETO ARMADO D=120cm</v>
          </cell>
          <cell r="D457" t="str">
            <v>M</v>
          </cell>
          <cell r="E457">
            <v>1</v>
          </cell>
          <cell r="F457">
            <v>290.70892500000002</v>
          </cell>
          <cell r="G457">
            <v>0</v>
          </cell>
          <cell r="H457">
            <v>13.301074999999999</v>
          </cell>
          <cell r="I457">
            <v>0</v>
          </cell>
          <cell r="J457">
            <v>304.01000000000005</v>
          </cell>
          <cell r="K457">
            <v>364.81200000000007</v>
          </cell>
        </row>
        <row r="458">
          <cell r="B458" t="str">
            <v>C0107</v>
          </cell>
          <cell r="C458" t="str">
            <v>AQUISIÇÃO, ASSENT. E REJUNT. DE TUBO DE CONCRETO ARMADO D=150cm</v>
          </cell>
          <cell r="D458" t="str">
            <v>M</v>
          </cell>
          <cell r="E458">
            <v>1</v>
          </cell>
          <cell r="F458">
            <v>424.46742499999999</v>
          </cell>
          <cell r="G458">
            <v>0</v>
          </cell>
          <cell r="H458">
            <v>20.242574999999999</v>
          </cell>
          <cell r="I458">
            <v>0</v>
          </cell>
          <cell r="J458">
            <v>444.71</v>
          </cell>
          <cell r="K458">
            <v>533.65199999999993</v>
          </cell>
        </row>
        <row r="459">
          <cell r="B459" t="str">
            <v>C0424</v>
          </cell>
          <cell r="C459" t="str">
            <v>BOCA DE BUEIRO SIMPLES TUBULAR  D= 80cm</v>
          </cell>
          <cell r="D459" t="str">
            <v>UN</v>
          </cell>
          <cell r="E459">
            <v>1</v>
          </cell>
          <cell r="F459">
            <v>308.25625368627499</v>
          </cell>
          <cell r="G459">
            <v>0</v>
          </cell>
          <cell r="H459">
            <v>173.883746313725</v>
          </cell>
          <cell r="I459">
            <v>0</v>
          </cell>
          <cell r="J459">
            <v>482.14</v>
          </cell>
          <cell r="K459">
            <v>578.56799999999998</v>
          </cell>
        </row>
        <row r="460">
          <cell r="B460" t="str">
            <v>C0423</v>
          </cell>
          <cell r="C460" t="str">
            <v>BOCA DE BUEIRO SIMPLES TUBULAR  D= 100cm</v>
          </cell>
          <cell r="D460" t="str">
            <v>UN</v>
          </cell>
          <cell r="E460">
            <v>1</v>
          </cell>
          <cell r="F460">
            <v>406.01232510392202</v>
          </cell>
          <cell r="G460">
            <v>0</v>
          </cell>
          <cell r="H460">
            <v>229.78767489607802</v>
          </cell>
          <cell r="I460">
            <v>0</v>
          </cell>
          <cell r="J460">
            <v>635.80000000000007</v>
          </cell>
          <cell r="K460">
            <v>762.96</v>
          </cell>
        </row>
        <row r="461">
          <cell r="B461" t="str">
            <v>C0406</v>
          </cell>
          <cell r="C461" t="str">
            <v>BOCA DE BUEIRO DUPLO TUBULAR    D= 80cm</v>
          </cell>
          <cell r="D461" t="str">
            <v>UN</v>
          </cell>
          <cell r="E461">
            <v>1</v>
          </cell>
          <cell r="F461">
            <v>514.31803040980401</v>
          </cell>
          <cell r="G461">
            <v>0</v>
          </cell>
          <cell r="H461">
            <v>287.01196959019603</v>
          </cell>
          <cell r="I461">
            <v>0</v>
          </cell>
          <cell r="J461">
            <v>801.33</v>
          </cell>
          <cell r="K461">
            <v>961.596</v>
          </cell>
        </row>
        <row r="462">
          <cell r="B462" t="str">
            <v>C0407</v>
          </cell>
          <cell r="C462" t="str">
            <v>BOCA DE BUEIRO DUPLO TUBULAR    D=100cm</v>
          </cell>
          <cell r="D462" t="str">
            <v>UN</v>
          </cell>
          <cell r="E462">
            <v>1</v>
          </cell>
          <cell r="F462">
            <v>640.83403274117597</v>
          </cell>
          <cell r="G462">
            <v>0</v>
          </cell>
          <cell r="H462">
            <v>360.70596725882399</v>
          </cell>
          <cell r="I462">
            <v>0</v>
          </cell>
          <cell r="J462">
            <v>1001.54</v>
          </cell>
          <cell r="K462">
            <v>1201.848</v>
          </cell>
        </row>
        <row r="463">
          <cell r="B463" t="str">
            <v>C0440</v>
          </cell>
          <cell r="C463" t="str">
            <v>BOCA DE BUEIRO TRIPLO TUBULAR   D=100cm</v>
          </cell>
          <cell r="D463" t="str">
            <v>UN</v>
          </cell>
          <cell r="E463">
            <v>1</v>
          </cell>
          <cell r="F463">
            <v>875.665740378431</v>
          </cell>
          <cell r="G463">
            <v>0</v>
          </cell>
          <cell r="H463">
            <v>491.62425962156902</v>
          </cell>
          <cell r="I463">
            <v>0</v>
          </cell>
          <cell r="J463">
            <v>1367.29</v>
          </cell>
          <cell r="K463">
            <v>1640.7479999999998</v>
          </cell>
        </row>
        <row r="464">
          <cell r="B464" t="str">
            <v>C0408</v>
          </cell>
          <cell r="C464" t="str">
            <v>BOCA DE BUEIRO SIMPLES CAPEADO  (1.00 X 1.00m)</v>
          </cell>
          <cell r="D464" t="str">
            <v>UN</v>
          </cell>
          <cell r="E464">
            <v>1</v>
          </cell>
          <cell r="F464">
            <v>361.47153360000004</v>
          </cell>
          <cell r="G464">
            <v>0</v>
          </cell>
          <cell r="H464">
            <v>201.18846640000001</v>
          </cell>
          <cell r="I464">
            <v>0</v>
          </cell>
          <cell r="J464">
            <v>562.66000000000008</v>
          </cell>
          <cell r="K464">
            <v>675.19200000000012</v>
          </cell>
        </row>
        <row r="465">
          <cell r="B465" t="str">
            <v>C0409</v>
          </cell>
          <cell r="C465" t="str">
            <v>BOCA DE BUEIRO SIMPLES CAPEADO  (1.50 X 1.00m)</v>
          </cell>
          <cell r="D465" t="str">
            <v>UN</v>
          </cell>
          <cell r="E465">
            <v>1</v>
          </cell>
          <cell r="F465">
            <v>441.80147429411801</v>
          </cell>
          <cell r="G465">
            <v>0</v>
          </cell>
          <cell r="H465">
            <v>244.19852570588202</v>
          </cell>
          <cell r="I465">
            <v>0</v>
          </cell>
          <cell r="J465">
            <v>686</v>
          </cell>
          <cell r="K465">
            <v>823.19999999999993</v>
          </cell>
        </row>
        <row r="466">
          <cell r="B466" t="str">
            <v>C0410</v>
          </cell>
          <cell r="C466" t="str">
            <v>BOCA DE BUEIRO SIMPLES CAPEADO  (1.50 X 1.50m)</v>
          </cell>
          <cell r="D466" t="str">
            <v>UN</v>
          </cell>
          <cell r="E466">
            <v>1</v>
          </cell>
          <cell r="F466">
            <v>636.33886037058801</v>
          </cell>
          <cell r="G466">
            <v>0</v>
          </cell>
          <cell r="H466">
            <v>353.26113962941201</v>
          </cell>
          <cell r="I466">
            <v>0</v>
          </cell>
          <cell r="J466">
            <v>989.6</v>
          </cell>
          <cell r="K466">
            <v>1187.52</v>
          </cell>
        </row>
        <row r="467">
          <cell r="B467" t="str">
            <v>C0411</v>
          </cell>
          <cell r="C467" t="str">
            <v>BOCA DE BUEIRO SIMPLES CAPEADO  (2.00 X 1.00m)</v>
          </cell>
          <cell r="D467" t="str">
            <v>UN</v>
          </cell>
          <cell r="E467">
            <v>1</v>
          </cell>
          <cell r="F467">
            <v>510.15101758235301</v>
          </cell>
          <cell r="G467">
            <v>0</v>
          </cell>
          <cell r="H467">
            <v>280.73898241764704</v>
          </cell>
          <cell r="I467">
            <v>0</v>
          </cell>
          <cell r="J467">
            <v>790.8900000000001</v>
          </cell>
          <cell r="K467">
            <v>949.0680000000001</v>
          </cell>
        </row>
        <row r="468">
          <cell r="B468" t="str">
            <v>C0412</v>
          </cell>
          <cell r="C468" t="str">
            <v>BOCA DE BUEIRO SIMPLES CAPEADO  (2.00 X 1.50m)</v>
          </cell>
          <cell r="D468" t="str">
            <v>UN</v>
          </cell>
          <cell r="E468">
            <v>1</v>
          </cell>
          <cell r="F468">
            <v>705.76005244509804</v>
          </cell>
          <cell r="G468">
            <v>0</v>
          </cell>
          <cell r="H468">
            <v>390.26994755490205</v>
          </cell>
          <cell r="I468">
            <v>0</v>
          </cell>
          <cell r="J468">
            <v>1096.0300000000002</v>
          </cell>
          <cell r="K468">
            <v>1315.2360000000001</v>
          </cell>
        </row>
        <row r="469">
          <cell r="B469" t="str">
            <v>C0413</v>
          </cell>
          <cell r="C469" t="str">
            <v>BOCA DE BUEIRO SIMPLES CAPEADO  (2.00 X 2.00m)</v>
          </cell>
          <cell r="D469" t="str">
            <v>UN</v>
          </cell>
          <cell r="E469">
            <v>1</v>
          </cell>
          <cell r="F469">
            <v>940.71407379019604</v>
          </cell>
          <cell r="G469">
            <v>0</v>
          </cell>
          <cell r="H469">
            <v>522.56592620980405</v>
          </cell>
          <cell r="I469">
            <v>0</v>
          </cell>
          <cell r="J469">
            <v>1463.2800000000002</v>
          </cell>
          <cell r="K469">
            <v>1755.9360000000001</v>
          </cell>
        </row>
        <row r="470">
          <cell r="B470" t="str">
            <v>C0414</v>
          </cell>
          <cell r="C470" t="str">
            <v>BOCA DE BUEIRO SIMPLES CAPEADO  (2.50 X 1.00m)</v>
          </cell>
          <cell r="D470" t="str">
            <v>UN</v>
          </cell>
          <cell r="E470">
            <v>1</v>
          </cell>
          <cell r="F470">
            <v>577.37460444509804</v>
          </cell>
          <cell r="G470">
            <v>0</v>
          </cell>
          <cell r="H470">
            <v>316.84539555490204</v>
          </cell>
          <cell r="I470">
            <v>0</v>
          </cell>
          <cell r="J470">
            <v>894.22</v>
          </cell>
          <cell r="K470">
            <v>1073.0640000000001</v>
          </cell>
        </row>
        <row r="471">
          <cell r="B471" t="str">
            <v>C0415</v>
          </cell>
          <cell r="C471" t="str">
            <v>BOCA DE BUEIRO SIMPLES CAPEADO  (2.50 X 1.50m)</v>
          </cell>
          <cell r="D471" t="str">
            <v>UN</v>
          </cell>
          <cell r="E471">
            <v>1</v>
          </cell>
          <cell r="F471">
            <v>785.05265199215705</v>
          </cell>
          <cell r="G471">
            <v>0</v>
          </cell>
          <cell r="H471">
            <v>432.77734800784305</v>
          </cell>
          <cell r="I471">
            <v>0</v>
          </cell>
          <cell r="J471">
            <v>1217.8300000000002</v>
          </cell>
          <cell r="K471">
            <v>1461.3960000000002</v>
          </cell>
        </row>
        <row r="472">
          <cell r="B472" t="str">
            <v>C0416</v>
          </cell>
          <cell r="C472" t="str">
            <v>BOCA DE BUEIRO SIMPLES CAPEADO  (2.50 X 2.00m)</v>
          </cell>
          <cell r="D472" t="str">
            <v>UN</v>
          </cell>
          <cell r="E472">
            <v>1</v>
          </cell>
          <cell r="F472">
            <v>1061.05096538824</v>
          </cell>
          <cell r="G472">
            <v>0</v>
          </cell>
          <cell r="H472">
            <v>586.73903461176508</v>
          </cell>
          <cell r="I472">
            <v>0</v>
          </cell>
          <cell r="J472">
            <v>1647.790000000005</v>
          </cell>
          <cell r="K472">
            <v>1977.3480000000059</v>
          </cell>
        </row>
        <row r="473">
          <cell r="B473" t="str">
            <v>C0417</v>
          </cell>
          <cell r="C473" t="str">
            <v>BOCA DE BUEIRO SIMPLES CAPEADO  (2.50 X 2.50m)</v>
          </cell>
          <cell r="D473" t="str">
            <v>UN</v>
          </cell>
          <cell r="E473">
            <v>1</v>
          </cell>
          <cell r="F473">
            <v>1352.15018225882</v>
          </cell>
          <cell r="G473">
            <v>0</v>
          </cell>
          <cell r="H473">
            <v>750.629817741176</v>
          </cell>
          <cell r="I473">
            <v>0</v>
          </cell>
          <cell r="J473">
            <v>2102.7799999999961</v>
          </cell>
          <cell r="K473">
            <v>2523.3359999999952</v>
          </cell>
        </row>
        <row r="474">
          <cell r="B474" t="str">
            <v>C0418</v>
          </cell>
          <cell r="C474" t="str">
            <v>BOCA DE BUEIRO SIMPLES CAPEADO  (3.00 X 1.00m)</v>
          </cell>
          <cell r="D474" t="str">
            <v>UN</v>
          </cell>
          <cell r="E474">
            <v>1</v>
          </cell>
          <cell r="F474">
            <v>645.95078245490208</v>
          </cell>
          <cell r="G474">
            <v>0</v>
          </cell>
          <cell r="H474">
            <v>353.65921754509804</v>
          </cell>
          <cell r="I474">
            <v>0</v>
          </cell>
          <cell r="J474">
            <v>999.61000000000013</v>
          </cell>
          <cell r="K474">
            <v>1199.5320000000002</v>
          </cell>
        </row>
        <row r="475">
          <cell r="B475" t="str">
            <v>C0419</v>
          </cell>
          <cell r="C475" t="str">
            <v>BOCA DE BUEIRO SIMPLES CAPEADO  (3.00 X 1.50m)</v>
          </cell>
          <cell r="D475" t="str">
            <v>UN</v>
          </cell>
          <cell r="E475">
            <v>1</v>
          </cell>
          <cell r="F475">
            <v>903.73175539411807</v>
          </cell>
          <cell r="G475">
            <v>0</v>
          </cell>
          <cell r="H475">
            <v>496.09824460588203</v>
          </cell>
          <cell r="I475">
            <v>0</v>
          </cell>
          <cell r="J475">
            <v>1399.8300000000002</v>
          </cell>
          <cell r="K475">
            <v>1679.796</v>
          </cell>
        </row>
        <row r="476">
          <cell r="B476" t="str">
            <v>C0420</v>
          </cell>
          <cell r="C476" t="str">
            <v>BOCA DE BUEIRO SIMPLES CAPEADO  (3.00 X 2.00m)</v>
          </cell>
          <cell r="D476" t="str">
            <v>UN</v>
          </cell>
          <cell r="E476">
            <v>1</v>
          </cell>
          <cell r="F476">
            <v>1169.3675654823501</v>
          </cell>
          <cell r="G476">
            <v>0</v>
          </cell>
          <cell r="H476">
            <v>644.56243451764703</v>
          </cell>
          <cell r="I476">
            <v>0</v>
          </cell>
          <cell r="J476">
            <v>1813.9299999999971</v>
          </cell>
          <cell r="K476">
            <v>2176.7159999999963</v>
          </cell>
        </row>
        <row r="477">
          <cell r="B477" t="str">
            <v>C0421</v>
          </cell>
          <cell r="C477" t="str">
            <v>BOCA DE BUEIRO SIMPLES CAPEADO  (3.00 X 2.50m)</v>
          </cell>
          <cell r="D477" t="str">
            <v>UN</v>
          </cell>
          <cell r="E477">
            <v>1</v>
          </cell>
          <cell r="F477">
            <v>1474.8426985117601</v>
          </cell>
          <cell r="G477">
            <v>0</v>
          </cell>
          <cell r="H477">
            <v>816.04730148823501</v>
          </cell>
          <cell r="I477">
            <v>0</v>
          </cell>
          <cell r="J477">
            <v>2290.8899999999949</v>
          </cell>
          <cell r="K477">
            <v>2749.0679999999938</v>
          </cell>
        </row>
        <row r="478">
          <cell r="B478" t="str">
            <v>C0422</v>
          </cell>
          <cell r="C478" t="str">
            <v>BOCA DE BUEIRO SIMPLES CAPEADO  (3.00 X 3.00m)</v>
          </cell>
          <cell r="D478" t="str">
            <v>UN</v>
          </cell>
          <cell r="E478">
            <v>1</v>
          </cell>
          <cell r="F478">
            <v>1820.1571544823501</v>
          </cell>
          <cell r="G478">
            <v>0</v>
          </cell>
          <cell r="H478">
            <v>1010.5528455176501</v>
          </cell>
          <cell r="I478">
            <v>0</v>
          </cell>
          <cell r="J478">
            <v>2830.71</v>
          </cell>
          <cell r="K478">
            <v>3396.8519999999999</v>
          </cell>
        </row>
        <row r="479">
          <cell r="B479" t="str">
            <v>C0391</v>
          </cell>
          <cell r="C479" t="str">
            <v>BOCA DE BUEIRO DUPLO CAPEADO    (1.00 X 1.00m)</v>
          </cell>
          <cell r="D479" t="str">
            <v>UN</v>
          </cell>
          <cell r="E479">
            <v>1</v>
          </cell>
          <cell r="F479">
            <v>522.50181446470606</v>
          </cell>
          <cell r="G479">
            <v>0</v>
          </cell>
          <cell r="H479">
            <v>287.91818553529401</v>
          </cell>
          <cell r="I479">
            <v>0</v>
          </cell>
          <cell r="J479">
            <v>810.42000000000007</v>
          </cell>
          <cell r="K479">
            <v>972.50400000000002</v>
          </cell>
        </row>
        <row r="480">
          <cell r="B480" t="str">
            <v>C0392</v>
          </cell>
          <cell r="C480" t="str">
            <v>BOCA DE BUEIRO DUPLO CAPEADO    (1.50 X 1.00m)</v>
          </cell>
          <cell r="D480" t="str">
            <v>UN</v>
          </cell>
          <cell r="E480">
            <v>1</v>
          </cell>
          <cell r="F480">
            <v>667.99295261176508</v>
          </cell>
          <cell r="G480">
            <v>0</v>
          </cell>
          <cell r="H480">
            <v>365.62704738823504</v>
          </cell>
          <cell r="I480">
            <v>0</v>
          </cell>
          <cell r="J480">
            <v>1033.6200000000001</v>
          </cell>
          <cell r="K480">
            <v>1240.3440000000001</v>
          </cell>
        </row>
        <row r="481">
          <cell r="B481" t="str">
            <v>C0393</v>
          </cell>
          <cell r="C481" t="str">
            <v>BOCA DE BUEIRO DUPLO CAPEADO    (1.50 X 1.50m)</v>
          </cell>
          <cell r="D481" t="str">
            <v>UN</v>
          </cell>
          <cell r="E481">
            <v>1</v>
          </cell>
          <cell r="F481">
            <v>915.79283578431409</v>
          </cell>
          <cell r="G481">
            <v>0</v>
          </cell>
          <cell r="H481">
            <v>502.92716421568605</v>
          </cell>
          <cell r="I481">
            <v>0</v>
          </cell>
          <cell r="J481">
            <v>1418.7200000000003</v>
          </cell>
          <cell r="K481">
            <v>1702.4640000000002</v>
          </cell>
        </row>
        <row r="482">
          <cell r="B482" t="str">
            <v>C0394</v>
          </cell>
          <cell r="C482" t="str">
            <v>BOCA DE BUEIRO DUPLO CAPEADO    (2.00 X 1.00m)</v>
          </cell>
          <cell r="D482" t="str">
            <v>UN</v>
          </cell>
          <cell r="E482">
            <v>1</v>
          </cell>
          <cell r="F482">
            <v>796.37544404313701</v>
          </cell>
          <cell r="G482">
            <v>0</v>
          </cell>
          <cell r="H482">
            <v>434.10455595686301</v>
          </cell>
          <cell r="I482">
            <v>0</v>
          </cell>
          <cell r="J482">
            <v>1230.48</v>
          </cell>
          <cell r="K482">
            <v>1476.576</v>
          </cell>
        </row>
        <row r="483">
          <cell r="B483" t="str">
            <v>C0395</v>
          </cell>
          <cell r="C483" t="str">
            <v>BOCA DE BUEIRO DUPLO CAPEADO    (2.00 X 1.50m)</v>
          </cell>
          <cell r="D483" t="str">
            <v>UN</v>
          </cell>
          <cell r="E483">
            <v>1</v>
          </cell>
          <cell r="F483">
            <v>1047.9289706235299</v>
          </cell>
          <cell r="G483">
            <v>0</v>
          </cell>
          <cell r="H483">
            <v>573.09102937647106</v>
          </cell>
          <cell r="I483">
            <v>0</v>
          </cell>
          <cell r="J483">
            <v>1621.0200000000009</v>
          </cell>
          <cell r="K483">
            <v>1945.2240000000011</v>
          </cell>
        </row>
        <row r="484">
          <cell r="B484" t="str">
            <v>C0396</v>
          </cell>
          <cell r="C484" t="str">
            <v>BOCA DE BUEIRO DUPLO CAPEADO    (2.00 X 2.00m)</v>
          </cell>
          <cell r="D484" t="str">
            <v>UN</v>
          </cell>
          <cell r="E484">
            <v>1</v>
          </cell>
          <cell r="F484">
            <v>1339.5109595549</v>
          </cell>
          <cell r="G484">
            <v>0</v>
          </cell>
          <cell r="H484">
            <v>735.20904044509803</v>
          </cell>
          <cell r="I484">
            <v>0</v>
          </cell>
          <cell r="J484">
            <v>2074.719999999998</v>
          </cell>
          <cell r="K484">
            <v>2489.6639999999975</v>
          </cell>
        </row>
        <row r="485">
          <cell r="B485" t="str">
            <v>C0397</v>
          </cell>
          <cell r="C485" t="str">
            <v>BOCA DE BUEIRO DUPLO CAPEADO    (2.50 X 1.00m)</v>
          </cell>
          <cell r="D485" t="str">
            <v>UN</v>
          </cell>
          <cell r="E485">
            <v>1</v>
          </cell>
          <cell r="F485">
            <v>919.68282088627507</v>
          </cell>
          <cell r="G485">
            <v>0</v>
          </cell>
          <cell r="H485">
            <v>499.95717911372503</v>
          </cell>
          <cell r="I485">
            <v>0</v>
          </cell>
          <cell r="J485">
            <v>1419.64</v>
          </cell>
          <cell r="K485">
            <v>1703.568</v>
          </cell>
        </row>
        <row r="486">
          <cell r="B486" t="str">
            <v>C0398</v>
          </cell>
          <cell r="C486" t="str">
            <v>BOCA DE BUEIRO DUPLO CAPEADO    (2.50 X 1.50m)</v>
          </cell>
          <cell r="D486" t="str">
            <v>UN</v>
          </cell>
          <cell r="E486">
            <v>1</v>
          </cell>
          <cell r="F486">
            <v>1193.0873105078401</v>
          </cell>
          <cell r="G486">
            <v>0</v>
          </cell>
          <cell r="H486">
            <v>650.37268949215706</v>
          </cell>
          <cell r="I486">
            <v>0</v>
          </cell>
          <cell r="J486">
            <v>1843.4599999999973</v>
          </cell>
          <cell r="K486">
            <v>2212.1519999999969</v>
          </cell>
        </row>
        <row r="487">
          <cell r="B487" t="str">
            <v>C0399</v>
          </cell>
          <cell r="C487" t="str">
            <v>BOCA DE BUEIRO DUPLO CAPEADO    (2.50 X 2.00m)</v>
          </cell>
          <cell r="D487" t="str">
            <v>UN</v>
          </cell>
          <cell r="E487">
            <v>1</v>
          </cell>
          <cell r="F487">
            <v>1553.16155384118</v>
          </cell>
          <cell r="G487">
            <v>0</v>
          </cell>
          <cell r="H487">
            <v>848.68844615882404</v>
          </cell>
          <cell r="I487">
            <v>0</v>
          </cell>
          <cell r="J487">
            <v>2401.850000000004</v>
          </cell>
          <cell r="K487">
            <v>2882.2200000000048</v>
          </cell>
        </row>
        <row r="488">
          <cell r="B488" t="str">
            <v>C0400</v>
          </cell>
          <cell r="C488" t="str">
            <v>BOCA DE BUEIRO DUPLO CAPEADO    (2.50 X 2.50m)</v>
          </cell>
          <cell r="D488" t="str">
            <v>UN</v>
          </cell>
          <cell r="E488">
            <v>1</v>
          </cell>
          <cell r="F488">
            <v>1912.9676450803902</v>
          </cell>
          <cell r="G488">
            <v>0</v>
          </cell>
          <cell r="H488">
            <v>1048.6823549196101</v>
          </cell>
          <cell r="I488">
            <v>0</v>
          </cell>
          <cell r="J488">
            <v>2961.6500000000005</v>
          </cell>
          <cell r="K488">
            <v>3553.9800000000005</v>
          </cell>
        </row>
        <row r="489">
          <cell r="B489" t="str">
            <v>C0401</v>
          </cell>
          <cell r="C489" t="str">
            <v>BOCA DE BUEIRO DUPLO CAPEADO    (3.00 X 1.00m)</v>
          </cell>
          <cell r="D489" t="str">
            <v>UN</v>
          </cell>
          <cell r="E489">
            <v>1</v>
          </cell>
          <cell r="F489">
            <v>1046.24274530196</v>
          </cell>
          <cell r="G489">
            <v>0</v>
          </cell>
          <cell r="H489">
            <v>567.497254698039</v>
          </cell>
          <cell r="I489">
            <v>0</v>
          </cell>
          <cell r="J489">
            <v>1613.7399999999989</v>
          </cell>
          <cell r="K489">
            <v>1936.4879999999985</v>
          </cell>
        </row>
        <row r="490">
          <cell r="B490" t="str">
            <v>C0402</v>
          </cell>
          <cell r="C490" t="str">
            <v>BOCA DE BUEIRO DUPLO CAPEADO    (3.00 X 1.50m)</v>
          </cell>
          <cell r="D490" t="str">
            <v>UN</v>
          </cell>
          <cell r="E490">
            <v>1</v>
          </cell>
          <cell r="F490">
            <v>1402.49551138627</v>
          </cell>
          <cell r="G490">
            <v>0</v>
          </cell>
          <cell r="H490">
            <v>761.82448861372507</v>
          </cell>
          <cell r="I490">
            <v>0</v>
          </cell>
          <cell r="J490">
            <v>2164.3199999999952</v>
          </cell>
          <cell r="K490">
            <v>2597.1839999999943</v>
          </cell>
        </row>
        <row r="491">
          <cell r="B491" t="str">
            <v>C0403</v>
          </cell>
          <cell r="C491" t="str">
            <v>BOCA DE BUEIRO DUPLO CAPEADO    (3.00 X 2.00m)</v>
          </cell>
          <cell r="D491" t="str">
            <v>UN</v>
          </cell>
          <cell r="E491">
            <v>1</v>
          </cell>
          <cell r="F491">
            <v>1747.5557902980402</v>
          </cell>
          <cell r="G491">
            <v>0</v>
          </cell>
          <cell r="H491">
            <v>951.914209701961</v>
          </cell>
          <cell r="I491">
            <v>0</v>
          </cell>
          <cell r="J491">
            <v>2699.4700000000012</v>
          </cell>
          <cell r="K491">
            <v>3239.3640000000014</v>
          </cell>
        </row>
        <row r="492">
          <cell r="B492" t="str">
            <v>C0404</v>
          </cell>
          <cell r="C492" t="str">
            <v>BOCA DE BUEIRO DUPLO CAPEADO    (3.00 X 2.50m)</v>
          </cell>
          <cell r="D492" t="str">
            <v>UN</v>
          </cell>
          <cell r="E492">
            <v>1</v>
          </cell>
          <cell r="F492">
            <v>2132.4653921509803</v>
          </cell>
          <cell r="G492">
            <v>0</v>
          </cell>
          <cell r="H492">
            <v>1165.02460784902</v>
          </cell>
          <cell r="I492">
            <v>0</v>
          </cell>
          <cell r="J492">
            <v>3297.4900000000002</v>
          </cell>
          <cell r="K492">
            <v>3956.9880000000003</v>
          </cell>
        </row>
        <row r="493">
          <cell r="B493" t="str">
            <v>C0405</v>
          </cell>
          <cell r="C493" t="str">
            <v>BOCA DE BUEIRO DUPLO CAPEADO    (3.00 X 3.00m)</v>
          </cell>
          <cell r="D493" t="str">
            <v>UN</v>
          </cell>
          <cell r="E493">
            <v>1</v>
          </cell>
          <cell r="F493">
            <v>2557.2043169451003</v>
          </cell>
          <cell r="G493">
            <v>0</v>
          </cell>
          <cell r="H493">
            <v>1401.1556830549</v>
          </cell>
          <cell r="I493">
            <v>0</v>
          </cell>
          <cell r="J493">
            <v>3958.3600000000006</v>
          </cell>
          <cell r="K493">
            <v>4750.0320000000002</v>
          </cell>
        </row>
        <row r="494">
          <cell r="B494" t="str">
            <v>C0425</v>
          </cell>
          <cell r="C494" t="str">
            <v>BOCA DE BUEIRO TRIPLO CAPEADO   (1.00 X 1.00m)</v>
          </cell>
          <cell r="D494" t="str">
            <v>UN</v>
          </cell>
          <cell r="E494">
            <v>1</v>
          </cell>
          <cell r="F494">
            <v>683.50773473921606</v>
          </cell>
          <cell r="G494">
            <v>0</v>
          </cell>
          <cell r="H494">
            <v>374.62226526078399</v>
          </cell>
          <cell r="I494">
            <v>0</v>
          </cell>
          <cell r="J494">
            <v>1058.1300000000001</v>
          </cell>
          <cell r="K494">
            <v>1269.7560000000001</v>
          </cell>
        </row>
        <row r="495">
          <cell r="B495" t="str">
            <v>C0426</v>
          </cell>
          <cell r="C495" t="str">
            <v>BOCA DE BUEIRO TRIPLO CAPEADO   (1.50 X 1.00m)</v>
          </cell>
          <cell r="D495" t="str">
            <v>UN</v>
          </cell>
          <cell r="E495">
            <v>1</v>
          </cell>
          <cell r="F495">
            <v>894.1744309294121</v>
          </cell>
          <cell r="G495">
            <v>0</v>
          </cell>
          <cell r="H495">
            <v>487.05556907058804</v>
          </cell>
          <cell r="I495">
            <v>0</v>
          </cell>
          <cell r="J495">
            <v>1381.23</v>
          </cell>
          <cell r="K495">
            <v>1657.4759999999999</v>
          </cell>
        </row>
        <row r="496">
          <cell r="B496" t="str">
            <v>C0427</v>
          </cell>
          <cell r="C496" t="str">
            <v>BOCA DE BUEIRO TRIPLO CAPEADO   (1.50 X 1.50m)</v>
          </cell>
          <cell r="D496" t="str">
            <v>UN</v>
          </cell>
          <cell r="E496">
            <v>1</v>
          </cell>
          <cell r="F496">
            <v>1195.2711717882401</v>
          </cell>
          <cell r="G496">
            <v>0</v>
          </cell>
          <cell r="H496">
            <v>652.61882821176505</v>
          </cell>
          <cell r="I496">
            <v>0</v>
          </cell>
          <cell r="J496">
            <v>1847.8900000000051</v>
          </cell>
          <cell r="K496">
            <v>2217.4680000000062</v>
          </cell>
        </row>
        <row r="497">
          <cell r="B497" t="str">
            <v>C0428</v>
          </cell>
          <cell r="C497" t="str">
            <v>BOCA DE BUEIRO TRIPLO CAPEADO   (2.00 X 1.00m)</v>
          </cell>
          <cell r="D497" t="str">
            <v>UN</v>
          </cell>
          <cell r="E497">
            <v>1</v>
          </cell>
          <cell r="F497">
            <v>1082.1055340451001</v>
          </cell>
          <cell r="G497">
            <v>0</v>
          </cell>
          <cell r="H497">
            <v>587.21446595490204</v>
          </cell>
          <cell r="I497">
            <v>0</v>
          </cell>
          <cell r="J497">
            <v>1669.320000000002</v>
          </cell>
          <cell r="K497">
            <v>2003.1840000000022</v>
          </cell>
        </row>
        <row r="498">
          <cell r="B498" t="str">
            <v>C0429</v>
          </cell>
          <cell r="C498" t="str">
            <v>BOCA DE BUEIRO TRIPLO CAPEADO   (2.00 X 1.50m)</v>
          </cell>
          <cell r="D498" t="str">
            <v>UN</v>
          </cell>
          <cell r="E498">
            <v>1</v>
          </cell>
          <cell r="F498">
            <v>1390.2770282117601</v>
          </cell>
          <cell r="G498">
            <v>0</v>
          </cell>
          <cell r="H498">
            <v>756.02297178823505</v>
          </cell>
          <cell r="I498">
            <v>0</v>
          </cell>
          <cell r="J498">
            <v>2146.2999999999952</v>
          </cell>
          <cell r="K498">
            <v>2575.559999999994</v>
          </cell>
        </row>
        <row r="499">
          <cell r="B499" t="str">
            <v>C0430</v>
          </cell>
          <cell r="C499" t="str">
            <v>BOCA DE BUEIRO TRIPLO CAPEADO   (2.00 X 2.00m)</v>
          </cell>
          <cell r="D499" t="str">
            <v>UN</v>
          </cell>
          <cell r="E499">
            <v>1</v>
          </cell>
          <cell r="F499">
            <v>1738.2104559098</v>
          </cell>
          <cell r="G499">
            <v>0</v>
          </cell>
          <cell r="H499">
            <v>947.80954409019603</v>
          </cell>
          <cell r="I499">
            <v>0</v>
          </cell>
          <cell r="J499">
            <v>2686.0199999999959</v>
          </cell>
          <cell r="K499">
            <v>3223.2239999999952</v>
          </cell>
        </row>
        <row r="500">
          <cell r="B500" t="str">
            <v>C0431</v>
          </cell>
          <cell r="C500" t="str">
            <v>BOCA DE BUEIRO TRIPLO CAPEADO   (2.50 X 1.00m)</v>
          </cell>
          <cell r="D500" t="str">
            <v>UN</v>
          </cell>
          <cell r="E500">
            <v>1</v>
          </cell>
          <cell r="F500">
            <v>1261.90364791765</v>
          </cell>
          <cell r="G500">
            <v>0</v>
          </cell>
          <cell r="H500">
            <v>683.02635208235301</v>
          </cell>
          <cell r="I500">
            <v>0</v>
          </cell>
          <cell r="J500">
            <v>1944.930000000003</v>
          </cell>
          <cell r="K500">
            <v>2333.9160000000034</v>
          </cell>
        </row>
        <row r="501">
          <cell r="B501" t="str">
            <v>C0432</v>
          </cell>
          <cell r="C501" t="str">
            <v>BOCA DE BUEIRO TRIPLO CAPEADO   (2.50 X 1.50m)</v>
          </cell>
          <cell r="D501" t="str">
            <v>UN</v>
          </cell>
          <cell r="E501">
            <v>1</v>
          </cell>
          <cell r="F501">
            <v>1601.2137190235301</v>
          </cell>
          <cell r="G501">
            <v>0</v>
          </cell>
          <cell r="H501">
            <v>868.03628097647106</v>
          </cell>
          <cell r="I501">
            <v>0</v>
          </cell>
          <cell r="J501">
            <v>2469.2500000000009</v>
          </cell>
          <cell r="K501">
            <v>2963.1000000000008</v>
          </cell>
        </row>
        <row r="502">
          <cell r="B502" t="str">
            <v>C0433</v>
          </cell>
          <cell r="C502" t="str">
            <v>BOCA DE BUEIRO TRIPLO CAPEADO   (2.50 X 2.00m)</v>
          </cell>
          <cell r="D502" t="str">
            <v>UN</v>
          </cell>
          <cell r="E502">
            <v>1</v>
          </cell>
          <cell r="F502">
            <v>2045.28650288431</v>
          </cell>
          <cell r="G502">
            <v>0</v>
          </cell>
          <cell r="H502">
            <v>1110.66349711569</v>
          </cell>
          <cell r="I502">
            <v>0</v>
          </cell>
          <cell r="J502">
            <v>3155.95</v>
          </cell>
          <cell r="K502">
            <v>3787.1399999999994</v>
          </cell>
        </row>
        <row r="503">
          <cell r="B503" t="str">
            <v>C0434</v>
          </cell>
          <cell r="C503" t="str">
            <v>BOCA DE BUEIRO TRIPLO CAPEADO   (2.50 X 2.50m)</v>
          </cell>
          <cell r="D503" t="str">
            <v>UN</v>
          </cell>
          <cell r="E503">
            <v>1</v>
          </cell>
          <cell r="F503">
            <v>2473.6933579019601</v>
          </cell>
          <cell r="G503">
            <v>0</v>
          </cell>
          <cell r="H503">
            <v>1346.66664209804</v>
          </cell>
          <cell r="I503">
            <v>0</v>
          </cell>
          <cell r="J503">
            <v>3820.36</v>
          </cell>
          <cell r="K503">
            <v>4584.4319999999998</v>
          </cell>
        </row>
        <row r="504">
          <cell r="B504" t="str">
            <v>C0435</v>
          </cell>
          <cell r="C504" t="str">
            <v>BOCA DE BUEIRO TRIPLO CAPEADO   (3.00 X 1.00m)</v>
          </cell>
          <cell r="D504" t="str">
            <v>UN</v>
          </cell>
          <cell r="E504">
            <v>1</v>
          </cell>
          <cell r="F504">
            <v>1446.5247081490202</v>
          </cell>
          <cell r="G504">
            <v>0</v>
          </cell>
          <cell r="H504">
            <v>781.33529185098007</v>
          </cell>
          <cell r="I504">
            <v>0</v>
          </cell>
          <cell r="J504">
            <v>2227.86</v>
          </cell>
          <cell r="K504">
            <v>2673.4320000000002</v>
          </cell>
        </row>
        <row r="505">
          <cell r="B505" t="str">
            <v>C0436</v>
          </cell>
          <cell r="C505" t="str">
            <v>BOCA DE BUEIRO TRIPLO CAPEADO   (3.00 X 1.50m)</v>
          </cell>
          <cell r="D505" t="str">
            <v>UN</v>
          </cell>
          <cell r="E505">
            <v>1</v>
          </cell>
          <cell r="F505">
            <v>1901.1575173784302</v>
          </cell>
          <cell r="G505">
            <v>0</v>
          </cell>
          <cell r="H505">
            <v>1027.4824826215699</v>
          </cell>
          <cell r="I505">
            <v>0</v>
          </cell>
          <cell r="J505">
            <v>2928.6400000000003</v>
          </cell>
          <cell r="K505">
            <v>3514.3680000000004</v>
          </cell>
        </row>
        <row r="506">
          <cell r="B506" t="str">
            <v>C0437</v>
          </cell>
          <cell r="C506" t="str">
            <v>BOCA DE BUEIRO TRIPLO CAPEADO   (3.00 X 2.00m)</v>
          </cell>
          <cell r="D506" t="str">
            <v>UN</v>
          </cell>
          <cell r="E506">
            <v>1</v>
          </cell>
          <cell r="F506">
            <v>2325.6522651137302</v>
          </cell>
          <cell r="G506">
            <v>0</v>
          </cell>
          <cell r="H506">
            <v>1259.1977348862702</v>
          </cell>
          <cell r="I506">
            <v>0</v>
          </cell>
          <cell r="J506">
            <v>3584.8500000000004</v>
          </cell>
          <cell r="K506">
            <v>4301.8200000000006</v>
          </cell>
        </row>
        <row r="507">
          <cell r="B507" t="str">
            <v>C0438</v>
          </cell>
          <cell r="C507" t="str">
            <v>BOCA DE BUEIRO TRIPLO CAPEADO   (3.00 X 2.50m)</v>
          </cell>
          <cell r="D507" t="str">
            <v>UN</v>
          </cell>
          <cell r="E507">
            <v>1</v>
          </cell>
          <cell r="F507">
            <v>2789.9863357902</v>
          </cell>
          <cell r="G507">
            <v>0</v>
          </cell>
          <cell r="H507">
            <v>1513.9336642098001</v>
          </cell>
          <cell r="I507">
            <v>0</v>
          </cell>
          <cell r="J507">
            <v>4303.92</v>
          </cell>
          <cell r="K507">
            <v>5164.7039999999997</v>
          </cell>
        </row>
        <row r="508">
          <cell r="B508" t="str">
            <v>C0439</v>
          </cell>
          <cell r="C508" t="str">
            <v>BOCA DE BUEIRO TRIPLO CAPEADO   (3.00 X 3.00m)</v>
          </cell>
          <cell r="D508" t="str">
            <v>UN</v>
          </cell>
          <cell r="E508">
            <v>1</v>
          </cell>
          <cell r="F508">
            <v>3294.1597294078401</v>
          </cell>
          <cell r="G508">
            <v>0</v>
          </cell>
          <cell r="H508">
            <v>1791.69027059216</v>
          </cell>
          <cell r="I508">
            <v>0</v>
          </cell>
          <cell r="J508">
            <v>5085.8500000000004</v>
          </cell>
          <cell r="K508">
            <v>6103.02</v>
          </cell>
        </row>
        <row r="509">
          <cell r="B509" t="str">
            <v>C0919</v>
          </cell>
          <cell r="C509" t="str">
            <v>CORPO DE BUEIRO SIMPLESTUBULAR  D= 80cm</v>
          </cell>
          <cell r="D509" t="str">
            <v>M</v>
          </cell>
          <cell r="E509">
            <v>1</v>
          </cell>
          <cell r="F509">
            <v>176.834885517647</v>
          </cell>
          <cell r="G509">
            <v>0</v>
          </cell>
          <cell r="H509">
            <v>24.4951144823529</v>
          </cell>
          <cell r="I509">
            <v>0</v>
          </cell>
          <cell r="J509">
            <v>201.3299999999999</v>
          </cell>
          <cell r="K509">
            <v>241.59599999999986</v>
          </cell>
        </row>
        <row r="510">
          <cell r="B510" t="str">
            <v>C0920</v>
          </cell>
          <cell r="C510" t="str">
            <v>CORPO DE BUEIRO SIMPLES TUBULAR  D=100cm</v>
          </cell>
          <cell r="D510" t="str">
            <v>M</v>
          </cell>
          <cell r="E510">
            <v>1</v>
          </cell>
          <cell r="F510">
            <v>247.39076969934601</v>
          </cell>
          <cell r="G510">
            <v>0</v>
          </cell>
          <cell r="H510">
            <v>34.369230300653598</v>
          </cell>
          <cell r="I510">
            <v>0</v>
          </cell>
          <cell r="J510">
            <v>281.75999999999959</v>
          </cell>
          <cell r="K510">
            <v>338.11199999999951</v>
          </cell>
        </row>
        <row r="511">
          <cell r="B511" t="str">
            <v>C0886</v>
          </cell>
          <cell r="C511" t="str">
            <v>CORPO DE BUEIRO DUPLO TUBULAR   D=  80cm</v>
          </cell>
          <cell r="D511" t="str">
            <v>M</v>
          </cell>
          <cell r="E511">
            <v>1</v>
          </cell>
          <cell r="F511">
            <v>344.69227103529403</v>
          </cell>
          <cell r="G511">
            <v>0</v>
          </cell>
          <cell r="H511">
            <v>42.847728964705901</v>
          </cell>
          <cell r="I511">
            <v>0</v>
          </cell>
          <cell r="J511">
            <v>387.53999999999991</v>
          </cell>
          <cell r="K511">
            <v>465.04799999999989</v>
          </cell>
        </row>
        <row r="512">
          <cell r="B512" t="str">
            <v>C0887</v>
          </cell>
          <cell r="C512" t="str">
            <v>CORPO DE BUEIRO DUPLO TUBULAR   D= 100cm</v>
          </cell>
          <cell r="D512" t="str">
            <v>M</v>
          </cell>
          <cell r="E512">
            <v>1</v>
          </cell>
          <cell r="F512">
            <v>483.70292880849701</v>
          </cell>
          <cell r="G512">
            <v>0</v>
          </cell>
          <cell r="H512">
            <v>61.137071191503296</v>
          </cell>
          <cell r="I512">
            <v>0</v>
          </cell>
          <cell r="J512">
            <v>544.84000000000026</v>
          </cell>
          <cell r="K512">
            <v>653.80800000000033</v>
          </cell>
        </row>
        <row r="513">
          <cell r="B513" t="str">
            <v>C0918</v>
          </cell>
          <cell r="C513" t="str">
            <v>CORPO DE BUEIRO TRIPLO TUBULAR  D= 100cm</v>
          </cell>
          <cell r="D513" t="str">
            <v>M</v>
          </cell>
          <cell r="E513">
            <v>1</v>
          </cell>
          <cell r="F513">
            <v>719.71832350784302</v>
          </cell>
          <cell r="G513">
            <v>0</v>
          </cell>
          <cell r="H513">
            <v>87.601676492156898</v>
          </cell>
          <cell r="I513">
            <v>0</v>
          </cell>
          <cell r="J513">
            <v>807.31999999999994</v>
          </cell>
          <cell r="K513">
            <v>968.78399999999988</v>
          </cell>
        </row>
        <row r="514">
          <cell r="B514" t="str">
            <v>C0888</v>
          </cell>
          <cell r="C514" t="str">
            <v>CORPO DE BUEIRO SIMPLES CAPEADO (1.00 X 1.00m)</v>
          </cell>
          <cell r="D514" t="str">
            <v>M</v>
          </cell>
          <cell r="E514">
            <v>1</v>
          </cell>
          <cell r="F514">
            <v>309.12605466464902</v>
          </cell>
          <cell r="G514">
            <v>0</v>
          </cell>
          <cell r="H514">
            <v>144.56394533535101</v>
          </cell>
          <cell r="I514">
            <v>0</v>
          </cell>
          <cell r="J514">
            <v>453.69000000000005</v>
          </cell>
          <cell r="K514">
            <v>544.428</v>
          </cell>
        </row>
        <row r="515">
          <cell r="B515" t="str">
            <v>C0889</v>
          </cell>
          <cell r="C515" t="str">
            <v>CORPO DE BUEIRO SIMPLES CAPEADO (1.50 X 1.00m)</v>
          </cell>
          <cell r="D515" t="str">
            <v>M</v>
          </cell>
          <cell r="E515">
            <v>1</v>
          </cell>
          <cell r="F515">
            <v>418.75244808986901</v>
          </cell>
          <cell r="G515">
            <v>0</v>
          </cell>
          <cell r="H515">
            <v>179.66755191013101</v>
          </cell>
          <cell r="I515">
            <v>0</v>
          </cell>
          <cell r="J515">
            <v>598.42000000000007</v>
          </cell>
          <cell r="K515">
            <v>718.10400000000004</v>
          </cell>
        </row>
        <row r="516">
          <cell r="B516" t="str">
            <v>C0890</v>
          </cell>
          <cell r="C516" t="str">
            <v>CORPO DE BUEIRO SIMPLES CAPEADO (1.50 X 1.50m)</v>
          </cell>
          <cell r="D516" t="str">
            <v>M</v>
          </cell>
          <cell r="E516">
            <v>1</v>
          </cell>
          <cell r="F516">
            <v>514.85515773692805</v>
          </cell>
          <cell r="G516">
            <v>0</v>
          </cell>
          <cell r="H516">
            <v>229.51484226307201</v>
          </cell>
          <cell r="I516">
            <v>0</v>
          </cell>
          <cell r="J516">
            <v>744.37000000000012</v>
          </cell>
          <cell r="K516">
            <v>893.24400000000014</v>
          </cell>
        </row>
        <row r="517">
          <cell r="B517" t="str">
            <v>C0891</v>
          </cell>
          <cell r="C517" t="str">
            <v>CORPO DE BUEIRO SIMPLES CAPEADO (2.00 X 1.00m)</v>
          </cell>
          <cell r="D517" t="str">
            <v>M</v>
          </cell>
          <cell r="E517">
            <v>1</v>
          </cell>
          <cell r="F517">
            <v>541.037860245768</v>
          </cell>
          <cell r="G517">
            <v>0</v>
          </cell>
          <cell r="H517">
            <v>210.862139754232</v>
          </cell>
          <cell r="I517">
            <v>0</v>
          </cell>
          <cell r="J517">
            <v>751.9</v>
          </cell>
          <cell r="K517">
            <v>902.28</v>
          </cell>
        </row>
        <row r="518">
          <cell r="B518" t="str">
            <v>C0892</v>
          </cell>
          <cell r="C518" t="str">
            <v>CORPO DE BUEIRO SIMPLES CAPEADO (2.00 X 1.50m)</v>
          </cell>
          <cell r="D518" t="str">
            <v>M</v>
          </cell>
          <cell r="E518">
            <v>1</v>
          </cell>
          <cell r="F518">
            <v>626.05150612812099</v>
          </cell>
          <cell r="G518">
            <v>0</v>
          </cell>
          <cell r="H518">
            <v>254.02849387187902</v>
          </cell>
          <cell r="I518">
            <v>0</v>
          </cell>
          <cell r="J518">
            <v>880.08</v>
          </cell>
          <cell r="K518">
            <v>1056.096</v>
          </cell>
        </row>
        <row r="519">
          <cell r="B519" t="str">
            <v>C0893</v>
          </cell>
          <cell r="C519" t="str">
            <v>CORPO DE BUEIRO SIMPLES CAPEADO (2.00 X 2.00m)</v>
          </cell>
          <cell r="D519" t="str">
            <v>M</v>
          </cell>
          <cell r="E519">
            <v>1</v>
          </cell>
          <cell r="F519">
            <v>711.05515201047399</v>
          </cell>
          <cell r="G519">
            <v>0</v>
          </cell>
          <cell r="H519">
            <v>297.19484798952601</v>
          </cell>
          <cell r="I519">
            <v>0</v>
          </cell>
          <cell r="J519">
            <v>1008.25</v>
          </cell>
          <cell r="K519">
            <v>1209.8999999999999</v>
          </cell>
        </row>
        <row r="520">
          <cell r="B520" t="str">
            <v>C0894</v>
          </cell>
          <cell r="C520" t="str">
            <v>CORPO DE BUEIRO SIMPLES CAPEADO (2.50 X 1.00m)</v>
          </cell>
          <cell r="D520" t="str">
            <v>M</v>
          </cell>
          <cell r="E520">
            <v>1</v>
          </cell>
          <cell r="F520">
            <v>629.93961810834207</v>
          </cell>
          <cell r="G520">
            <v>0</v>
          </cell>
          <cell r="H520">
            <v>231.89038189165802</v>
          </cell>
          <cell r="I520">
            <v>0</v>
          </cell>
          <cell r="J520">
            <v>861.83000000000015</v>
          </cell>
          <cell r="K520">
            <v>1034.1960000000001</v>
          </cell>
        </row>
        <row r="521">
          <cell r="B521" t="str">
            <v>C0895</v>
          </cell>
          <cell r="C521" t="str">
            <v>CORPO DE BUEIRO SIMPLES CAPEADO (2.50 X 1.50m)</v>
          </cell>
          <cell r="D521" t="str">
            <v>M</v>
          </cell>
          <cell r="E521">
            <v>1</v>
          </cell>
          <cell r="F521">
            <v>718.77576399069403</v>
          </cell>
          <cell r="G521">
            <v>0</v>
          </cell>
          <cell r="H521">
            <v>276.04423600930602</v>
          </cell>
          <cell r="I521">
            <v>0</v>
          </cell>
          <cell r="J521">
            <v>994.82</v>
          </cell>
          <cell r="K521">
            <v>1193.7840000000001</v>
          </cell>
        </row>
        <row r="522">
          <cell r="B522" t="str">
            <v>C0896</v>
          </cell>
          <cell r="C522" t="str">
            <v>CORPO DE BUEIRO SIMPLES CAPEADO (2.50 X 2.00m)</v>
          </cell>
          <cell r="D522" t="str">
            <v>M</v>
          </cell>
          <cell r="E522">
            <v>1</v>
          </cell>
          <cell r="F522">
            <v>852.28097936324309</v>
          </cell>
          <cell r="G522">
            <v>0</v>
          </cell>
          <cell r="H522">
            <v>344.10902063675701</v>
          </cell>
          <cell r="I522">
            <v>0</v>
          </cell>
          <cell r="J522">
            <v>1196.3900000000001</v>
          </cell>
          <cell r="K522">
            <v>1435.6680000000001</v>
          </cell>
        </row>
        <row r="523">
          <cell r="B523" t="str">
            <v>C0897</v>
          </cell>
          <cell r="C523" t="str">
            <v>CORPO DE BUEIRO SIMPLES CAPEADO (2.50 X 2.50m)</v>
          </cell>
          <cell r="D523" t="str">
            <v>M</v>
          </cell>
          <cell r="E523">
            <v>1</v>
          </cell>
          <cell r="F523">
            <v>949.40606622598909</v>
          </cell>
          <cell r="G523">
            <v>0</v>
          </cell>
          <cell r="H523">
            <v>392.52393377401103</v>
          </cell>
          <cell r="I523">
            <v>0</v>
          </cell>
          <cell r="J523">
            <v>1341.93</v>
          </cell>
          <cell r="K523">
            <v>1610.316</v>
          </cell>
        </row>
        <row r="524">
          <cell r="B524" t="str">
            <v>C0898</v>
          </cell>
          <cell r="C524" t="str">
            <v>CORPO DE BUEIRO SIMPLES CAPEADO (3.00 X 1.00m)</v>
          </cell>
          <cell r="D524" t="str">
            <v>M</v>
          </cell>
          <cell r="E524">
            <v>1</v>
          </cell>
          <cell r="F524">
            <v>731.351965952451</v>
          </cell>
          <cell r="G524">
            <v>0</v>
          </cell>
          <cell r="H524">
            <v>255.13803404754901</v>
          </cell>
          <cell r="I524">
            <v>0</v>
          </cell>
          <cell r="J524">
            <v>986.49</v>
          </cell>
          <cell r="K524">
            <v>1183.788</v>
          </cell>
        </row>
        <row r="525">
          <cell r="B525" t="str">
            <v>C0899</v>
          </cell>
          <cell r="C525" t="str">
            <v>CORPO DE BUEIRO SIMPLES CAPEADO (3.00 X 1.50m)</v>
          </cell>
          <cell r="D525" t="str">
            <v>M</v>
          </cell>
          <cell r="E525">
            <v>1</v>
          </cell>
          <cell r="F525">
            <v>881.23930459951009</v>
          </cell>
          <cell r="G525">
            <v>0</v>
          </cell>
          <cell r="H525">
            <v>329.68069540049004</v>
          </cell>
          <cell r="I525">
            <v>0</v>
          </cell>
          <cell r="J525">
            <v>1210.92</v>
          </cell>
          <cell r="K525">
            <v>1453.104</v>
          </cell>
        </row>
        <row r="526">
          <cell r="B526" t="str">
            <v>C0900</v>
          </cell>
          <cell r="C526" t="str">
            <v>CORPO DE BUEIRO SIMPLES CAPEADO (3.00 X 2.00m)</v>
          </cell>
          <cell r="D526" t="str">
            <v>M</v>
          </cell>
          <cell r="E526">
            <v>1</v>
          </cell>
          <cell r="F526">
            <v>986.33636195245106</v>
          </cell>
          <cell r="G526">
            <v>0</v>
          </cell>
          <cell r="H526">
            <v>381.21363804754901</v>
          </cell>
          <cell r="I526">
            <v>0</v>
          </cell>
          <cell r="J526">
            <v>1367.5500000000002</v>
          </cell>
          <cell r="K526">
            <v>1641.0600000000002</v>
          </cell>
        </row>
        <row r="527">
          <cell r="B527" t="str">
            <v>C0901</v>
          </cell>
          <cell r="C527" t="str">
            <v>CORPO DE BUEIRO SIMPLES CAPEADO (3.00 X 2.50m)</v>
          </cell>
          <cell r="D527" t="str">
            <v>M</v>
          </cell>
          <cell r="E527">
            <v>1</v>
          </cell>
          <cell r="F527">
            <v>1091.4334193053901</v>
          </cell>
          <cell r="G527">
            <v>0</v>
          </cell>
          <cell r="H527">
            <v>432.74658069460804</v>
          </cell>
          <cell r="I527">
            <v>0</v>
          </cell>
          <cell r="J527">
            <v>1524.179999999998</v>
          </cell>
          <cell r="K527">
            <v>1829.0159999999976</v>
          </cell>
        </row>
        <row r="528">
          <cell r="B528" t="str">
            <v>C0902</v>
          </cell>
          <cell r="C528" t="str">
            <v>CORPO DE BUEIRO SIMPLES CAPEADO (3.00 X 3.00m)</v>
          </cell>
          <cell r="D528" t="str">
            <v>M</v>
          </cell>
          <cell r="E528">
            <v>1</v>
          </cell>
          <cell r="F528">
            <v>1196.5404766583301</v>
          </cell>
          <cell r="G528">
            <v>0</v>
          </cell>
          <cell r="H528">
            <v>484.27952334166702</v>
          </cell>
          <cell r="I528">
            <v>0</v>
          </cell>
          <cell r="J528">
            <v>1680.8199999999972</v>
          </cell>
          <cell r="K528">
            <v>2016.9839999999965</v>
          </cell>
        </row>
        <row r="529">
          <cell r="B529" t="str">
            <v>C0872</v>
          </cell>
          <cell r="C529" t="str">
            <v>CORPO DE BUEIRO DUPLO CAPEADO   (1.00 X 1.00m)</v>
          </cell>
          <cell r="D529" t="str">
            <v>M</v>
          </cell>
          <cell r="E529">
            <v>1</v>
          </cell>
          <cell r="F529">
            <v>516.852746407729</v>
          </cell>
          <cell r="G529">
            <v>0</v>
          </cell>
          <cell r="H529">
            <v>232.60725359227101</v>
          </cell>
          <cell r="I529">
            <v>0</v>
          </cell>
          <cell r="J529">
            <v>749.46</v>
          </cell>
          <cell r="K529">
            <v>899.35199999999998</v>
          </cell>
        </row>
        <row r="530">
          <cell r="B530" t="str">
            <v>C0873</v>
          </cell>
          <cell r="C530" t="str">
            <v>CORPO DE BUEIRO DUPLO CAPEADO   (1.50 X 1.00m)</v>
          </cell>
          <cell r="D530" t="str">
            <v>M</v>
          </cell>
          <cell r="E530">
            <v>1</v>
          </cell>
          <cell r="F530">
            <v>721.17543949346407</v>
          </cell>
          <cell r="G530">
            <v>0</v>
          </cell>
          <cell r="H530">
            <v>295.14456050653604</v>
          </cell>
          <cell r="I530">
            <v>0</v>
          </cell>
          <cell r="J530">
            <v>1016.3200000000002</v>
          </cell>
          <cell r="K530">
            <v>1219.5840000000001</v>
          </cell>
        </row>
        <row r="531">
          <cell r="B531" t="str">
            <v>C0874</v>
          </cell>
          <cell r="C531" t="str">
            <v>CORPO DE BUEIRO DUPLO CAPEADO   (1.50 X 1.50m)</v>
          </cell>
          <cell r="D531" t="str">
            <v>M</v>
          </cell>
          <cell r="E531">
            <v>1</v>
          </cell>
          <cell r="F531">
            <v>871.081048964052</v>
          </cell>
          <cell r="G531">
            <v>0</v>
          </cell>
          <cell r="H531">
            <v>371.39895103594802</v>
          </cell>
          <cell r="I531">
            <v>0</v>
          </cell>
          <cell r="J531">
            <v>1242.48</v>
          </cell>
          <cell r="K531">
            <v>1490.9759999999999</v>
          </cell>
        </row>
        <row r="532">
          <cell r="B532" t="str">
            <v>C0875</v>
          </cell>
          <cell r="C532" t="str">
            <v>CORPO DE BUEIRO DUPLO CAPEADO   (2.00 X 1.00m)</v>
          </cell>
          <cell r="D532" t="str">
            <v>M</v>
          </cell>
          <cell r="E532">
            <v>1</v>
          </cell>
          <cell r="F532">
            <v>958.27121692290905</v>
          </cell>
          <cell r="G532">
            <v>0</v>
          </cell>
          <cell r="H532">
            <v>353.69878307709104</v>
          </cell>
          <cell r="I532">
            <v>0</v>
          </cell>
          <cell r="J532">
            <v>1311.97</v>
          </cell>
          <cell r="K532">
            <v>1574.364</v>
          </cell>
        </row>
        <row r="533">
          <cell r="B533" t="str">
            <v>C0876</v>
          </cell>
          <cell r="C533" t="str">
            <v>CORPO DE BUEIRO DUPLO CAPEADO   (2.00 X 1.50m)</v>
          </cell>
          <cell r="D533" t="str">
            <v>M</v>
          </cell>
          <cell r="E533">
            <v>1</v>
          </cell>
          <cell r="F533">
            <v>1093.4366857464402</v>
          </cell>
          <cell r="G533">
            <v>0</v>
          </cell>
          <cell r="H533">
            <v>420.42331425356201</v>
          </cell>
          <cell r="I533">
            <v>0</v>
          </cell>
          <cell r="J533">
            <v>1513.8600000000022</v>
          </cell>
          <cell r="K533">
            <v>1816.6320000000026</v>
          </cell>
        </row>
        <row r="534">
          <cell r="B534" t="str">
            <v>C0877</v>
          </cell>
          <cell r="C534" t="str">
            <v>CORPO DE BUEIRO DUPLO CAPEADO   (2.00 X 2.00m)</v>
          </cell>
          <cell r="D534" t="str">
            <v>M</v>
          </cell>
          <cell r="E534">
            <v>1</v>
          </cell>
          <cell r="F534">
            <v>1228.60215456997</v>
          </cell>
          <cell r="G534">
            <v>0</v>
          </cell>
          <cell r="H534">
            <v>487.14784543003304</v>
          </cell>
          <cell r="I534">
            <v>0</v>
          </cell>
          <cell r="J534">
            <v>1715.7500000000032</v>
          </cell>
          <cell r="K534">
            <v>2058.9000000000037</v>
          </cell>
        </row>
        <row r="535">
          <cell r="B535" t="str">
            <v>C0878</v>
          </cell>
          <cell r="C535" t="str">
            <v>CORPO DE BUEIRO DUPLO CAPEADO   (2.50 X 1.00m)</v>
          </cell>
          <cell r="D535" t="str">
            <v>M</v>
          </cell>
          <cell r="E535">
            <v>1</v>
          </cell>
          <cell r="F535">
            <v>1136.07473264806</v>
          </cell>
          <cell r="G535">
            <v>0</v>
          </cell>
          <cell r="H535">
            <v>395.75526735194404</v>
          </cell>
          <cell r="I535">
            <v>0</v>
          </cell>
          <cell r="J535">
            <v>1531.830000000004</v>
          </cell>
          <cell r="K535">
            <v>1838.1960000000047</v>
          </cell>
        </row>
        <row r="536">
          <cell r="B536" t="str">
            <v>C0879</v>
          </cell>
          <cell r="C536" t="str">
            <v>CORPO DE BUEIRO DUPLO CAPEADO   (2.50 X 1.50m)</v>
          </cell>
          <cell r="D536" t="str">
            <v>M</v>
          </cell>
          <cell r="E536">
            <v>1</v>
          </cell>
          <cell r="F536">
            <v>1278.8952014715801</v>
          </cell>
          <cell r="G536">
            <v>0</v>
          </cell>
          <cell r="H536">
            <v>464.45479852841504</v>
          </cell>
          <cell r="I536">
            <v>0</v>
          </cell>
          <cell r="J536">
            <v>1743.3499999999951</v>
          </cell>
          <cell r="K536">
            <v>2092.0199999999941</v>
          </cell>
        </row>
        <row r="537">
          <cell r="B537" t="str">
            <v>C0880</v>
          </cell>
          <cell r="C537" t="str">
            <v>CORPO DE BUEIRO DUPLO CAPEADO   (2.50 X 2.00m)</v>
          </cell>
          <cell r="D537" t="str">
            <v>M</v>
          </cell>
          <cell r="E537">
            <v>1</v>
          </cell>
          <cell r="F537">
            <v>1487.82477453041</v>
          </cell>
          <cell r="G537">
            <v>0</v>
          </cell>
          <cell r="H537">
            <v>569.04522546959106</v>
          </cell>
          <cell r="I537">
            <v>0</v>
          </cell>
          <cell r="J537">
            <v>2056.8700000000008</v>
          </cell>
          <cell r="K537">
            <v>2468.2440000000011</v>
          </cell>
        </row>
        <row r="538">
          <cell r="B538" t="str">
            <v>C0921</v>
          </cell>
          <cell r="C538" t="str">
            <v>CORPO DE BUEIRO DUPLO CAPEADO   (2.50 X 2.50m)</v>
          </cell>
          <cell r="D538" t="str">
            <v>M</v>
          </cell>
          <cell r="E538">
            <v>1</v>
          </cell>
          <cell r="F538">
            <v>1643.0836548245302</v>
          </cell>
          <cell r="G538">
            <v>0</v>
          </cell>
          <cell r="H538">
            <v>644.13634517547405</v>
          </cell>
          <cell r="I538">
            <v>0</v>
          </cell>
          <cell r="J538">
            <v>2287.2200000000043</v>
          </cell>
          <cell r="K538">
            <v>2744.6640000000052</v>
          </cell>
        </row>
        <row r="539">
          <cell r="B539" t="str">
            <v>C0881</v>
          </cell>
          <cell r="C539" t="str">
            <v>CORPO DE BUEIRO DUPLO CAPEADO   (3.00 X 1.00m)</v>
          </cell>
          <cell r="D539" t="str">
            <v>M</v>
          </cell>
          <cell r="E539">
            <v>1</v>
          </cell>
          <cell r="F539">
            <v>1338.8994283362701</v>
          </cell>
          <cell r="G539">
            <v>0</v>
          </cell>
          <cell r="H539">
            <v>442.250571663725</v>
          </cell>
          <cell r="I539">
            <v>0</v>
          </cell>
          <cell r="J539">
            <v>1781.1499999999951</v>
          </cell>
          <cell r="K539">
            <v>2137.3799999999942</v>
          </cell>
        </row>
        <row r="540">
          <cell r="B540" t="str">
            <v>C0882</v>
          </cell>
          <cell r="C540" t="str">
            <v>CORPO DE BUEIRO DUPLO CAPEADO   (3.00 X 1.50m)</v>
          </cell>
          <cell r="D540" t="str">
            <v>M</v>
          </cell>
          <cell r="E540">
            <v>1</v>
          </cell>
          <cell r="F540">
            <v>1575.20293630686</v>
          </cell>
          <cell r="G540">
            <v>0</v>
          </cell>
          <cell r="H540">
            <v>557.02706369313705</v>
          </cell>
          <cell r="I540">
            <v>0</v>
          </cell>
          <cell r="J540">
            <v>2132.2299999999968</v>
          </cell>
          <cell r="K540">
            <v>2558.6759999999963</v>
          </cell>
        </row>
        <row r="541">
          <cell r="B541" t="str">
            <v>C0883</v>
          </cell>
          <cell r="C541" t="str">
            <v>CORPO DE BUEIRO DUPLO CAPEADO   (3.00 X 2.00m)</v>
          </cell>
          <cell r="D541" t="str">
            <v>M</v>
          </cell>
          <cell r="E541">
            <v>1</v>
          </cell>
          <cell r="F541">
            <v>1744.3310223362701</v>
          </cell>
          <cell r="G541">
            <v>0</v>
          </cell>
          <cell r="H541">
            <v>637.28897766372506</v>
          </cell>
          <cell r="I541">
            <v>0</v>
          </cell>
          <cell r="J541">
            <v>2381.6199999999953</v>
          </cell>
          <cell r="K541">
            <v>2857.9439999999945</v>
          </cell>
        </row>
        <row r="542">
          <cell r="B542" t="str">
            <v>C0884</v>
          </cell>
          <cell r="C542" t="str">
            <v>CORPO DE BUEIRO DUPLO CAPEADO   (3.00 X 2.50m)</v>
          </cell>
          <cell r="D542" t="str">
            <v>M</v>
          </cell>
          <cell r="E542">
            <v>1</v>
          </cell>
          <cell r="F542">
            <v>1913.4591083656901</v>
          </cell>
          <cell r="G542">
            <v>0</v>
          </cell>
          <cell r="H542">
            <v>717.55089163431398</v>
          </cell>
          <cell r="I542">
            <v>0</v>
          </cell>
          <cell r="J542">
            <v>2631.0100000000039</v>
          </cell>
          <cell r="K542">
            <v>3157.2120000000045</v>
          </cell>
        </row>
        <row r="543">
          <cell r="B543" t="str">
            <v>C0885</v>
          </cell>
          <cell r="C543" t="str">
            <v>CORPO DE BUEIRO DUPLO CAPEADO   (3.00 X 3.00m)</v>
          </cell>
          <cell r="D543" t="str">
            <v>M</v>
          </cell>
          <cell r="E543">
            <v>1</v>
          </cell>
          <cell r="F543">
            <v>2082.5871943951001</v>
          </cell>
          <cell r="G543">
            <v>0</v>
          </cell>
          <cell r="H543">
            <v>797.812805604902</v>
          </cell>
          <cell r="I543">
            <v>0</v>
          </cell>
          <cell r="J543">
            <v>2880.4000000000024</v>
          </cell>
          <cell r="K543">
            <v>3456.4800000000027</v>
          </cell>
        </row>
        <row r="544">
          <cell r="B544" t="str">
            <v>C0903</v>
          </cell>
          <cell r="C544" t="str">
            <v>CORPO DE BUEIRO TRIPLO CAPEADO  (1.00 X 1.00m)</v>
          </cell>
          <cell r="D544" t="str">
            <v>M</v>
          </cell>
          <cell r="E544">
            <v>1</v>
          </cell>
          <cell r="F544">
            <v>724.57943815080898</v>
          </cell>
          <cell r="G544">
            <v>0</v>
          </cell>
          <cell r="H544">
            <v>320.65056184919104</v>
          </cell>
          <cell r="I544">
            <v>0</v>
          </cell>
          <cell r="J544">
            <v>1045.23</v>
          </cell>
          <cell r="K544">
            <v>1254.2760000000001</v>
          </cell>
        </row>
        <row r="545">
          <cell r="B545" t="str">
            <v>C0904</v>
          </cell>
          <cell r="C545" t="str">
            <v>CORPO DE BUEIRO TRIPLO CAPEADO  (1.50 X 1.00m)</v>
          </cell>
          <cell r="D545" t="str">
            <v>M</v>
          </cell>
          <cell r="E545">
            <v>1</v>
          </cell>
          <cell r="F545">
            <v>1023.58843089706</v>
          </cell>
          <cell r="G545">
            <v>0</v>
          </cell>
          <cell r="H545">
            <v>410.62156910294101</v>
          </cell>
          <cell r="I545">
            <v>0</v>
          </cell>
          <cell r="J545">
            <v>1434.2100000000009</v>
          </cell>
          <cell r="K545">
            <v>1721.052000000001</v>
          </cell>
        </row>
        <row r="546">
          <cell r="B546" t="str">
            <v>C0905</v>
          </cell>
          <cell r="C546" t="str">
            <v>CORPO DE BUEIRO TRIPLO CAPEADO  (1.50 X 1.50m)</v>
          </cell>
          <cell r="D546" t="str">
            <v>M</v>
          </cell>
          <cell r="E546">
            <v>1</v>
          </cell>
          <cell r="F546">
            <v>1227.29841019118</v>
          </cell>
          <cell r="G546">
            <v>0</v>
          </cell>
          <cell r="H546">
            <v>513.28158980882404</v>
          </cell>
          <cell r="I546">
            <v>0</v>
          </cell>
          <cell r="J546">
            <v>1740.580000000004</v>
          </cell>
          <cell r="K546">
            <v>2088.6960000000049</v>
          </cell>
        </row>
        <row r="547">
          <cell r="B547" t="str">
            <v>C0906</v>
          </cell>
          <cell r="C547" t="str">
            <v>CORPO DE BUEIRO TRIPLO CAPEADO  (2.00 X 1.00m)</v>
          </cell>
          <cell r="D547" t="str">
            <v>M</v>
          </cell>
          <cell r="E547">
            <v>1</v>
          </cell>
          <cell r="F547">
            <v>1375.51457360005</v>
          </cell>
          <cell r="G547">
            <v>0</v>
          </cell>
          <cell r="H547">
            <v>496.53542639995101</v>
          </cell>
          <cell r="I547">
            <v>0</v>
          </cell>
          <cell r="J547">
            <v>1872.0500000000011</v>
          </cell>
          <cell r="K547">
            <v>2246.4600000000014</v>
          </cell>
        </row>
        <row r="548">
          <cell r="B548" t="str">
            <v>C0907</v>
          </cell>
          <cell r="C548" t="str">
            <v>CORPO DE BUEIRO TRIPLO CAPEADO  (2.00 X 1.50m)</v>
          </cell>
          <cell r="D548" t="str">
            <v>M</v>
          </cell>
          <cell r="E548">
            <v>1</v>
          </cell>
          <cell r="F548">
            <v>1560.83186536475</v>
          </cell>
          <cell r="G548">
            <v>0</v>
          </cell>
          <cell r="H548">
            <v>586.81813463524497</v>
          </cell>
          <cell r="I548">
            <v>0</v>
          </cell>
          <cell r="J548">
            <v>2147.6499999999951</v>
          </cell>
          <cell r="K548">
            <v>2577.1799999999939</v>
          </cell>
        </row>
        <row r="549">
          <cell r="B549" t="str">
            <v>C0908</v>
          </cell>
          <cell r="C549" t="str">
            <v>CORPO DE BUEIRO TRIPLO CAPEADO  (2.00 X 2.00m)</v>
          </cell>
          <cell r="D549" t="str">
            <v>M</v>
          </cell>
          <cell r="E549">
            <v>1</v>
          </cell>
          <cell r="F549">
            <v>1746.15915712946</v>
          </cell>
          <cell r="G549">
            <v>0</v>
          </cell>
          <cell r="H549">
            <v>677.10084287053905</v>
          </cell>
          <cell r="I549">
            <v>0</v>
          </cell>
          <cell r="J549">
            <v>2423.2599999999993</v>
          </cell>
          <cell r="K549">
            <v>2907.9119999999989</v>
          </cell>
        </row>
        <row r="550">
          <cell r="B550" t="str">
            <v>C0909</v>
          </cell>
          <cell r="C550" t="str">
            <v>CORPO DE BUEIRO TRIPLO CAPEADO  (2.50 X 1.00m)</v>
          </cell>
          <cell r="D550" t="str">
            <v>M</v>
          </cell>
          <cell r="E550">
            <v>1</v>
          </cell>
          <cell r="F550">
            <v>1642.21984718777</v>
          </cell>
          <cell r="G550">
            <v>0</v>
          </cell>
          <cell r="H550">
            <v>559.62015281223</v>
          </cell>
          <cell r="I550">
            <v>0</v>
          </cell>
          <cell r="J550">
            <v>2201.84</v>
          </cell>
          <cell r="K550">
            <v>2642.2080000000001</v>
          </cell>
        </row>
        <row r="551">
          <cell r="B551" t="str">
            <v>C0910</v>
          </cell>
          <cell r="C551" t="str">
            <v>CORPO DE BUEIRO TRIPLO CAPEADO  (2.50 X 1.50m)</v>
          </cell>
          <cell r="D551" t="str">
            <v>M</v>
          </cell>
          <cell r="E551">
            <v>1</v>
          </cell>
          <cell r="F551">
            <v>1839.01463895248</v>
          </cell>
          <cell r="G551">
            <v>0</v>
          </cell>
          <cell r="H551">
            <v>652.86536104752508</v>
          </cell>
          <cell r="I551">
            <v>0</v>
          </cell>
          <cell r="J551">
            <v>2491.8800000000051</v>
          </cell>
          <cell r="K551">
            <v>2990.2560000000062</v>
          </cell>
        </row>
        <row r="552">
          <cell r="B552" t="str">
            <v>C0911</v>
          </cell>
          <cell r="C552" t="str">
            <v>CORPO DE BUEIRO TRIPLO CAPEADO  (2.50 X 2.00m)</v>
          </cell>
          <cell r="D552" t="str">
            <v>M</v>
          </cell>
          <cell r="E552">
            <v>1</v>
          </cell>
          <cell r="F552">
            <v>2123.3685696975699</v>
          </cell>
          <cell r="G552">
            <v>0</v>
          </cell>
          <cell r="H552">
            <v>793.98143030242602</v>
          </cell>
          <cell r="I552">
            <v>0</v>
          </cell>
          <cell r="J552">
            <v>2917.3499999999958</v>
          </cell>
          <cell r="K552">
            <v>3500.8199999999947</v>
          </cell>
        </row>
        <row r="553">
          <cell r="B553" t="str">
            <v>C0912</v>
          </cell>
          <cell r="C553" t="str">
            <v>CORPO DE BUEIRO TRIPLO CAPEADO  (2.50 X 2.50m)</v>
          </cell>
          <cell r="D553" t="str">
            <v>M</v>
          </cell>
          <cell r="E553">
            <v>1</v>
          </cell>
          <cell r="F553">
            <v>2336.7512434230603</v>
          </cell>
          <cell r="G553">
            <v>0</v>
          </cell>
          <cell r="H553">
            <v>895.74875657693599</v>
          </cell>
          <cell r="I553">
            <v>0</v>
          </cell>
          <cell r="J553">
            <v>3232.4999999999964</v>
          </cell>
          <cell r="K553">
            <v>3878.9999999999955</v>
          </cell>
        </row>
        <row r="554">
          <cell r="B554" t="str">
            <v>C0913</v>
          </cell>
          <cell r="C554" t="str">
            <v>CORPO DE BUEIRO TRIPLO CAPEADO  (3.00 X 1.00m)</v>
          </cell>
          <cell r="D554" t="str">
            <v>M</v>
          </cell>
          <cell r="E554">
            <v>1</v>
          </cell>
          <cell r="F554">
            <v>1946.4568907201001</v>
          </cell>
          <cell r="G554">
            <v>0</v>
          </cell>
          <cell r="H554">
            <v>629.36310927990201</v>
          </cell>
          <cell r="I554">
            <v>0</v>
          </cell>
          <cell r="J554">
            <v>2575.820000000002</v>
          </cell>
          <cell r="K554">
            <v>3090.9840000000022</v>
          </cell>
        </row>
        <row r="555">
          <cell r="B555" t="str">
            <v>C0914</v>
          </cell>
          <cell r="C555" t="str">
            <v>CORPO DE BUEIRO TRIPLO CAPEADO  (3.00 X 1.50m)</v>
          </cell>
          <cell r="D555" t="str">
            <v>M</v>
          </cell>
          <cell r="E555">
            <v>1</v>
          </cell>
          <cell r="F555">
            <v>2269.1765680142203</v>
          </cell>
          <cell r="G555">
            <v>0</v>
          </cell>
          <cell r="H555">
            <v>784.37343198578401</v>
          </cell>
          <cell r="I555">
            <v>0</v>
          </cell>
          <cell r="J555">
            <v>3053.5500000000043</v>
          </cell>
          <cell r="K555">
            <v>3664.2600000000052</v>
          </cell>
        </row>
        <row r="556">
          <cell r="B556" t="str">
            <v>C0915</v>
          </cell>
          <cell r="C556" t="str">
            <v>CORPO DE BUEIRO TRIPLO CAPEADO  (3.00 X 2.00m)</v>
          </cell>
          <cell r="D556" t="str">
            <v>M</v>
          </cell>
          <cell r="E556">
            <v>1</v>
          </cell>
          <cell r="F556">
            <v>2502.3256827201003</v>
          </cell>
          <cell r="G556">
            <v>0</v>
          </cell>
          <cell r="H556">
            <v>893.36431727990202</v>
          </cell>
          <cell r="I556">
            <v>0</v>
          </cell>
          <cell r="J556">
            <v>3395.6900000000023</v>
          </cell>
          <cell r="K556">
            <v>4074.8280000000027</v>
          </cell>
        </row>
        <row r="557">
          <cell r="B557" t="str">
            <v>C0916</v>
          </cell>
          <cell r="C557" t="str">
            <v>CORPO DE BUEIRO TRIPLO CAPEADO  (3.00 X 2.50m)</v>
          </cell>
          <cell r="D557" t="str">
            <v>M</v>
          </cell>
          <cell r="E557">
            <v>1</v>
          </cell>
          <cell r="F557">
            <v>2735.4747974259803</v>
          </cell>
          <cell r="G557">
            <v>0</v>
          </cell>
          <cell r="H557">
            <v>1002.35520257402</v>
          </cell>
          <cell r="I557">
            <v>0</v>
          </cell>
          <cell r="J557">
            <v>3737.8300000000004</v>
          </cell>
          <cell r="K557">
            <v>4485.3960000000006</v>
          </cell>
        </row>
        <row r="558">
          <cell r="B558" t="str">
            <v>C0917</v>
          </cell>
          <cell r="C558" t="str">
            <v>CORPO DE BUEIRO TRIPLO CAPEADO  (3.00 X 3.00m)</v>
          </cell>
          <cell r="D558" t="str">
            <v>M</v>
          </cell>
          <cell r="E558">
            <v>1</v>
          </cell>
          <cell r="F558">
            <v>2968.6339121318601</v>
          </cell>
          <cell r="G558">
            <v>0</v>
          </cell>
          <cell r="H558">
            <v>1111.3460878681401</v>
          </cell>
          <cell r="I558">
            <v>0</v>
          </cell>
          <cell r="J558">
            <v>4079.9800000000005</v>
          </cell>
          <cell r="K558">
            <v>4895.9760000000006</v>
          </cell>
        </row>
        <row r="559">
          <cell r="B559" t="str">
            <v>C3630</v>
          </cell>
          <cell r="C559" t="str">
            <v>GALERIA EM PVC HELICOIDAL TIPO RIB LOC D=0,40m</v>
          </cell>
          <cell r="D559" t="str">
            <v>M</v>
          </cell>
          <cell r="E559">
            <v>1</v>
          </cell>
          <cell r="F559">
            <v>81.68142499999999</v>
          </cell>
          <cell r="G559">
            <v>0</v>
          </cell>
          <cell r="H559">
            <v>1.228575</v>
          </cell>
          <cell r="I559">
            <v>0</v>
          </cell>
          <cell r="J559">
            <v>82.91</v>
          </cell>
          <cell r="K559">
            <v>99.49199999999999</v>
          </cell>
        </row>
        <row r="560">
          <cell r="B560" t="str">
            <v>C3631</v>
          </cell>
          <cell r="C560" t="str">
            <v>GALERIA EM PVC HELICOIDAL TIPO RIB LOC D=0,50m</v>
          </cell>
          <cell r="D560" t="str">
            <v>M</v>
          </cell>
          <cell r="E560">
            <v>1</v>
          </cell>
          <cell r="F560">
            <v>123.57075</v>
          </cell>
          <cell r="G560">
            <v>0</v>
          </cell>
          <cell r="H560">
            <v>1.28925</v>
          </cell>
          <cell r="I560">
            <v>0</v>
          </cell>
          <cell r="J560">
            <v>124.86</v>
          </cell>
          <cell r="K560">
            <v>149.83199999999999</v>
          </cell>
        </row>
        <row r="561">
          <cell r="B561" t="str">
            <v>C3632</v>
          </cell>
          <cell r="C561" t="str">
            <v>GALERIA EM PVC HELICOIDAL TIPO RIB LOC D=0,60m</v>
          </cell>
          <cell r="D561" t="str">
            <v>M</v>
          </cell>
          <cell r="E561">
            <v>1</v>
          </cell>
          <cell r="F561">
            <v>148.11075</v>
          </cell>
          <cell r="G561">
            <v>0</v>
          </cell>
          <cell r="H561">
            <v>1.28925</v>
          </cell>
          <cell r="I561">
            <v>0</v>
          </cell>
          <cell r="J561">
            <v>149.4</v>
          </cell>
          <cell r="K561">
            <v>179.28</v>
          </cell>
        </row>
        <row r="562">
          <cell r="B562" t="str">
            <v>C3633</v>
          </cell>
          <cell r="C562" t="str">
            <v>GALERIA EM PVC HELICOIDAL TIPO RIB LOC D=0,70m</v>
          </cell>
          <cell r="D562" t="str">
            <v>M</v>
          </cell>
          <cell r="E562">
            <v>1</v>
          </cell>
          <cell r="F562">
            <v>253.07996249999999</v>
          </cell>
          <cell r="G562">
            <v>0</v>
          </cell>
          <cell r="H562">
            <v>1.3600375</v>
          </cell>
          <cell r="I562">
            <v>0</v>
          </cell>
          <cell r="J562">
            <v>254.44</v>
          </cell>
          <cell r="K562">
            <v>305.32799999999997</v>
          </cell>
        </row>
        <row r="563">
          <cell r="B563" t="str">
            <v>C3634</v>
          </cell>
          <cell r="C563" t="str">
            <v>GALERIA EM PVC HELICOIDAL TIPO RIB LOC D=0,80m</v>
          </cell>
          <cell r="D563" t="str">
            <v>M</v>
          </cell>
          <cell r="E563">
            <v>1</v>
          </cell>
          <cell r="F563">
            <v>288.98996249999999</v>
          </cell>
          <cell r="G563">
            <v>0</v>
          </cell>
          <cell r="H563">
            <v>1.3600375</v>
          </cell>
          <cell r="I563">
            <v>0</v>
          </cell>
          <cell r="J563">
            <v>290.34999999999997</v>
          </cell>
          <cell r="K563">
            <v>348.41999999999996</v>
          </cell>
        </row>
        <row r="564">
          <cell r="B564" t="str">
            <v>C3635</v>
          </cell>
          <cell r="C564" t="str">
            <v>GALERIA EM PVC HELICOIDAL TIPO RIB LOC D=0,90m</v>
          </cell>
          <cell r="D564" t="str">
            <v>M</v>
          </cell>
          <cell r="E564">
            <v>1</v>
          </cell>
          <cell r="F564">
            <v>474.89816250000001</v>
          </cell>
          <cell r="G564">
            <v>0</v>
          </cell>
          <cell r="H564">
            <v>1.5218375</v>
          </cell>
          <cell r="I564">
            <v>0</v>
          </cell>
          <cell r="J564">
            <v>476.42</v>
          </cell>
          <cell r="K564">
            <v>571.70399999999995</v>
          </cell>
        </row>
        <row r="565">
          <cell r="B565" t="str">
            <v>C3636</v>
          </cell>
          <cell r="C565" t="str">
            <v>GALERIA EM PVC HELICOIDAL TIPO RIB LOC D=1,00m</v>
          </cell>
          <cell r="D565" t="str">
            <v>M</v>
          </cell>
          <cell r="E565">
            <v>1</v>
          </cell>
          <cell r="F565">
            <v>527.73400000000004</v>
          </cell>
          <cell r="G565">
            <v>0</v>
          </cell>
          <cell r="H565">
            <v>1.8960000000000001</v>
          </cell>
          <cell r="I565">
            <v>0</v>
          </cell>
          <cell r="J565">
            <v>529.63</v>
          </cell>
          <cell r="K565">
            <v>635.55599999999993</v>
          </cell>
        </row>
        <row r="566">
          <cell r="B566" t="str">
            <v>C3637</v>
          </cell>
          <cell r="C566" t="str">
            <v>GALERIA EM PVC HELICOIDAL TIPO RIB LOC D=1,20m</v>
          </cell>
          <cell r="D566" t="str">
            <v>M</v>
          </cell>
          <cell r="E566">
            <v>1</v>
          </cell>
          <cell r="F566">
            <v>633.21500000000003</v>
          </cell>
          <cell r="G566">
            <v>0</v>
          </cell>
          <cell r="H566">
            <v>1.9750000000000001</v>
          </cell>
          <cell r="I566">
            <v>0</v>
          </cell>
          <cell r="J566">
            <v>635.19000000000005</v>
          </cell>
          <cell r="K566">
            <v>762.22800000000007</v>
          </cell>
        </row>
        <row r="567">
          <cell r="B567" t="str">
            <v>C4325</v>
          </cell>
          <cell r="C567" t="str">
            <v>AQUISIÇÃO, ASSENT. E REJUNT. DE TUBO DE CONCRETO ARMADO D=100 cm, SOBRE BERÇO DE CONCRETO MOLDADO "IN LOCO", FCK &gt; 10MPa</v>
          </cell>
          <cell r="D567" t="str">
            <v>M</v>
          </cell>
          <cell r="E567">
            <v>1</v>
          </cell>
          <cell r="F567">
            <v>296.89016950000001</v>
          </cell>
          <cell r="G567">
            <v>0</v>
          </cell>
          <cell r="H567">
            <v>29.629830500000001</v>
          </cell>
          <cell r="I567">
            <v>0</v>
          </cell>
          <cell r="J567">
            <v>326.52000000000004</v>
          </cell>
          <cell r="K567">
            <v>391.82400000000001</v>
          </cell>
        </row>
        <row r="568">
          <cell r="C568" t="str">
            <v>DRENAGEM PROFUNDA</v>
          </cell>
          <cell r="E568">
            <v>0</v>
          </cell>
          <cell r="F568">
            <v>434.089268082611</v>
          </cell>
          <cell r="G568">
            <v>0</v>
          </cell>
          <cell r="H568">
            <v>83.710731917389595</v>
          </cell>
          <cell r="I568">
            <v>0</v>
          </cell>
          <cell r="J568" t="str">
            <v/>
          </cell>
        </row>
        <row r="569">
          <cell r="B569" t="str">
            <v>C3401</v>
          </cell>
          <cell r="C569" t="str">
            <v>COLOCAÇÃO DE MATERIAL PARA O LEITO FILTRANTE</v>
          </cell>
          <cell r="D569" t="str">
            <v>M3</v>
          </cell>
          <cell r="E569">
            <v>1</v>
          </cell>
          <cell r="F569">
            <v>11.37125</v>
          </cell>
          <cell r="G569">
            <v>0</v>
          </cell>
          <cell r="H569">
            <v>14.21875</v>
          </cell>
          <cell r="I569">
            <v>0</v>
          </cell>
          <cell r="J569">
            <v>25.59</v>
          </cell>
          <cell r="K569">
            <v>30.707999999999998</v>
          </cell>
        </row>
        <row r="570">
          <cell r="B570" t="str">
            <v>C2728</v>
          </cell>
          <cell r="C570" t="str">
            <v>DRENAGEM COM TUBO CERÂMICO PERFURADO, D= 10cm</v>
          </cell>
          <cell r="D570" t="str">
            <v>M</v>
          </cell>
          <cell r="E570">
            <v>1</v>
          </cell>
          <cell r="F570">
            <v>9.5675000000000008</v>
          </cell>
          <cell r="G570">
            <v>0</v>
          </cell>
          <cell r="H570">
            <v>0.6825</v>
          </cell>
          <cell r="I570">
            <v>0</v>
          </cell>
          <cell r="J570">
            <v>10.25</v>
          </cell>
          <cell r="K570">
            <v>12.299999999999999</v>
          </cell>
        </row>
        <row r="571">
          <cell r="B571" t="str">
            <v>C2729</v>
          </cell>
          <cell r="C571" t="str">
            <v>DRENAGEM COM TUBO CERÂMICO PERFURADO, D= 15cm</v>
          </cell>
          <cell r="D571" t="str">
            <v>M</v>
          </cell>
          <cell r="E571">
            <v>1</v>
          </cell>
          <cell r="F571">
            <v>13.566875</v>
          </cell>
          <cell r="G571">
            <v>0</v>
          </cell>
          <cell r="H571">
            <v>0.85312500000000002</v>
          </cell>
          <cell r="I571">
            <v>0</v>
          </cell>
          <cell r="J571">
            <v>14.42</v>
          </cell>
          <cell r="K571">
            <v>17.303999999999998</v>
          </cell>
        </row>
        <row r="572">
          <cell r="B572" t="str">
            <v>C2730</v>
          </cell>
          <cell r="C572" t="str">
            <v>DRENAGEM COM TUBO CERÂMICO PERFURADO, D= 20cm</v>
          </cell>
          <cell r="D572" t="str">
            <v>M</v>
          </cell>
          <cell r="E572">
            <v>1</v>
          </cell>
          <cell r="F572">
            <v>21.383125</v>
          </cell>
          <cell r="G572">
            <v>0</v>
          </cell>
          <cell r="H572">
            <v>0.96687500000000004</v>
          </cell>
          <cell r="I572">
            <v>0</v>
          </cell>
          <cell r="J572">
            <v>22.35</v>
          </cell>
          <cell r="K572">
            <v>26.82</v>
          </cell>
        </row>
        <row r="573">
          <cell r="B573" t="str">
            <v>C2731</v>
          </cell>
          <cell r="C573" t="str">
            <v>DRENAGEM COM TUBO DE CONCRETO POROSO, D= 15cm</v>
          </cell>
          <cell r="D573" t="str">
            <v>M</v>
          </cell>
          <cell r="E573">
            <v>1</v>
          </cell>
          <cell r="F573">
            <v>14.805</v>
          </cell>
          <cell r="G573">
            <v>0</v>
          </cell>
          <cell r="H573">
            <v>2.2749999999999999</v>
          </cell>
          <cell r="I573">
            <v>0</v>
          </cell>
          <cell r="J573">
            <v>17.079999999999998</v>
          </cell>
          <cell r="K573">
            <v>20.495999999999999</v>
          </cell>
        </row>
        <row r="574">
          <cell r="B574" t="str">
            <v>C2732</v>
          </cell>
          <cell r="C574" t="str">
            <v>DRENAGEM COM TUBO DE CONCRETO POROSO, D= 20cm</v>
          </cell>
          <cell r="D574" t="str">
            <v>M</v>
          </cell>
          <cell r="E574">
            <v>1</v>
          </cell>
          <cell r="F574">
            <v>16.134374999999999</v>
          </cell>
          <cell r="G574">
            <v>0</v>
          </cell>
          <cell r="H574">
            <v>2.4456250000000002</v>
          </cell>
          <cell r="I574">
            <v>0</v>
          </cell>
          <cell r="J574">
            <v>18.579999999999998</v>
          </cell>
          <cell r="K574">
            <v>22.295999999999996</v>
          </cell>
        </row>
        <row r="575">
          <cell r="B575" t="str">
            <v>C2733</v>
          </cell>
          <cell r="C575" t="str">
            <v>DRENAGEM COM TUBO DE CONCRETO POROSO, D= 30cm</v>
          </cell>
          <cell r="D575" t="str">
            <v>M</v>
          </cell>
          <cell r="E575">
            <v>1</v>
          </cell>
          <cell r="F575">
            <v>26.43</v>
          </cell>
          <cell r="G575">
            <v>0</v>
          </cell>
          <cell r="H575">
            <v>3.64</v>
          </cell>
          <cell r="I575">
            <v>0</v>
          </cell>
          <cell r="J575">
            <v>30.07</v>
          </cell>
          <cell r="K575">
            <v>36.083999999999996</v>
          </cell>
        </row>
        <row r="576">
          <cell r="B576" t="str">
            <v>C3071</v>
          </cell>
          <cell r="C576" t="str">
            <v>DRENO PROFUNDO C/TUBO POROSO D=20cm/AREIA</v>
          </cell>
          <cell r="D576" t="str">
            <v>M</v>
          </cell>
          <cell r="E576">
            <v>1</v>
          </cell>
          <cell r="F576">
            <v>18.837698782372598</v>
          </cell>
          <cell r="G576">
            <v>0</v>
          </cell>
          <cell r="H576">
            <v>2.8723012176273999</v>
          </cell>
          <cell r="I576">
            <v>0</v>
          </cell>
          <cell r="J576">
            <v>21.709999999999997</v>
          </cell>
          <cell r="K576">
            <v>26.051999999999996</v>
          </cell>
        </row>
        <row r="577">
          <cell r="B577" t="str">
            <v>C3070</v>
          </cell>
          <cell r="C577" t="str">
            <v>DRENO PROFUNDO C/TUBO POROSO D=20cm/AREIA:BRITA</v>
          </cell>
          <cell r="D577" t="str">
            <v>M</v>
          </cell>
          <cell r="E577">
            <v>1</v>
          </cell>
          <cell r="F577">
            <v>23.698764603389598</v>
          </cell>
          <cell r="G577">
            <v>0</v>
          </cell>
          <cell r="H577">
            <v>4.2912353966104</v>
          </cell>
          <cell r="I577">
            <v>0</v>
          </cell>
          <cell r="J577">
            <v>27.99</v>
          </cell>
          <cell r="K577">
            <v>33.587999999999994</v>
          </cell>
        </row>
        <row r="578">
          <cell r="B578" t="str">
            <v>C3072</v>
          </cell>
          <cell r="C578" t="str">
            <v>DRENO PROFUNDO C/TUBO POROSO D=20cm/BRITA</v>
          </cell>
          <cell r="D578" t="str">
            <v>M</v>
          </cell>
          <cell r="E578">
            <v>1</v>
          </cell>
          <cell r="F578">
            <v>34.8395306696275</v>
          </cell>
          <cell r="G578">
            <v>0</v>
          </cell>
          <cell r="H578">
            <v>5.1004693303724995</v>
          </cell>
          <cell r="I578">
            <v>0</v>
          </cell>
          <cell r="J578">
            <v>39.94</v>
          </cell>
          <cell r="K578">
            <v>47.927999999999997</v>
          </cell>
        </row>
        <row r="579">
          <cell r="B579" t="str">
            <v>C3073</v>
          </cell>
          <cell r="C579" t="str">
            <v>DRENO PROFUNDO COM ENCHIMENTO DE AREIA</v>
          </cell>
          <cell r="D579" t="str">
            <v>M</v>
          </cell>
          <cell r="E579">
            <v>1</v>
          </cell>
          <cell r="F579">
            <v>3.4975233657059297</v>
          </cell>
          <cell r="G579">
            <v>0</v>
          </cell>
          <cell r="H579">
            <v>1.0524766342940699</v>
          </cell>
          <cell r="I579">
            <v>0</v>
          </cell>
          <cell r="J579">
            <v>4.55</v>
          </cell>
          <cell r="K579">
            <v>5.46</v>
          </cell>
        </row>
        <row r="580">
          <cell r="B580" t="str">
            <v>C3074</v>
          </cell>
          <cell r="C580" t="str">
            <v>DRENO PROFUNDO COM ENCHIMENTO DE BRITA</v>
          </cell>
          <cell r="D580" t="str">
            <v>M</v>
          </cell>
          <cell r="E580">
            <v>1</v>
          </cell>
          <cell r="F580">
            <v>21.184412356718997</v>
          </cell>
          <cell r="G580">
            <v>0</v>
          </cell>
          <cell r="H580">
            <v>3.515587643281</v>
          </cell>
          <cell r="I580">
            <v>0</v>
          </cell>
          <cell r="J580">
            <v>24.699999999999996</v>
          </cell>
          <cell r="K580">
            <v>29.639999999999993</v>
          </cell>
        </row>
        <row r="581">
          <cell r="B581" t="str">
            <v>C3085</v>
          </cell>
          <cell r="C581" t="str">
            <v>EXTREMIDADE PARA DRENO PROFUNDO</v>
          </cell>
          <cell r="D581" t="str">
            <v>UN</v>
          </cell>
          <cell r="E581">
            <v>1</v>
          </cell>
          <cell r="F581">
            <v>150.405713304796</v>
          </cell>
          <cell r="G581">
            <v>0</v>
          </cell>
          <cell r="H581">
            <v>36.284286695204202</v>
          </cell>
          <cell r="I581">
            <v>0</v>
          </cell>
          <cell r="J581">
            <v>186.6900000000002</v>
          </cell>
          <cell r="K581">
            <v>224.02800000000022</v>
          </cell>
        </row>
        <row r="582">
          <cell r="B582" t="str">
            <v>C2590</v>
          </cell>
          <cell r="C582" t="str">
            <v>TUBO DE PVC CORRUGADO PERFURADO D= 10cm</v>
          </cell>
          <cell r="D582" t="str">
            <v>M</v>
          </cell>
          <cell r="E582">
            <v>1</v>
          </cell>
          <cell r="F582">
            <v>14.0725</v>
          </cell>
          <cell r="G582">
            <v>0</v>
          </cell>
          <cell r="H582">
            <v>1.8374999999999999</v>
          </cell>
          <cell r="I582">
            <v>0</v>
          </cell>
          <cell r="J582">
            <v>15.91</v>
          </cell>
          <cell r="K582">
            <v>19.091999999999999</v>
          </cell>
        </row>
        <row r="583">
          <cell r="B583" t="str">
            <v>C2591</v>
          </cell>
          <cell r="C583" t="str">
            <v>TUBO DE PVC CORRUGADO PERFURADO D= 15cm</v>
          </cell>
          <cell r="D583" t="str">
            <v>M</v>
          </cell>
          <cell r="E583">
            <v>1</v>
          </cell>
          <cell r="F583">
            <v>27.822500000000002</v>
          </cell>
          <cell r="G583">
            <v>0</v>
          </cell>
          <cell r="H583">
            <v>1.8374999999999999</v>
          </cell>
          <cell r="I583">
            <v>0</v>
          </cell>
          <cell r="J583">
            <v>29.66</v>
          </cell>
          <cell r="K583">
            <v>35.591999999999999</v>
          </cell>
        </row>
        <row r="584">
          <cell r="B584" t="str">
            <v>C2592</v>
          </cell>
          <cell r="C584" t="str">
            <v>TUBO DE PVC CORRUGADO PERFURADO D= 20cm</v>
          </cell>
          <cell r="D584" t="str">
            <v>M</v>
          </cell>
          <cell r="E584">
            <v>1</v>
          </cell>
          <cell r="F584">
            <v>26.4725</v>
          </cell>
          <cell r="G584">
            <v>0</v>
          </cell>
          <cell r="H584">
            <v>1.8374999999999999</v>
          </cell>
          <cell r="I584">
            <v>0</v>
          </cell>
          <cell r="J584">
            <v>28.31</v>
          </cell>
          <cell r="K584">
            <v>33.971999999999994</v>
          </cell>
        </row>
        <row r="585">
          <cell r="C585" t="str">
            <v>DRENAGEM SUB-SUPERFICIAL</v>
          </cell>
          <cell r="E585">
            <v>0</v>
          </cell>
          <cell r="F585">
            <v>132.32260798722299</v>
          </cell>
          <cell r="G585">
            <v>0</v>
          </cell>
          <cell r="H585">
            <v>23.177392012777499</v>
          </cell>
          <cell r="I585">
            <v>0</v>
          </cell>
          <cell r="J585" t="str">
            <v/>
          </cell>
        </row>
        <row r="586">
          <cell r="B586" t="str">
            <v>C3638</v>
          </cell>
          <cell r="C586" t="str">
            <v>BARBACÃ C/ TUBO PVC ESGOTO 50mm, INCLUSIVE BIDIM E BRITA</v>
          </cell>
          <cell r="D586" t="str">
            <v>UN</v>
          </cell>
          <cell r="E586">
            <v>1</v>
          </cell>
          <cell r="F586">
            <v>2.323</v>
          </cell>
          <cell r="G586">
            <v>0</v>
          </cell>
          <cell r="H586">
            <v>0.17700000000000002</v>
          </cell>
          <cell r="I586">
            <v>0</v>
          </cell>
          <cell r="J586">
            <v>2.5</v>
          </cell>
          <cell r="K586">
            <v>3</v>
          </cell>
        </row>
        <row r="587">
          <cell r="B587" t="str">
            <v>C3639</v>
          </cell>
          <cell r="C587" t="str">
            <v>BARBACÃ C/ TUBO PVC ESGOTO 75mm, INCLUSIVE BIDIM E BRITA</v>
          </cell>
          <cell r="D587" t="str">
            <v>UN</v>
          </cell>
          <cell r="E587">
            <v>1</v>
          </cell>
          <cell r="F587">
            <v>2.863</v>
          </cell>
          <cell r="G587">
            <v>0</v>
          </cell>
          <cell r="H587">
            <v>0.17700000000000002</v>
          </cell>
          <cell r="I587">
            <v>0</v>
          </cell>
          <cell r="J587">
            <v>3.04</v>
          </cell>
          <cell r="K587">
            <v>3.6479999999999997</v>
          </cell>
        </row>
        <row r="588">
          <cell r="B588" t="str">
            <v>C3640</v>
          </cell>
          <cell r="C588" t="str">
            <v>BARBACÃ C/ TUBO PVC ESGOTO 100mm, INCLUSIVE BIDIM E BRITA</v>
          </cell>
          <cell r="D588" t="str">
            <v>UN</v>
          </cell>
          <cell r="E588">
            <v>1</v>
          </cell>
          <cell r="F588">
            <v>3.4330000000000003</v>
          </cell>
          <cell r="G588">
            <v>0</v>
          </cell>
          <cell r="H588">
            <v>0.17700000000000002</v>
          </cell>
          <cell r="I588">
            <v>0</v>
          </cell>
          <cell r="J588">
            <v>3.6100000000000003</v>
          </cell>
          <cell r="K588">
            <v>4.3319999999999999</v>
          </cell>
        </row>
        <row r="589">
          <cell r="B589" t="str">
            <v>C3141</v>
          </cell>
          <cell r="C589" t="str">
            <v>COLCHÃO DRENANTE DE AREIA ( S/TRANSP)</v>
          </cell>
          <cell r="D589" t="str">
            <v>M3</v>
          </cell>
          <cell r="E589">
            <v>1</v>
          </cell>
          <cell r="F589">
            <v>6.8234374999999998</v>
          </cell>
          <cell r="G589">
            <v>0</v>
          </cell>
          <cell r="H589">
            <v>0.45656249999999998</v>
          </cell>
          <cell r="I589">
            <v>0</v>
          </cell>
          <cell r="J589">
            <v>7.2799999999999994</v>
          </cell>
          <cell r="K589">
            <v>8.7359999999999989</v>
          </cell>
        </row>
        <row r="590">
          <cell r="B590" t="str">
            <v>C3142</v>
          </cell>
          <cell r="C590" t="str">
            <v>COLCHÃO DRENANTE DE BRITA ( S/TRANSP)</v>
          </cell>
          <cell r="D590" t="str">
            <v>M3</v>
          </cell>
          <cell r="E590">
            <v>1</v>
          </cell>
          <cell r="F590">
            <v>35.789044205182101</v>
          </cell>
          <cell r="G590">
            <v>0</v>
          </cell>
          <cell r="H590">
            <v>4.6009557948179296</v>
          </cell>
          <cell r="I590">
            <v>0</v>
          </cell>
          <cell r="J590">
            <v>40.390000000000029</v>
          </cell>
          <cell r="K590">
            <v>48.468000000000032</v>
          </cell>
        </row>
        <row r="591">
          <cell r="B591" t="str">
            <v>C3075</v>
          </cell>
          <cell r="C591" t="str">
            <v>DRENO SUB-SUPERFICIAL C/BIDIM/ENCHIMENTO BRITA</v>
          </cell>
          <cell r="D591" t="str">
            <v>M</v>
          </cell>
          <cell r="E591">
            <v>1</v>
          </cell>
          <cell r="F591">
            <v>12.4556651960784</v>
          </cell>
          <cell r="G591">
            <v>0</v>
          </cell>
          <cell r="H591">
            <v>1.91433480392157</v>
          </cell>
          <cell r="I591">
            <v>0</v>
          </cell>
          <cell r="J591">
            <v>14.369999999999969</v>
          </cell>
          <cell r="K591">
            <v>17.243999999999961</v>
          </cell>
        </row>
        <row r="592">
          <cell r="B592" t="str">
            <v>C3076</v>
          </cell>
          <cell r="C592" t="str">
            <v>DRENO SUB-SUPERFICIAL C/ENCHIMENTO DE BRITA</v>
          </cell>
          <cell r="D592" t="str">
            <v>M</v>
          </cell>
          <cell r="E592">
            <v>1</v>
          </cell>
          <cell r="F592">
            <v>5.91629019607843</v>
          </cell>
          <cell r="G592">
            <v>0</v>
          </cell>
          <cell r="H592">
            <v>1.80370980392157</v>
          </cell>
          <cell r="I592">
            <v>0</v>
          </cell>
          <cell r="J592">
            <v>7.72</v>
          </cell>
          <cell r="K592">
            <v>9.2639999999999993</v>
          </cell>
        </row>
        <row r="593">
          <cell r="B593" t="str">
            <v>C3086</v>
          </cell>
          <cell r="C593" t="str">
            <v>EXTREMIDADE PARA DRENO SUB-SUPERFICIAL</v>
          </cell>
          <cell r="D593" t="str">
            <v>UN</v>
          </cell>
          <cell r="E593">
            <v>1</v>
          </cell>
          <cell r="F593">
            <v>54.347920889883596</v>
          </cell>
          <cell r="G593">
            <v>0</v>
          </cell>
          <cell r="H593">
            <v>13.302079110116399</v>
          </cell>
          <cell r="I593">
            <v>0</v>
          </cell>
          <cell r="J593">
            <v>67.649999999999991</v>
          </cell>
          <cell r="K593">
            <v>81.179999999999993</v>
          </cell>
        </row>
        <row r="594">
          <cell r="B594" t="str">
            <v>C2877</v>
          </cell>
          <cell r="C594" t="str">
            <v>MANTA DE POLIESTER (BIDIM OP-20)</v>
          </cell>
          <cell r="D594" t="str">
            <v>M2</v>
          </cell>
          <cell r="E594">
            <v>1</v>
          </cell>
          <cell r="F594">
            <v>3.5256249999999998</v>
          </cell>
          <cell r="G594">
            <v>0</v>
          </cell>
          <cell r="H594">
            <v>0.28437499999999999</v>
          </cell>
          <cell r="I594">
            <v>0</v>
          </cell>
          <cell r="J594">
            <v>3.8099999999999996</v>
          </cell>
          <cell r="K594">
            <v>4.5719999999999992</v>
          </cell>
        </row>
        <row r="595">
          <cell r="B595" t="str">
            <v>C2878</v>
          </cell>
          <cell r="C595" t="str">
            <v>MANTA DE POLIESTER (BIDIM OP-30)</v>
          </cell>
          <cell r="D595" t="str">
            <v>M2</v>
          </cell>
          <cell r="E595">
            <v>1</v>
          </cell>
          <cell r="F595">
            <v>4.8456250000000001</v>
          </cell>
          <cell r="G595">
            <v>0</v>
          </cell>
          <cell r="H595">
            <v>0.28437499999999999</v>
          </cell>
          <cell r="I595">
            <v>0</v>
          </cell>
          <cell r="J595">
            <v>5.13</v>
          </cell>
          <cell r="K595">
            <v>6.1559999999999997</v>
          </cell>
        </row>
        <row r="596">
          <cell r="C596" t="str">
            <v>DRENAGEM SUPERFICIAL</v>
          </cell>
          <cell r="E596">
            <v>0</v>
          </cell>
          <cell r="F596">
            <v>5619.20697367516</v>
          </cell>
          <cell r="G596">
            <v>0</v>
          </cell>
          <cell r="H596">
            <v>1851.4230263248401</v>
          </cell>
          <cell r="I596">
            <v>0</v>
          </cell>
          <cell r="J596" t="str">
            <v/>
          </cell>
        </row>
        <row r="597">
          <cell r="B597" t="str">
            <v>C0367</v>
          </cell>
          <cell r="C597" t="str">
            <v>BANQUETA/ MEIO FIO DE CONCRETO PRÉ-MOLDADO (1,00x0,25x0,15m)</v>
          </cell>
          <cell r="D597" t="str">
            <v>M</v>
          </cell>
          <cell r="E597">
            <v>1</v>
          </cell>
          <cell r="F597">
            <v>8.7078168771157092</v>
          </cell>
          <cell r="G597">
            <v>0</v>
          </cell>
          <cell r="H597">
            <v>4.6821831228842896</v>
          </cell>
          <cell r="I597">
            <v>0</v>
          </cell>
          <cell r="J597">
            <v>13.389999999999999</v>
          </cell>
          <cell r="K597">
            <v>16.067999999999998</v>
          </cell>
        </row>
        <row r="598">
          <cell r="B598" t="str">
            <v>C0365</v>
          </cell>
          <cell r="C598" t="str">
            <v xml:space="preserve">BANQUETA/ MEIO FIO DE CONCRETO MOLDADO NO LOCAL </v>
          </cell>
          <cell r="D598" t="str">
            <v>M</v>
          </cell>
          <cell r="E598">
            <v>1</v>
          </cell>
          <cell r="F598">
            <v>5.9661935730195301</v>
          </cell>
          <cell r="G598">
            <v>0</v>
          </cell>
          <cell r="H598">
            <v>1.91380642698047</v>
          </cell>
          <cell r="I598">
            <v>0</v>
          </cell>
          <cell r="J598">
            <v>7.88</v>
          </cell>
          <cell r="K598">
            <v>9.4559999999999995</v>
          </cell>
        </row>
        <row r="599">
          <cell r="B599" t="str">
            <v>C0368</v>
          </cell>
          <cell r="C599" t="str">
            <v>BANQUETA/ MEIO FIO DE TIJOLO MACIÇO</v>
          </cell>
          <cell r="D599" t="str">
            <v>M</v>
          </cell>
          <cell r="E599">
            <v>1</v>
          </cell>
          <cell r="F599">
            <v>5.4097006939223098</v>
          </cell>
          <cell r="G599">
            <v>0</v>
          </cell>
          <cell r="H599">
            <v>2.7702993060776899</v>
          </cell>
          <cell r="I599">
            <v>0</v>
          </cell>
          <cell r="J599">
            <v>8.18</v>
          </cell>
          <cell r="K599">
            <v>9.8159999999999989</v>
          </cell>
        </row>
        <row r="600">
          <cell r="B600" t="str">
            <v>C0366</v>
          </cell>
          <cell r="C600" t="str">
            <v>BANQUETA/ MEIO FIO DE CONCRETO P/ VIAS URBANAS (1,00x0,35x0,15m)</v>
          </cell>
          <cell r="D600" t="str">
            <v>M</v>
          </cell>
          <cell r="E600">
            <v>1</v>
          </cell>
          <cell r="F600">
            <v>11.491426858021899</v>
          </cell>
          <cell r="G600">
            <v>0</v>
          </cell>
          <cell r="H600">
            <v>5.8785731419781495</v>
          </cell>
          <cell r="I600">
            <v>0</v>
          </cell>
          <cell r="J600">
            <v>17.370000000000047</v>
          </cell>
          <cell r="K600">
            <v>20.844000000000054</v>
          </cell>
        </row>
        <row r="601">
          <cell r="B601" t="str">
            <v>C3065</v>
          </cell>
          <cell r="C601" t="str">
            <v>DESCIDA D'ÁGUA DE CONCRETO ARMADO PADRÃO DERT</v>
          </cell>
          <cell r="D601" t="str">
            <v>M</v>
          </cell>
          <cell r="E601">
            <v>1</v>
          </cell>
          <cell r="F601">
            <v>44.796378240671999</v>
          </cell>
          <cell r="G601">
            <v>0</v>
          </cell>
          <cell r="H601">
            <v>11.033621759328</v>
          </cell>
          <cell r="I601">
            <v>0</v>
          </cell>
          <cell r="J601">
            <v>55.83</v>
          </cell>
          <cell r="K601">
            <v>66.995999999999995</v>
          </cell>
        </row>
        <row r="602">
          <cell r="B602" t="str">
            <v>C3066</v>
          </cell>
          <cell r="C602" t="str">
            <v>DESCIDA D'ÁGUA DE CONCRETO ARMADO TIPO U</v>
          </cell>
          <cell r="D602" t="str">
            <v>M</v>
          </cell>
          <cell r="E602">
            <v>1</v>
          </cell>
          <cell r="F602">
            <v>45.646430853678496</v>
          </cell>
          <cell r="G602">
            <v>0</v>
          </cell>
          <cell r="H602">
            <v>10.953569146321499</v>
          </cell>
          <cell r="I602">
            <v>0</v>
          </cell>
          <cell r="J602">
            <v>56.599999999999994</v>
          </cell>
          <cell r="K602">
            <v>67.919999999999987</v>
          </cell>
        </row>
        <row r="603">
          <cell r="B603" t="str">
            <v>C3067</v>
          </cell>
          <cell r="C603" t="str">
            <v>DESCIDA D'AGUA EM CALHA PRÉ-MOLDADA DE CONCRETO D= 0,40m</v>
          </cell>
          <cell r="D603" t="str">
            <v>M</v>
          </cell>
          <cell r="E603">
            <v>1</v>
          </cell>
          <cell r="F603">
            <v>12.7798538888889</v>
          </cell>
          <cell r="G603">
            <v>0</v>
          </cell>
          <cell r="H603">
            <v>1.20014611111111</v>
          </cell>
          <cell r="I603">
            <v>0</v>
          </cell>
          <cell r="J603">
            <v>13.980000000000009</v>
          </cell>
          <cell r="K603">
            <v>16.77600000000001</v>
          </cell>
        </row>
        <row r="604">
          <cell r="B604" t="str">
            <v>C2727</v>
          </cell>
          <cell r="C604" t="str">
            <v>DRENAGEM COM CALHA PRÉ-MOLDADA DE CONCRETO D= 0,30m</v>
          </cell>
          <cell r="D604" t="str">
            <v>M</v>
          </cell>
          <cell r="E604">
            <v>1</v>
          </cell>
          <cell r="F604">
            <v>12.659875</v>
          </cell>
          <cell r="G604">
            <v>0</v>
          </cell>
          <cell r="H604">
            <v>2.550125</v>
          </cell>
          <cell r="I604">
            <v>0</v>
          </cell>
          <cell r="J604">
            <v>15.209999999999999</v>
          </cell>
          <cell r="K604">
            <v>18.251999999999999</v>
          </cell>
        </row>
        <row r="605">
          <cell r="B605" t="str">
            <v>C3097</v>
          </cell>
          <cell r="C605" t="str">
            <v>MEIO FIO DE PEDRA GRANÍTICA</v>
          </cell>
          <cell r="D605" t="str">
            <v>M</v>
          </cell>
          <cell r="E605">
            <v>1</v>
          </cell>
          <cell r="F605">
            <v>6.2267350444444398</v>
          </cell>
          <cell r="G605">
            <v>0</v>
          </cell>
          <cell r="H605">
            <v>1.3732649555555598</v>
          </cell>
          <cell r="I605">
            <v>0</v>
          </cell>
          <cell r="J605">
            <v>7.6</v>
          </cell>
          <cell r="K605">
            <v>9.1199999999999992</v>
          </cell>
        </row>
        <row r="606">
          <cell r="B606" t="str">
            <v>C3449</v>
          </cell>
          <cell r="C606" t="str">
            <v>MEIO FIO PRÉ MOLDADO (0,07x0,30x1,00)m C/REJUNTAMENTO</v>
          </cell>
          <cell r="D606" t="str">
            <v>M</v>
          </cell>
          <cell r="E606">
            <v>1</v>
          </cell>
          <cell r="F606">
            <v>9.4158749999999998</v>
          </cell>
          <cell r="G606">
            <v>0</v>
          </cell>
          <cell r="H606">
            <v>1.4441249999999999</v>
          </cell>
          <cell r="I606">
            <v>0</v>
          </cell>
          <cell r="J606">
            <v>10.86</v>
          </cell>
          <cell r="K606">
            <v>13.031999999999998</v>
          </cell>
        </row>
        <row r="607">
          <cell r="B607" t="str">
            <v>C2018</v>
          </cell>
          <cell r="C607" t="str">
            <v>POÇO DE VISITA DE ALVENARIA P/ GALERIA DE ÁGUAS PLUVIAIS DIAM. = 1m  E PROFUNDIDADE= 2m</v>
          </cell>
          <cell r="D607" t="str">
            <v>UN</v>
          </cell>
          <cell r="E607">
            <v>1</v>
          </cell>
          <cell r="F607">
            <v>1287.1054000000001</v>
          </cell>
          <cell r="G607">
            <v>0</v>
          </cell>
          <cell r="H607">
            <v>342.99459999999999</v>
          </cell>
          <cell r="I607">
            <v>0</v>
          </cell>
          <cell r="J607">
            <v>1630.1000000000001</v>
          </cell>
          <cell r="K607">
            <v>1956.1200000000001</v>
          </cell>
        </row>
        <row r="608">
          <cell r="B608" t="str">
            <v>C2019</v>
          </cell>
          <cell r="C608" t="str">
            <v>POÇO DE VISITA DE ALVENARIA P/ GALERIA DE ÁGUAS PLUVIAIS DIAM. = 1m  E PROFUNDIDADE= 4m</v>
          </cell>
          <cell r="D608" t="str">
            <v>UN</v>
          </cell>
          <cell r="E608">
            <v>1</v>
          </cell>
          <cell r="F608">
            <v>1655.5414000000001</v>
          </cell>
          <cell r="G608">
            <v>0</v>
          </cell>
          <cell r="H608">
            <v>580.47860000000003</v>
          </cell>
          <cell r="I608">
            <v>0</v>
          </cell>
          <cell r="J608">
            <v>2236.02</v>
          </cell>
          <cell r="K608">
            <v>2683.2239999999997</v>
          </cell>
        </row>
        <row r="609">
          <cell r="B609" t="str">
            <v>C2020</v>
          </cell>
          <cell r="C609" t="str">
            <v>POÇO DE VISITA DE ALVENARIA P/ GALERIA DE ÁGUAS PLUVIAIS DIAM.= 1m  E PROFUNDIDADE= 6m</v>
          </cell>
          <cell r="D609" t="str">
            <v>UN</v>
          </cell>
          <cell r="E609">
            <v>1</v>
          </cell>
          <cell r="F609">
            <v>2034.81315</v>
          </cell>
          <cell r="G609">
            <v>0</v>
          </cell>
          <cell r="H609">
            <v>835.70685000000003</v>
          </cell>
          <cell r="I609">
            <v>0</v>
          </cell>
          <cell r="J609">
            <v>2870.52</v>
          </cell>
          <cell r="K609">
            <v>3444.6239999999998</v>
          </cell>
        </row>
        <row r="610">
          <cell r="B610" t="str">
            <v>C3110</v>
          </cell>
          <cell r="C610" t="str">
            <v>SAIDA D'AGUA C/ DISSIPADOR DE ENERGIA</v>
          </cell>
          <cell r="D610" t="str">
            <v>UN</v>
          </cell>
          <cell r="E610">
            <v>1</v>
          </cell>
          <cell r="F610">
            <v>66.526320332883998</v>
          </cell>
          <cell r="G610">
            <v>0</v>
          </cell>
          <cell r="H610">
            <v>16.423679667115998</v>
          </cell>
          <cell r="I610">
            <v>0</v>
          </cell>
          <cell r="J610">
            <v>82.949999999999989</v>
          </cell>
          <cell r="K610">
            <v>99.539999999999978</v>
          </cell>
        </row>
        <row r="611">
          <cell r="B611" t="str">
            <v>C3322</v>
          </cell>
          <cell r="C611" t="str">
            <v>SARJETA CONJUGADA COM BANQUETA EM CONCRETO SIMPLES</v>
          </cell>
          <cell r="D611" t="str">
            <v>M</v>
          </cell>
          <cell r="E611">
            <v>1</v>
          </cell>
          <cell r="F611">
            <v>22.8549581858701</v>
          </cell>
          <cell r="G611">
            <v>0</v>
          </cell>
          <cell r="H611">
            <v>5.3150418141298994</v>
          </cell>
          <cell r="I611">
            <v>0</v>
          </cell>
          <cell r="J611">
            <v>28.169999999999998</v>
          </cell>
          <cell r="K611">
            <v>33.803999999999995</v>
          </cell>
        </row>
        <row r="612">
          <cell r="B612" t="str">
            <v>C3111</v>
          </cell>
          <cell r="C612" t="str">
            <v>SARJETA DE CONCRETO SIMPLES "U" C/H=0,35m/E=0,08m</v>
          </cell>
          <cell r="D612" t="str">
            <v>M</v>
          </cell>
          <cell r="E612">
            <v>1</v>
          </cell>
          <cell r="F612">
            <v>39.0048661724285</v>
          </cell>
          <cell r="G612">
            <v>0</v>
          </cell>
          <cell r="H612">
            <v>10.215133827571499</v>
          </cell>
          <cell r="I612">
            <v>0</v>
          </cell>
          <cell r="J612">
            <v>49.22</v>
          </cell>
          <cell r="K612">
            <v>59.063999999999993</v>
          </cell>
        </row>
        <row r="613">
          <cell r="B613" t="str">
            <v>C3112</v>
          </cell>
          <cell r="C613" t="str">
            <v>SARJETA DE CONCRETO SIMPLES C/L=1,00m/E=0,08m</v>
          </cell>
          <cell r="D613" t="str">
            <v>M</v>
          </cell>
          <cell r="E613">
            <v>1</v>
          </cell>
          <cell r="F613">
            <v>15.0699682911581</v>
          </cell>
          <cell r="G613">
            <v>0</v>
          </cell>
          <cell r="H613">
            <v>3.5300317088419098</v>
          </cell>
          <cell r="I613">
            <v>0</v>
          </cell>
          <cell r="J613">
            <v>18.600000000000009</v>
          </cell>
          <cell r="K613">
            <v>22.320000000000011</v>
          </cell>
        </row>
        <row r="614">
          <cell r="B614" t="str">
            <v>C3113</v>
          </cell>
          <cell r="C614" t="str">
            <v>SARJETA DE CONCRETO SIMPLES C/L=1,20m/E=0,08m</v>
          </cell>
          <cell r="D614" t="str">
            <v>M</v>
          </cell>
          <cell r="E614">
            <v>1</v>
          </cell>
          <cell r="F614">
            <v>18.151874663057598</v>
          </cell>
          <cell r="G614">
            <v>0</v>
          </cell>
          <cell r="H614">
            <v>4.4281253369423998</v>
          </cell>
          <cell r="I614">
            <v>0</v>
          </cell>
          <cell r="J614">
            <v>22.58</v>
          </cell>
          <cell r="K614">
            <v>27.095999999999997</v>
          </cell>
        </row>
        <row r="615">
          <cell r="B615" t="str">
            <v>C2310</v>
          </cell>
          <cell r="C615" t="str">
            <v xml:space="preserve">TAMPÃO DE FERRO FUNDIDO P/ POÇO DE VISITA  DE DIAM-=1 M </v>
          </cell>
          <cell r="D615" t="str">
            <v>UN</v>
          </cell>
          <cell r="E615">
            <v>1</v>
          </cell>
          <cell r="F615">
            <v>317.03874999999999</v>
          </cell>
          <cell r="G615">
            <v>0</v>
          </cell>
          <cell r="H615">
            <v>8.53125</v>
          </cell>
          <cell r="I615">
            <v>0</v>
          </cell>
          <cell r="J615">
            <v>325.57</v>
          </cell>
          <cell r="K615">
            <v>390.68399999999997</v>
          </cell>
        </row>
        <row r="616">
          <cell r="C616" t="str">
            <v>ARGAMASSAS</v>
          </cell>
          <cell r="E616">
            <v>0</v>
          </cell>
          <cell r="F616">
            <v>16242.4531980556</v>
          </cell>
          <cell r="G616">
            <v>0</v>
          </cell>
          <cell r="H616">
            <v>3380.26680194444</v>
          </cell>
          <cell r="I616">
            <v>0</v>
          </cell>
          <cell r="J616" t="str">
            <v/>
          </cell>
        </row>
        <row r="617">
          <cell r="C617" t="str">
            <v>PREPARAÇÃO DE MATERIAIS</v>
          </cell>
          <cell r="E617">
            <v>0</v>
          </cell>
          <cell r="F617">
            <v>384.52</v>
          </cell>
          <cell r="G617">
            <v>0</v>
          </cell>
          <cell r="H617">
            <v>168.15</v>
          </cell>
          <cell r="I617">
            <v>0</v>
          </cell>
          <cell r="J617" t="str">
            <v/>
          </cell>
        </row>
        <row r="618">
          <cell r="B618" t="str">
            <v>C0115</v>
          </cell>
          <cell r="C618" t="str">
            <v>AREIA SECA MEIO PENEIRADA</v>
          </cell>
          <cell r="D618" t="str">
            <v>M3</v>
          </cell>
          <cell r="E618">
            <v>1</v>
          </cell>
          <cell r="F618">
            <v>47.24</v>
          </cell>
          <cell r="G618">
            <v>0</v>
          </cell>
          <cell r="H618">
            <v>26.55</v>
          </cell>
          <cell r="I618">
            <v>0</v>
          </cell>
          <cell r="J618">
            <v>73.790000000000006</v>
          </cell>
          <cell r="K618">
            <v>88.548000000000002</v>
          </cell>
        </row>
        <row r="619">
          <cell r="B619" t="str">
            <v>C0116</v>
          </cell>
          <cell r="C619" t="str">
            <v>AREIA SECA PENEIRADA</v>
          </cell>
          <cell r="D619" t="str">
            <v>M3</v>
          </cell>
          <cell r="E619">
            <v>1</v>
          </cell>
          <cell r="F619">
            <v>68.48</v>
          </cell>
          <cell r="G619">
            <v>0</v>
          </cell>
          <cell r="H619">
            <v>53.1</v>
          </cell>
          <cell r="I619">
            <v>0</v>
          </cell>
          <cell r="J619">
            <v>121.58000000000001</v>
          </cell>
          <cell r="K619">
            <v>145.89600000000002</v>
          </cell>
        </row>
        <row r="620">
          <cell r="B620" t="str">
            <v>C0656</v>
          </cell>
          <cell r="C620" t="str">
            <v>CAL EM PASTA PENEIRADA E PURA</v>
          </cell>
          <cell r="D620" t="str">
            <v>M3</v>
          </cell>
          <cell r="E620">
            <v>1</v>
          </cell>
          <cell r="F620">
            <v>127.32</v>
          </cell>
          <cell r="G620">
            <v>0</v>
          </cell>
          <cell r="H620">
            <v>35.4</v>
          </cell>
          <cell r="I620">
            <v>0</v>
          </cell>
          <cell r="J620">
            <v>162.72</v>
          </cell>
          <cell r="K620">
            <v>195.26399999999998</v>
          </cell>
        </row>
        <row r="621">
          <cell r="B621" t="str">
            <v>C1813</v>
          </cell>
          <cell r="C621" t="str">
            <v>NATA DE CAL EM PASTA PENEIRADA E PURA</v>
          </cell>
          <cell r="D621" t="str">
            <v>M3</v>
          </cell>
          <cell r="E621">
            <v>1</v>
          </cell>
          <cell r="F621">
            <v>141.47999999999999</v>
          </cell>
          <cell r="G621">
            <v>0</v>
          </cell>
          <cell r="H621">
            <v>53.1</v>
          </cell>
          <cell r="I621">
            <v>0</v>
          </cell>
          <cell r="J621">
            <v>194.57999999999998</v>
          </cell>
          <cell r="K621">
            <v>233.49599999999998</v>
          </cell>
        </row>
        <row r="622">
          <cell r="C622" t="str">
            <v>ARGAMASSA  DE CAL</v>
          </cell>
          <cell r="E622">
            <v>0</v>
          </cell>
          <cell r="F622">
            <v>2487.2350750000001</v>
          </cell>
          <cell r="G622">
            <v>0</v>
          </cell>
          <cell r="H622">
            <v>951.31492500000002</v>
          </cell>
          <cell r="I622">
            <v>0</v>
          </cell>
          <cell r="J622" t="str">
            <v/>
          </cell>
        </row>
        <row r="623">
          <cell r="B623" t="str">
            <v>C0144</v>
          </cell>
          <cell r="C623" t="str">
            <v>ARGAMASSA DE CAL EM PASTA E AREIA PEN. TRAÇO 1:1.5</v>
          </cell>
          <cell r="D623" t="str">
            <v>M3</v>
          </cell>
          <cell r="E623">
            <v>1</v>
          </cell>
          <cell r="F623">
            <v>140.58137500000001</v>
          </cell>
          <cell r="G623">
            <v>0</v>
          </cell>
          <cell r="H623">
            <v>76.928624999999997</v>
          </cell>
          <cell r="I623">
            <v>0</v>
          </cell>
          <cell r="J623">
            <v>217.51</v>
          </cell>
          <cell r="K623">
            <v>261.012</v>
          </cell>
        </row>
        <row r="624">
          <cell r="B624" t="str">
            <v>C0145</v>
          </cell>
          <cell r="C624" t="str">
            <v>ARGAMASSA DE CAL EM PASTA E AREIA PEN. TRAÇO 1:2</v>
          </cell>
          <cell r="D624" t="str">
            <v>M3</v>
          </cell>
          <cell r="E624">
            <v>1</v>
          </cell>
          <cell r="F624">
            <v>155.54387499999999</v>
          </cell>
          <cell r="G624">
            <v>0</v>
          </cell>
          <cell r="H624">
            <v>88.876125000000002</v>
          </cell>
          <cell r="I624">
            <v>0</v>
          </cell>
          <cell r="J624">
            <v>244.42</v>
          </cell>
          <cell r="K624">
            <v>293.30399999999997</v>
          </cell>
        </row>
        <row r="625">
          <cell r="B625" t="str">
            <v>C0146</v>
          </cell>
          <cell r="C625" t="str">
            <v>ARGAMASSA DE CAL EM PASTA E AREIA PEN. TRAÇO 1:3</v>
          </cell>
          <cell r="D625" t="str">
            <v>M3</v>
          </cell>
          <cell r="E625">
            <v>1</v>
          </cell>
          <cell r="F625">
            <v>129.80450000000002</v>
          </cell>
          <cell r="G625">
            <v>0</v>
          </cell>
          <cell r="H625">
            <v>81.685500000000005</v>
          </cell>
          <cell r="I625">
            <v>0</v>
          </cell>
          <cell r="J625">
            <v>211.49</v>
          </cell>
          <cell r="K625">
            <v>253.78800000000001</v>
          </cell>
        </row>
        <row r="626">
          <cell r="B626" t="str">
            <v>C0147</v>
          </cell>
          <cell r="C626" t="str">
            <v>ARGAMASSA DE CAL EM PASTA E AREIA PEN. TRAÇO 1:4</v>
          </cell>
          <cell r="D626" t="str">
            <v>M3</v>
          </cell>
          <cell r="E626">
            <v>1</v>
          </cell>
          <cell r="F626">
            <v>116.85875</v>
          </cell>
          <cell r="G626">
            <v>0</v>
          </cell>
          <cell r="H626">
            <v>78.101249999999993</v>
          </cell>
          <cell r="I626">
            <v>0</v>
          </cell>
          <cell r="J626">
            <v>194.95999999999998</v>
          </cell>
          <cell r="K626">
            <v>233.95199999999997</v>
          </cell>
        </row>
        <row r="627">
          <cell r="B627" t="str">
            <v>C0148</v>
          </cell>
          <cell r="C627" t="str">
            <v>ARGAMASSA DE CAL EM PASTA E AREIA PEN. TRAÇO 1:5</v>
          </cell>
          <cell r="D627" t="str">
            <v>M3</v>
          </cell>
          <cell r="E627">
            <v>1</v>
          </cell>
          <cell r="F627">
            <v>109.204875</v>
          </cell>
          <cell r="G627">
            <v>0</v>
          </cell>
          <cell r="H627">
            <v>75.955124999999995</v>
          </cell>
          <cell r="I627">
            <v>0</v>
          </cell>
          <cell r="J627">
            <v>185.16</v>
          </cell>
          <cell r="K627">
            <v>222.19199999999998</v>
          </cell>
        </row>
        <row r="628">
          <cell r="B628" t="str">
            <v>C0149</v>
          </cell>
          <cell r="C628" t="str">
            <v>ARGAMASSA DE CAL EM PASTA E AREIA S/PEN. TRAÇO 1:1.5</v>
          </cell>
          <cell r="D628" t="str">
            <v>M3</v>
          </cell>
          <cell r="E628">
            <v>1</v>
          </cell>
          <cell r="F628">
            <v>110.565375</v>
          </cell>
          <cell r="G628">
            <v>0</v>
          </cell>
          <cell r="H628">
            <v>39.404624999999996</v>
          </cell>
          <cell r="I628">
            <v>0</v>
          </cell>
          <cell r="J628">
            <v>149.97</v>
          </cell>
          <cell r="K628">
            <v>179.964</v>
          </cell>
        </row>
        <row r="629">
          <cell r="B629" t="str">
            <v>C0150</v>
          </cell>
          <cell r="C629" t="str">
            <v>ARGAMASSA DE CAL EM PASTA E AREIA S/PEN. TRAÇO 1:2</v>
          </cell>
          <cell r="D629" t="str">
            <v>M3</v>
          </cell>
          <cell r="E629">
            <v>1</v>
          </cell>
          <cell r="F629">
            <v>115.82237499999999</v>
          </cell>
          <cell r="G629">
            <v>0</v>
          </cell>
          <cell r="H629">
            <v>39.227624999999996</v>
          </cell>
          <cell r="I629">
            <v>0</v>
          </cell>
          <cell r="J629">
            <v>155.04999999999998</v>
          </cell>
          <cell r="K629">
            <v>186.05999999999997</v>
          </cell>
        </row>
        <row r="630">
          <cell r="B630" t="str">
            <v>C0151</v>
          </cell>
          <cell r="C630" t="str">
            <v>ARGAMASSA DE CAL EM PASTA E AREIA S/PEN. TRAÇO 1:3</v>
          </cell>
          <cell r="D630" t="str">
            <v>M3</v>
          </cell>
          <cell r="E630">
            <v>1</v>
          </cell>
          <cell r="F630">
            <v>90.093000000000004</v>
          </cell>
          <cell r="G630">
            <v>0</v>
          </cell>
          <cell r="H630">
            <v>32.036999999999999</v>
          </cell>
          <cell r="I630">
            <v>0</v>
          </cell>
          <cell r="J630">
            <v>122.13</v>
          </cell>
          <cell r="K630">
            <v>146.55599999999998</v>
          </cell>
        </row>
        <row r="631">
          <cell r="B631" t="str">
            <v>C0152</v>
          </cell>
          <cell r="C631" t="str">
            <v>ARGAMASSA DE CAL EM PASTA E AREIA S/PEN. TRAÇO 1:4</v>
          </cell>
          <cell r="D631" t="str">
            <v>M3</v>
          </cell>
          <cell r="E631">
            <v>1</v>
          </cell>
          <cell r="F631">
            <v>77.137249999999995</v>
          </cell>
          <cell r="G631">
            <v>0</v>
          </cell>
          <cell r="H631">
            <v>28.452749999999998</v>
          </cell>
          <cell r="I631">
            <v>0</v>
          </cell>
          <cell r="J631">
            <v>105.58999999999999</v>
          </cell>
          <cell r="K631">
            <v>126.70799999999998</v>
          </cell>
        </row>
        <row r="632">
          <cell r="B632" t="str">
            <v>C0153</v>
          </cell>
          <cell r="C632" t="str">
            <v>ARGAMASSA DE CAL EM PASTA E AREIA S/PEN. TRAÇO 1:5</v>
          </cell>
          <cell r="D632" t="str">
            <v>M3</v>
          </cell>
          <cell r="E632">
            <v>1</v>
          </cell>
          <cell r="F632">
            <v>69.483374999999995</v>
          </cell>
          <cell r="G632">
            <v>0</v>
          </cell>
          <cell r="H632">
            <v>26.306625</v>
          </cell>
          <cell r="I632">
            <v>0</v>
          </cell>
          <cell r="J632">
            <v>95.789999999999992</v>
          </cell>
          <cell r="K632">
            <v>114.94799999999999</v>
          </cell>
        </row>
        <row r="633">
          <cell r="B633" t="str">
            <v>C0134</v>
          </cell>
          <cell r="C633" t="str">
            <v>ARGAMASSA DE CAL HIDR. E AREIA PEN. TRAÇO 1:2</v>
          </cell>
          <cell r="D633" t="str">
            <v>M3</v>
          </cell>
          <cell r="E633">
            <v>1</v>
          </cell>
          <cell r="F633">
            <v>216.9015</v>
          </cell>
          <cell r="G633">
            <v>0</v>
          </cell>
          <cell r="H633">
            <v>67.348500000000001</v>
          </cell>
          <cell r="I633">
            <v>0</v>
          </cell>
          <cell r="J633">
            <v>284.25</v>
          </cell>
          <cell r="K633">
            <v>341.09999999999997</v>
          </cell>
        </row>
        <row r="634">
          <cell r="B634" t="str">
            <v>C0135</v>
          </cell>
          <cell r="C634" t="str">
            <v>ARGAMASSA DE CAL HIDR. E AREIA PEN. TRAÇO 1:3</v>
          </cell>
          <cell r="D634" t="str">
            <v>M3</v>
          </cell>
          <cell r="E634">
            <v>1</v>
          </cell>
          <cell r="F634">
            <v>170.54150000000001</v>
          </cell>
          <cell r="G634">
            <v>0</v>
          </cell>
          <cell r="H634">
            <v>67.348500000000001</v>
          </cell>
          <cell r="I634">
            <v>0</v>
          </cell>
          <cell r="J634">
            <v>237.89000000000001</v>
          </cell>
          <cell r="K634">
            <v>285.46800000000002</v>
          </cell>
        </row>
        <row r="635">
          <cell r="B635" t="str">
            <v>C0141</v>
          </cell>
          <cell r="C635" t="str">
            <v>ARGAMASSA DE CAL HIDR. E AREIA PEN. TRAÇO 1:4.5 C/BETONEIRA</v>
          </cell>
          <cell r="D635" t="str">
            <v>M3</v>
          </cell>
          <cell r="E635">
            <v>1</v>
          </cell>
          <cell r="F635">
            <v>141.12035</v>
          </cell>
          <cell r="G635">
            <v>0</v>
          </cell>
          <cell r="H635">
            <v>62.749649999999995</v>
          </cell>
          <cell r="I635">
            <v>0</v>
          </cell>
          <cell r="J635">
            <v>203.87</v>
          </cell>
          <cell r="K635">
            <v>244.64400000000001</v>
          </cell>
        </row>
        <row r="636">
          <cell r="B636" t="str">
            <v>C0136</v>
          </cell>
          <cell r="C636" t="str">
            <v>ARGAMASSA DE CAL HIDR. E AREIA S/PEN. TRAÇO 1:2</v>
          </cell>
          <cell r="D636" t="str">
            <v>M3</v>
          </cell>
          <cell r="E636">
            <v>1</v>
          </cell>
          <cell r="F636">
            <v>177.18</v>
          </cell>
          <cell r="G636">
            <v>0</v>
          </cell>
          <cell r="H636">
            <v>17.7</v>
          </cell>
          <cell r="I636">
            <v>0</v>
          </cell>
          <cell r="J636">
            <v>194.88</v>
          </cell>
          <cell r="K636">
            <v>233.85599999999999</v>
          </cell>
        </row>
        <row r="637">
          <cell r="B637" t="str">
            <v>C0137</v>
          </cell>
          <cell r="C637" t="str">
            <v>ARGAMASSA DE CAL HIDR. E AREIA S/PEN. TRAÇO 1:3</v>
          </cell>
          <cell r="D637" t="str">
            <v>M3</v>
          </cell>
          <cell r="E637">
            <v>1</v>
          </cell>
          <cell r="F637">
            <v>130.82</v>
          </cell>
          <cell r="G637">
            <v>0</v>
          </cell>
          <cell r="H637">
            <v>17.7</v>
          </cell>
          <cell r="I637">
            <v>0</v>
          </cell>
          <cell r="J637">
            <v>148.51999999999998</v>
          </cell>
          <cell r="K637">
            <v>178.22399999999996</v>
          </cell>
        </row>
        <row r="638">
          <cell r="B638" t="str">
            <v>C0138</v>
          </cell>
          <cell r="C638" t="str">
            <v>ARGAMASSA DE CAL HIDR. E AREIA S/PEN. TRAÇO 1:4</v>
          </cell>
          <cell r="D638" t="str">
            <v>M3</v>
          </cell>
          <cell r="E638">
            <v>1</v>
          </cell>
          <cell r="F638">
            <v>107.64</v>
          </cell>
          <cell r="G638">
            <v>0</v>
          </cell>
          <cell r="H638">
            <v>17.7</v>
          </cell>
          <cell r="I638">
            <v>0</v>
          </cell>
          <cell r="J638">
            <v>125.34</v>
          </cell>
          <cell r="K638">
            <v>150.40799999999999</v>
          </cell>
        </row>
        <row r="639">
          <cell r="B639" t="str">
            <v>C0139</v>
          </cell>
          <cell r="C639" t="str">
            <v>ARGAMASSA DE CAL HIDR. E AREIA S/PEN. TRAÇO 1:4.5</v>
          </cell>
          <cell r="D639" t="str">
            <v>M3</v>
          </cell>
          <cell r="E639">
            <v>1</v>
          </cell>
          <cell r="F639">
            <v>100.04</v>
          </cell>
          <cell r="G639">
            <v>0</v>
          </cell>
          <cell r="H639">
            <v>17.7</v>
          </cell>
          <cell r="I639">
            <v>0</v>
          </cell>
          <cell r="J639">
            <v>117.74000000000001</v>
          </cell>
          <cell r="K639">
            <v>141.28800000000001</v>
          </cell>
        </row>
        <row r="640">
          <cell r="B640" t="str">
            <v>C0142</v>
          </cell>
          <cell r="C640" t="str">
            <v>ARGAMASSA DE CAL HIDR. E AREIA S/PEN. TRAÇO 1:4.5 C/BETONEIRA</v>
          </cell>
          <cell r="D640" t="str">
            <v>M3</v>
          </cell>
          <cell r="E640">
            <v>1</v>
          </cell>
          <cell r="F640">
            <v>101.39885</v>
          </cell>
          <cell r="G640">
            <v>0</v>
          </cell>
          <cell r="H640">
            <v>13.101149999999999</v>
          </cell>
          <cell r="I640">
            <v>0</v>
          </cell>
          <cell r="J640">
            <v>114.5</v>
          </cell>
          <cell r="K640">
            <v>137.4</v>
          </cell>
        </row>
        <row r="641">
          <cell r="B641" t="str">
            <v>C0140</v>
          </cell>
          <cell r="C641" t="str">
            <v>ARGAMASSA DE CAL HIDR. E AREIA S/PEN. TRAÇO 1:6</v>
          </cell>
          <cell r="D641" t="str">
            <v>M3</v>
          </cell>
          <cell r="E641">
            <v>1</v>
          </cell>
          <cell r="F641">
            <v>84.84</v>
          </cell>
          <cell r="G641">
            <v>0</v>
          </cell>
          <cell r="H641">
            <v>17.7</v>
          </cell>
          <cell r="I641">
            <v>0</v>
          </cell>
          <cell r="J641">
            <v>102.54</v>
          </cell>
          <cell r="K641">
            <v>123.048</v>
          </cell>
        </row>
        <row r="642">
          <cell r="B642" t="str">
            <v>C1812</v>
          </cell>
          <cell r="C642" t="str">
            <v>NATA DE CAL EM PASTA E AREIA PEN. TRAÇO 1:1.5</v>
          </cell>
          <cell r="D642" t="str">
            <v>M3</v>
          </cell>
          <cell r="E642">
            <v>1</v>
          </cell>
          <cell r="F642">
            <v>141.65812500000001</v>
          </cell>
          <cell r="G642">
            <v>0</v>
          </cell>
          <cell r="H642">
            <v>85.291875000000005</v>
          </cell>
          <cell r="I642">
            <v>0</v>
          </cell>
          <cell r="J642">
            <v>226.95000000000002</v>
          </cell>
          <cell r="K642">
            <v>272.34000000000003</v>
          </cell>
        </row>
        <row r="643">
          <cell r="C643" t="str">
            <v>ARGAMASSA DE CIMENTO</v>
          </cell>
          <cell r="E643">
            <v>0</v>
          </cell>
          <cell r="F643">
            <v>8415.6609680555612</v>
          </cell>
          <cell r="G643">
            <v>0</v>
          </cell>
          <cell r="H643">
            <v>1196.4590319444401</v>
          </cell>
          <cell r="I643">
            <v>0</v>
          </cell>
          <cell r="J643" t="str">
            <v/>
          </cell>
        </row>
        <row r="644">
          <cell r="B644" t="str">
            <v>C0117</v>
          </cell>
          <cell r="C644" t="str">
            <v>ARGAMASSA DE CIMENTO ARENOSO E AREIA S/PEN. TRAÇO 1:2:4</v>
          </cell>
          <cell r="D644" t="str">
            <v>M3</v>
          </cell>
          <cell r="E644">
            <v>1</v>
          </cell>
          <cell r="F644">
            <v>146.70500000000001</v>
          </cell>
          <cell r="G644">
            <v>0</v>
          </cell>
          <cell r="H644">
            <v>22.125</v>
          </cell>
          <cell r="I644">
            <v>0</v>
          </cell>
          <cell r="J644">
            <v>168.83</v>
          </cell>
          <cell r="K644">
            <v>202.596</v>
          </cell>
        </row>
        <row r="645">
          <cell r="B645" t="str">
            <v>C0129</v>
          </cell>
          <cell r="C645" t="str">
            <v>ARGAMASSA DE CIMENTO ARENOSO E AREIA S/PEN. TRAÇO 1:2:6</v>
          </cell>
          <cell r="D645" t="str">
            <v>M3</v>
          </cell>
          <cell r="E645">
            <v>1</v>
          </cell>
          <cell r="F645">
            <v>124.405</v>
          </cell>
          <cell r="G645">
            <v>0</v>
          </cell>
          <cell r="H645">
            <v>22.125</v>
          </cell>
          <cell r="I645">
            <v>0</v>
          </cell>
          <cell r="J645">
            <v>146.53</v>
          </cell>
          <cell r="K645">
            <v>175.83599999999998</v>
          </cell>
        </row>
        <row r="646">
          <cell r="B646" t="str">
            <v>C0133</v>
          </cell>
          <cell r="C646" t="str">
            <v>ARGAMASSA DE CIMENTO ARENOSO E AREIA S/PEN. TRAÇO1:2.5:3.5</v>
          </cell>
          <cell r="D646" t="str">
            <v>M3</v>
          </cell>
          <cell r="E646">
            <v>1</v>
          </cell>
          <cell r="F646">
            <v>146.70500000000001</v>
          </cell>
          <cell r="G646">
            <v>0</v>
          </cell>
          <cell r="H646">
            <v>22.125</v>
          </cell>
          <cell r="I646">
            <v>0</v>
          </cell>
          <cell r="J646">
            <v>168.83</v>
          </cell>
          <cell r="K646">
            <v>202.596</v>
          </cell>
        </row>
        <row r="647">
          <cell r="B647" t="str">
            <v>C0130</v>
          </cell>
          <cell r="C647" t="str">
            <v>ARGAMASSA DE CIMENTO ARENOSO E AREIA S/PEN. TRAÇO 1:3:3</v>
          </cell>
          <cell r="D647" t="str">
            <v>M3</v>
          </cell>
          <cell r="E647">
            <v>1</v>
          </cell>
          <cell r="F647">
            <v>146.70500000000001</v>
          </cell>
          <cell r="G647">
            <v>0</v>
          </cell>
          <cell r="H647">
            <v>22.125</v>
          </cell>
          <cell r="I647">
            <v>0</v>
          </cell>
          <cell r="J647">
            <v>168.83</v>
          </cell>
          <cell r="K647">
            <v>202.596</v>
          </cell>
        </row>
        <row r="648">
          <cell r="B648" t="str">
            <v>C0131</v>
          </cell>
          <cell r="C648" t="str">
            <v>ARGAMASSA DE CIMENTO ARENOSO E AREIA S/PEN. TRAÇO 1:3:5</v>
          </cell>
          <cell r="D648" t="str">
            <v>M3</v>
          </cell>
          <cell r="E648">
            <v>1</v>
          </cell>
          <cell r="F648">
            <v>124.405</v>
          </cell>
          <cell r="G648">
            <v>0</v>
          </cell>
          <cell r="H648">
            <v>22.125</v>
          </cell>
          <cell r="I648">
            <v>0</v>
          </cell>
          <cell r="J648">
            <v>146.53</v>
          </cell>
          <cell r="K648">
            <v>175.83599999999998</v>
          </cell>
        </row>
        <row r="649">
          <cell r="B649" t="str">
            <v>C0132</v>
          </cell>
          <cell r="C649" t="str">
            <v>ARGAMASSA DE CIMENTO ARENOSO E AREIA S/PEN. TRAÇO 1:3:7</v>
          </cell>
          <cell r="D649" t="str">
            <v>M3</v>
          </cell>
          <cell r="E649">
            <v>1</v>
          </cell>
          <cell r="F649">
            <v>112.005</v>
          </cell>
          <cell r="G649">
            <v>0</v>
          </cell>
          <cell r="H649">
            <v>22.125</v>
          </cell>
          <cell r="I649">
            <v>0</v>
          </cell>
          <cell r="J649">
            <v>134.13</v>
          </cell>
          <cell r="K649">
            <v>160.95599999999999</v>
          </cell>
        </row>
        <row r="650">
          <cell r="B650" t="str">
            <v>C0181</v>
          </cell>
          <cell r="C650" t="str">
            <v>ARGAMASSA DE CIMENTO ARENOSO E AREIA S/PEN. TRAÇO 1:3.5:2.5</v>
          </cell>
          <cell r="D650" t="str">
            <v>M3</v>
          </cell>
          <cell r="E650">
            <v>1</v>
          </cell>
          <cell r="F650">
            <v>146.70500000000001</v>
          </cell>
          <cell r="G650">
            <v>0</v>
          </cell>
          <cell r="H650">
            <v>22.125</v>
          </cell>
          <cell r="I650">
            <v>0</v>
          </cell>
          <cell r="J650">
            <v>168.83</v>
          </cell>
          <cell r="K650">
            <v>202.596</v>
          </cell>
        </row>
        <row r="651">
          <cell r="B651" t="str">
            <v>C0118</v>
          </cell>
          <cell r="C651" t="str">
            <v>ARGAMASSA DE CIMENTO ARENOSO E AREIA S/PEN. TRAÇO 1:4:2</v>
          </cell>
          <cell r="D651" t="str">
            <v>M3</v>
          </cell>
          <cell r="E651">
            <v>1</v>
          </cell>
          <cell r="F651">
            <v>146.7027875</v>
          </cell>
          <cell r="G651">
            <v>0</v>
          </cell>
          <cell r="H651">
            <v>22.127212499999999</v>
          </cell>
          <cell r="I651">
            <v>0</v>
          </cell>
          <cell r="J651">
            <v>168.82999999999998</v>
          </cell>
          <cell r="K651">
            <v>202.59599999999998</v>
          </cell>
        </row>
        <row r="652">
          <cell r="B652" t="str">
            <v>C0119</v>
          </cell>
          <cell r="C652" t="str">
            <v>ARGAMASSA DE CIMENTO ARENOSO E AREIA S/PEN. TRAÇO 1:4:4</v>
          </cell>
          <cell r="D652" t="str">
            <v>M3</v>
          </cell>
          <cell r="E652">
            <v>1</v>
          </cell>
          <cell r="F652">
            <v>124.405</v>
          </cell>
          <cell r="G652">
            <v>0</v>
          </cell>
          <cell r="H652">
            <v>22.125</v>
          </cell>
          <cell r="I652">
            <v>0</v>
          </cell>
          <cell r="J652">
            <v>146.53</v>
          </cell>
          <cell r="K652">
            <v>175.83599999999998</v>
          </cell>
        </row>
        <row r="653">
          <cell r="B653" t="str">
            <v>C0120</v>
          </cell>
          <cell r="C653" t="str">
            <v>ARGAMASSA DE CIMENTO ARENOSO E AREIA S/PEN. TRAÇO 1:4:6</v>
          </cell>
          <cell r="D653" t="str">
            <v>M3</v>
          </cell>
          <cell r="E653">
            <v>1</v>
          </cell>
          <cell r="F653">
            <v>112.005</v>
          </cell>
          <cell r="G653">
            <v>0</v>
          </cell>
          <cell r="H653">
            <v>22.125</v>
          </cell>
          <cell r="I653">
            <v>0</v>
          </cell>
          <cell r="J653">
            <v>134.13</v>
          </cell>
          <cell r="K653">
            <v>160.95599999999999</v>
          </cell>
        </row>
        <row r="654">
          <cell r="B654" t="str">
            <v>C0121</v>
          </cell>
          <cell r="C654" t="str">
            <v>ARGAMASSA DE CIMENTO ARENOSO E AREIA S/PEN. TRAÇO 1:4:8</v>
          </cell>
          <cell r="D654" t="str">
            <v>M3</v>
          </cell>
          <cell r="E654">
            <v>1</v>
          </cell>
          <cell r="F654">
            <v>102.505</v>
          </cell>
          <cell r="G654">
            <v>0</v>
          </cell>
          <cell r="H654">
            <v>22.125</v>
          </cell>
          <cell r="I654">
            <v>0</v>
          </cell>
          <cell r="J654">
            <v>124.63</v>
          </cell>
          <cell r="K654">
            <v>149.55599999999998</v>
          </cell>
        </row>
        <row r="655">
          <cell r="B655" t="str">
            <v>C0122</v>
          </cell>
          <cell r="C655" t="str">
            <v>ARGAMASSA DE CIMENTO ARENOSO E AREIA S/PEN. TRAÇO 1:5:3</v>
          </cell>
          <cell r="D655" t="str">
            <v>M3</v>
          </cell>
          <cell r="E655">
            <v>1</v>
          </cell>
          <cell r="F655">
            <v>124.405</v>
          </cell>
          <cell r="G655">
            <v>0</v>
          </cell>
          <cell r="H655">
            <v>22.125</v>
          </cell>
          <cell r="I655">
            <v>0</v>
          </cell>
          <cell r="J655">
            <v>146.53</v>
          </cell>
          <cell r="K655">
            <v>175.83599999999998</v>
          </cell>
        </row>
        <row r="656">
          <cell r="B656" t="str">
            <v>C0128</v>
          </cell>
          <cell r="C656" t="str">
            <v>ARGAMASSA DE CIMENTO ARENOSO E AREIA S/PEN. TRAÇO 1:5:5</v>
          </cell>
          <cell r="D656" t="str">
            <v>M3</v>
          </cell>
          <cell r="E656">
            <v>1</v>
          </cell>
          <cell r="F656">
            <v>112.005</v>
          </cell>
          <cell r="G656">
            <v>0</v>
          </cell>
          <cell r="H656">
            <v>22.125</v>
          </cell>
          <cell r="I656">
            <v>0</v>
          </cell>
          <cell r="J656">
            <v>134.13</v>
          </cell>
          <cell r="K656">
            <v>160.95599999999999</v>
          </cell>
        </row>
        <row r="657">
          <cell r="B657" t="str">
            <v>C0123</v>
          </cell>
          <cell r="C657" t="str">
            <v>ARGAMASSA DE CIMENTO ARENOSO E AREIA S/PEN. TRAÇO 1:5:7</v>
          </cell>
          <cell r="D657" t="str">
            <v>M3</v>
          </cell>
          <cell r="E657">
            <v>1</v>
          </cell>
          <cell r="F657">
            <v>102.505</v>
          </cell>
          <cell r="G657">
            <v>0</v>
          </cell>
          <cell r="H657">
            <v>22.125</v>
          </cell>
          <cell r="I657">
            <v>0</v>
          </cell>
          <cell r="J657">
            <v>124.63</v>
          </cell>
          <cell r="K657">
            <v>149.55599999999998</v>
          </cell>
        </row>
        <row r="658">
          <cell r="B658" t="str">
            <v>C0179</v>
          </cell>
          <cell r="C658" t="str">
            <v>ARGAMASSA DE CIMENTO ARENOSO E AREIA S/PEN. TRAÇO 1:6:2</v>
          </cell>
          <cell r="D658" t="str">
            <v>M3</v>
          </cell>
          <cell r="E658">
            <v>1</v>
          </cell>
          <cell r="F658">
            <v>124.405</v>
          </cell>
          <cell r="G658">
            <v>0</v>
          </cell>
          <cell r="H658">
            <v>22.125</v>
          </cell>
          <cell r="I658">
            <v>0</v>
          </cell>
          <cell r="J658">
            <v>146.53</v>
          </cell>
          <cell r="K658">
            <v>175.83599999999998</v>
          </cell>
        </row>
        <row r="659">
          <cell r="B659" t="str">
            <v>C0124</v>
          </cell>
          <cell r="C659" t="str">
            <v>ARGAMASSA DE CIMENTO ARENOSO E AREIA S/PEN. TRAÇO 1:6:4</v>
          </cell>
          <cell r="D659" t="str">
            <v>M3</v>
          </cell>
          <cell r="E659">
            <v>1</v>
          </cell>
          <cell r="F659">
            <v>112.005</v>
          </cell>
          <cell r="G659">
            <v>0</v>
          </cell>
          <cell r="H659">
            <v>22.125</v>
          </cell>
          <cell r="I659">
            <v>0</v>
          </cell>
          <cell r="J659">
            <v>134.13</v>
          </cell>
          <cell r="K659">
            <v>160.95599999999999</v>
          </cell>
        </row>
        <row r="660">
          <cell r="B660" t="str">
            <v>C0125</v>
          </cell>
          <cell r="C660" t="str">
            <v>ARGAMASSA DE CIMENTO ARENOSO E AREIA S/PEN. TRAÇO 1:6:6</v>
          </cell>
          <cell r="D660" t="str">
            <v>M3</v>
          </cell>
          <cell r="E660">
            <v>1</v>
          </cell>
          <cell r="F660">
            <v>102.505</v>
          </cell>
          <cell r="G660">
            <v>0</v>
          </cell>
          <cell r="H660">
            <v>22.125</v>
          </cell>
          <cell r="I660">
            <v>0</v>
          </cell>
          <cell r="J660">
            <v>124.63</v>
          </cell>
          <cell r="K660">
            <v>149.55599999999998</v>
          </cell>
        </row>
        <row r="661">
          <cell r="B661" t="str">
            <v>C0180</v>
          </cell>
          <cell r="C661" t="str">
            <v>ARGAMASSA DE CIMENTO ARENOSO E AREIA S/PEN. TRAÇO 1:7:3</v>
          </cell>
          <cell r="D661" t="str">
            <v>M3</v>
          </cell>
          <cell r="E661">
            <v>1</v>
          </cell>
          <cell r="F661">
            <v>112.005</v>
          </cell>
          <cell r="G661">
            <v>0</v>
          </cell>
          <cell r="H661">
            <v>22.125</v>
          </cell>
          <cell r="I661">
            <v>0</v>
          </cell>
          <cell r="J661">
            <v>134.13</v>
          </cell>
          <cell r="K661">
            <v>160.95599999999999</v>
          </cell>
        </row>
        <row r="662">
          <cell r="B662" t="str">
            <v>C0126</v>
          </cell>
          <cell r="C662" t="str">
            <v xml:space="preserve">ARGAMASSA DE CIMENTO ARENOSO E AREIA S/PEN. TRAÇO 1:7:5  </v>
          </cell>
          <cell r="D662" t="str">
            <v>M3</v>
          </cell>
          <cell r="E662">
            <v>1</v>
          </cell>
          <cell r="F662">
            <v>102.505</v>
          </cell>
          <cell r="G662">
            <v>0</v>
          </cell>
          <cell r="H662">
            <v>22.125</v>
          </cell>
          <cell r="I662">
            <v>0</v>
          </cell>
          <cell r="J662">
            <v>124.63</v>
          </cell>
          <cell r="K662">
            <v>149.55599999999998</v>
          </cell>
        </row>
        <row r="663">
          <cell r="B663" t="str">
            <v>C0127</v>
          </cell>
          <cell r="C663" t="str">
            <v>ARGAMASSA DE CIMENTO ARENOSO E AREIA S/PEN. TRAÇO 1:8:4</v>
          </cell>
          <cell r="D663" t="str">
            <v>M3</v>
          </cell>
          <cell r="E663">
            <v>1</v>
          </cell>
          <cell r="F663">
            <v>102.505</v>
          </cell>
          <cell r="G663">
            <v>0</v>
          </cell>
          <cell r="H663">
            <v>22.125</v>
          </cell>
          <cell r="I663">
            <v>0</v>
          </cell>
          <cell r="J663">
            <v>124.63</v>
          </cell>
          <cell r="K663">
            <v>149.55599999999998</v>
          </cell>
        </row>
        <row r="664">
          <cell r="B664" t="str">
            <v>C0162</v>
          </cell>
          <cell r="C664" t="str">
            <v>ARGAMASSA DE CIMENTO BRANCO E PÓ DE MÁRMORE TRAÇO 1:3</v>
          </cell>
          <cell r="D664" t="str">
            <v>M3</v>
          </cell>
          <cell r="E664">
            <v>1</v>
          </cell>
          <cell r="F664">
            <v>399.09</v>
          </cell>
          <cell r="G664">
            <v>0</v>
          </cell>
          <cell r="H664">
            <v>17.7</v>
          </cell>
          <cell r="I664">
            <v>0</v>
          </cell>
          <cell r="J664">
            <v>416.78999999999996</v>
          </cell>
          <cell r="K664">
            <v>500.14799999999991</v>
          </cell>
        </row>
        <row r="665">
          <cell r="B665" t="str">
            <v>C0160</v>
          </cell>
          <cell r="C665" t="str">
            <v>ARGAMASSA DE CIMENTO E AREIA FINA PENEIRADA E ADITIVO AGLUTINANTE ORGANO-SINTÉTICO NO TRAÇO 1:8</v>
          </cell>
          <cell r="D665" t="str">
            <v>M3</v>
          </cell>
          <cell r="E665">
            <v>1</v>
          </cell>
          <cell r="F665">
            <v>94.894999999999996</v>
          </cell>
          <cell r="G665">
            <v>0</v>
          </cell>
          <cell r="H665">
            <v>22.125</v>
          </cell>
          <cell r="I665">
            <v>0</v>
          </cell>
          <cell r="J665">
            <v>117.02</v>
          </cell>
          <cell r="K665">
            <v>140.42399999999998</v>
          </cell>
        </row>
        <row r="666">
          <cell r="B666" t="str">
            <v>C0161</v>
          </cell>
          <cell r="C666" t="str">
            <v>ARGAMASSA DE CIMENTO E AREIA MEDIA PENEIRADA E ADITIVO AGLUTINANTE ORGANO-SINTÉTICO NO TRAÇO 1:8</v>
          </cell>
          <cell r="D666" t="str">
            <v>M3</v>
          </cell>
          <cell r="E666">
            <v>1</v>
          </cell>
          <cell r="F666">
            <v>101.125</v>
          </cell>
          <cell r="G666">
            <v>0</v>
          </cell>
          <cell r="H666">
            <v>22.125</v>
          </cell>
          <cell r="I666">
            <v>0</v>
          </cell>
          <cell r="J666">
            <v>123.25</v>
          </cell>
          <cell r="K666">
            <v>147.9</v>
          </cell>
        </row>
        <row r="667">
          <cell r="B667" t="str">
            <v>C0155</v>
          </cell>
          <cell r="C667" t="str">
            <v>ARGAMASSA DE CIMENTO E AREIA PENEIRADA C/ IMPERMEABILIZANTE TRAÇO 1:1.5</v>
          </cell>
          <cell r="D667" t="str">
            <v>M3</v>
          </cell>
          <cell r="E667">
            <v>1</v>
          </cell>
          <cell r="F667">
            <v>445.20962500000002</v>
          </cell>
          <cell r="G667">
            <v>0</v>
          </cell>
          <cell r="H667">
            <v>60.600375</v>
          </cell>
          <cell r="I667">
            <v>0</v>
          </cell>
          <cell r="J667">
            <v>505.81</v>
          </cell>
          <cell r="K667">
            <v>606.97199999999998</v>
          </cell>
        </row>
        <row r="668">
          <cell r="B668" t="str">
            <v>C0154</v>
          </cell>
          <cell r="C668" t="str">
            <v>ARGAMASSA DE CIMENTO E AREIA PENEIRADA C/ IMPERMEABILIZANTE TRAÇO 1:4</v>
          </cell>
          <cell r="D668" t="str">
            <v>M3</v>
          </cell>
          <cell r="E668">
            <v>1</v>
          </cell>
          <cell r="F668">
            <v>331.604375</v>
          </cell>
          <cell r="G668">
            <v>0</v>
          </cell>
          <cell r="H668">
            <v>71.795625000000001</v>
          </cell>
          <cell r="I668">
            <v>0</v>
          </cell>
          <cell r="J668">
            <v>403.4</v>
          </cell>
          <cell r="K668">
            <v>484.07999999999993</v>
          </cell>
        </row>
        <row r="669">
          <cell r="B669" t="str">
            <v>C0163</v>
          </cell>
          <cell r="C669" t="str">
            <v>ARGAMASSA DE CIMENTO E AREIA PEN. TRAÇO 1:2</v>
          </cell>
          <cell r="D669" t="str">
            <v>M3</v>
          </cell>
          <cell r="E669">
            <v>1</v>
          </cell>
          <cell r="F669">
            <v>286.30387500000001</v>
          </cell>
          <cell r="G669">
            <v>0</v>
          </cell>
          <cell r="H669">
            <v>65.866124999999997</v>
          </cell>
          <cell r="I669">
            <v>0</v>
          </cell>
          <cell r="J669">
            <v>352.17</v>
          </cell>
          <cell r="K669">
            <v>422.60399999999998</v>
          </cell>
        </row>
        <row r="670">
          <cell r="B670" t="str">
            <v>C0164</v>
          </cell>
          <cell r="C670" t="str">
            <v>ARGAMASSA DE CIMENTO E AREIA PEN. TRAÇO 1:3</v>
          </cell>
          <cell r="D670" t="str">
            <v>M3</v>
          </cell>
          <cell r="E670">
            <v>1</v>
          </cell>
          <cell r="F670">
            <v>242.13437500000001</v>
          </cell>
          <cell r="G670">
            <v>0</v>
          </cell>
          <cell r="H670">
            <v>71.795625000000001</v>
          </cell>
          <cell r="I670">
            <v>0</v>
          </cell>
          <cell r="J670">
            <v>313.93</v>
          </cell>
          <cell r="K670">
            <v>376.71600000000001</v>
          </cell>
        </row>
        <row r="671">
          <cell r="B671" t="str">
            <v>C0165</v>
          </cell>
          <cell r="C671" t="str">
            <v>ARGAMASSA DE CIMENTO E AREIA PEN. TRAÇO 1:4</v>
          </cell>
          <cell r="D671" t="str">
            <v>M3</v>
          </cell>
          <cell r="E671">
            <v>1</v>
          </cell>
          <cell r="F671">
            <v>202.204375</v>
          </cell>
          <cell r="G671">
            <v>0</v>
          </cell>
          <cell r="H671">
            <v>71.795625000000001</v>
          </cell>
          <cell r="I671">
            <v>0</v>
          </cell>
          <cell r="J671">
            <v>274</v>
          </cell>
          <cell r="K671">
            <v>328.8</v>
          </cell>
        </row>
        <row r="672">
          <cell r="B672" t="str">
            <v>C0156</v>
          </cell>
          <cell r="C672" t="str">
            <v>ARGAMASSA DE CIMENTO E AREIA S/PEN. C/IMPERMEAB. TRAÇO 1:2</v>
          </cell>
          <cell r="D672" t="str">
            <v>M3</v>
          </cell>
          <cell r="E672">
            <v>1</v>
          </cell>
          <cell r="F672">
            <v>380.71499999999997</v>
          </cell>
          <cell r="G672">
            <v>0</v>
          </cell>
          <cell r="H672">
            <v>22.125</v>
          </cell>
          <cell r="I672">
            <v>0</v>
          </cell>
          <cell r="J672">
            <v>402.84</v>
          </cell>
          <cell r="K672">
            <v>483.40799999999996</v>
          </cell>
        </row>
        <row r="673">
          <cell r="B673" t="str">
            <v>C0157</v>
          </cell>
          <cell r="C673" t="str">
            <v>ARGAMASSA DE CIMENTO E AREIA S/PEN. C/IMPERMEAB. TRAÇO 1:3</v>
          </cell>
          <cell r="D673" t="str">
            <v>M3</v>
          </cell>
          <cell r="E673">
            <v>1</v>
          </cell>
          <cell r="F673">
            <v>331.80500000000001</v>
          </cell>
          <cell r="G673">
            <v>0</v>
          </cell>
          <cell r="H673">
            <v>22.125</v>
          </cell>
          <cell r="I673">
            <v>0</v>
          </cell>
          <cell r="J673">
            <v>353.93</v>
          </cell>
          <cell r="K673">
            <v>424.71600000000001</v>
          </cell>
        </row>
        <row r="674">
          <cell r="B674" t="str">
            <v>C0158</v>
          </cell>
          <cell r="C674" t="str">
            <v>ARGAMASSA DE CIMENTO E AREIA S/PEN. C/IMPERMEAB. TRAÇO 1:4</v>
          </cell>
          <cell r="D674" t="str">
            <v>M3</v>
          </cell>
          <cell r="E674">
            <v>1</v>
          </cell>
          <cell r="F674">
            <v>291.875</v>
          </cell>
          <cell r="G674">
            <v>0</v>
          </cell>
          <cell r="H674">
            <v>22.125</v>
          </cell>
          <cell r="I674">
            <v>0</v>
          </cell>
          <cell r="J674">
            <v>314</v>
          </cell>
          <cell r="K674">
            <v>376.8</v>
          </cell>
        </row>
        <row r="675">
          <cell r="B675" t="str">
            <v>C0159</v>
          </cell>
          <cell r="C675" t="str">
            <v>ARGAMASSA DE CIMENTO E AREIA S/PEN. C/IMPERMEAB. TRAÇO 1:5</v>
          </cell>
          <cell r="D675" t="str">
            <v>M3</v>
          </cell>
          <cell r="E675">
            <v>1</v>
          </cell>
          <cell r="F675">
            <v>267.78500000000003</v>
          </cell>
          <cell r="G675">
            <v>0</v>
          </cell>
          <cell r="H675">
            <v>22.125</v>
          </cell>
          <cell r="I675">
            <v>0</v>
          </cell>
          <cell r="J675">
            <v>289.91000000000003</v>
          </cell>
          <cell r="K675">
            <v>347.892</v>
          </cell>
        </row>
        <row r="676">
          <cell r="B676" t="str">
            <v>C0166</v>
          </cell>
          <cell r="C676" t="str">
            <v>ARGAMASSA DE CIMENTO E AREIA S/PEN. TRAÇO 1:1</v>
          </cell>
          <cell r="D676" t="str">
            <v>M3</v>
          </cell>
          <cell r="E676">
            <v>1</v>
          </cell>
          <cell r="F676">
            <v>333.86500000000001</v>
          </cell>
          <cell r="G676">
            <v>0</v>
          </cell>
          <cell r="H676">
            <v>22.125</v>
          </cell>
          <cell r="I676">
            <v>0</v>
          </cell>
          <cell r="J676">
            <v>355.99</v>
          </cell>
          <cell r="K676">
            <v>427.18799999999999</v>
          </cell>
        </row>
        <row r="677">
          <cell r="B677" t="str">
            <v>C0167</v>
          </cell>
          <cell r="C677" t="str">
            <v>ARGAMASSA DE CIMENTO E AREIA S/PEN. TRAÇO 1:1.5</v>
          </cell>
          <cell r="D677" t="str">
            <v>M3</v>
          </cell>
          <cell r="E677">
            <v>1</v>
          </cell>
          <cell r="F677">
            <v>285.03500000000003</v>
          </cell>
          <cell r="G677">
            <v>0</v>
          </cell>
          <cell r="H677">
            <v>22.125</v>
          </cell>
          <cell r="I677">
            <v>0</v>
          </cell>
          <cell r="J677">
            <v>307.16000000000003</v>
          </cell>
          <cell r="K677">
            <v>368.59200000000004</v>
          </cell>
        </row>
        <row r="678">
          <cell r="B678" t="str">
            <v>C0168</v>
          </cell>
          <cell r="C678" t="str">
            <v>ARGAMASSA DE CIMENTO E AREIA S/PEN. TRAÇO 1:2</v>
          </cell>
          <cell r="D678" t="str">
            <v>M3</v>
          </cell>
          <cell r="E678">
            <v>1</v>
          </cell>
          <cell r="F678">
            <v>251.315</v>
          </cell>
          <cell r="G678">
            <v>0</v>
          </cell>
          <cell r="H678">
            <v>22.125</v>
          </cell>
          <cell r="I678">
            <v>0</v>
          </cell>
          <cell r="J678">
            <v>273.44</v>
          </cell>
          <cell r="K678">
            <v>328.12799999999999</v>
          </cell>
        </row>
        <row r="679">
          <cell r="B679" t="str">
            <v>C0169</v>
          </cell>
          <cell r="C679" t="str">
            <v>ARGAMASSA DE CIMENTO E AREIA S/PEN. TRAÇO 1:2.5</v>
          </cell>
          <cell r="D679" t="str">
            <v>M3</v>
          </cell>
          <cell r="E679">
            <v>1</v>
          </cell>
          <cell r="F679">
            <v>226.565</v>
          </cell>
          <cell r="G679">
            <v>0</v>
          </cell>
          <cell r="H679">
            <v>22.125</v>
          </cell>
          <cell r="I679">
            <v>0</v>
          </cell>
          <cell r="J679">
            <v>248.69</v>
          </cell>
          <cell r="K679">
            <v>298.428</v>
          </cell>
        </row>
        <row r="680">
          <cell r="B680" t="str">
            <v>C0170</v>
          </cell>
          <cell r="C680" t="str">
            <v>ARGAMASSA DE CIMENTO E AREIA S/PEN. TRAÇO 1:3</v>
          </cell>
          <cell r="D680" t="str">
            <v>M3</v>
          </cell>
          <cell r="E680">
            <v>1</v>
          </cell>
          <cell r="F680">
            <v>202.405</v>
          </cell>
          <cell r="G680">
            <v>0</v>
          </cell>
          <cell r="H680">
            <v>22.125</v>
          </cell>
          <cell r="I680">
            <v>0</v>
          </cell>
          <cell r="J680">
            <v>224.53</v>
          </cell>
          <cell r="K680">
            <v>269.43599999999998</v>
          </cell>
        </row>
        <row r="681">
          <cell r="B681" t="str">
            <v>C0171</v>
          </cell>
          <cell r="C681" t="str">
            <v>ARGAMASSA DE CIMENTO E AREIA S/PEN. TRAÇO 1:4</v>
          </cell>
          <cell r="D681" t="str">
            <v>M3</v>
          </cell>
          <cell r="E681">
            <v>1</v>
          </cell>
          <cell r="F681">
            <v>162.47499999999999</v>
          </cell>
          <cell r="G681">
            <v>0</v>
          </cell>
          <cell r="H681">
            <v>22.125</v>
          </cell>
          <cell r="I681">
            <v>0</v>
          </cell>
          <cell r="J681">
            <v>184.6</v>
          </cell>
          <cell r="K681">
            <v>221.51999999999998</v>
          </cell>
        </row>
        <row r="682">
          <cell r="B682" t="str">
            <v>C0172</v>
          </cell>
          <cell r="C682" t="str">
            <v>ARGAMASSA DE CIMENTO E AREIA S/PEN. TRAÇO 1:5</v>
          </cell>
          <cell r="D682" t="str">
            <v>M3</v>
          </cell>
          <cell r="E682">
            <v>1</v>
          </cell>
          <cell r="F682">
            <v>138.38499999999999</v>
          </cell>
          <cell r="G682">
            <v>0</v>
          </cell>
          <cell r="H682">
            <v>22.125</v>
          </cell>
          <cell r="I682">
            <v>0</v>
          </cell>
          <cell r="J682">
            <v>160.51</v>
          </cell>
          <cell r="K682">
            <v>192.61199999999999</v>
          </cell>
        </row>
        <row r="683">
          <cell r="B683" t="str">
            <v>C0173</v>
          </cell>
          <cell r="C683" t="str">
            <v>ARGAMASSA DE CIMENTO E AREIA S/PEN. TRAÇO 1:6</v>
          </cell>
          <cell r="D683" t="str">
            <v>M3</v>
          </cell>
          <cell r="E683">
            <v>1</v>
          </cell>
          <cell r="F683">
            <v>122.215</v>
          </cell>
          <cell r="G683">
            <v>0</v>
          </cell>
          <cell r="H683">
            <v>22.125</v>
          </cell>
          <cell r="I683">
            <v>0</v>
          </cell>
          <cell r="J683">
            <v>144.34</v>
          </cell>
          <cell r="K683">
            <v>173.208</v>
          </cell>
        </row>
        <row r="684">
          <cell r="B684" t="str">
            <v>C0174</v>
          </cell>
          <cell r="C684" t="str">
            <v>ARGAMASSA DE CIMENTO E AREIA S/PEN. TRAÇO 1:7</v>
          </cell>
          <cell r="D684" t="str">
            <v>M3</v>
          </cell>
          <cell r="E684">
            <v>1</v>
          </cell>
          <cell r="F684">
            <v>110.66500000000001</v>
          </cell>
          <cell r="G684">
            <v>0</v>
          </cell>
          <cell r="H684">
            <v>22.125</v>
          </cell>
          <cell r="I684">
            <v>0</v>
          </cell>
          <cell r="J684">
            <v>132.79000000000002</v>
          </cell>
          <cell r="K684">
            <v>159.34800000000001</v>
          </cell>
        </row>
        <row r="685">
          <cell r="B685" t="str">
            <v>C3323</v>
          </cell>
          <cell r="C685" t="str">
            <v>ARGAMASSA DE CIMENTO E AREIA TRAÇO 1:3 COM AREIA PRODUZIDA</v>
          </cell>
          <cell r="D685" t="str">
            <v>M3</v>
          </cell>
          <cell r="E685">
            <v>1</v>
          </cell>
          <cell r="F685">
            <v>182.87577777777801</v>
          </cell>
          <cell r="G685">
            <v>0</v>
          </cell>
          <cell r="H685">
            <v>22.4142222222222</v>
          </cell>
          <cell r="I685">
            <v>0</v>
          </cell>
          <cell r="J685">
            <v>205.29000000000022</v>
          </cell>
          <cell r="K685">
            <v>246.34800000000024</v>
          </cell>
        </row>
        <row r="686">
          <cell r="B686" t="str">
            <v>C3324</v>
          </cell>
          <cell r="C686" t="str">
            <v>ARGAMASSA DE CIMENTO E AREIA TRAÇO 1:4 COM AREIA PRODUZIDA</v>
          </cell>
          <cell r="D686" t="str">
            <v>M3</v>
          </cell>
          <cell r="E686">
            <v>1</v>
          </cell>
          <cell r="F686">
            <v>142.94577777777801</v>
          </cell>
          <cell r="G686">
            <v>0</v>
          </cell>
          <cell r="H686">
            <v>22.4142222222222</v>
          </cell>
          <cell r="I686">
            <v>0</v>
          </cell>
          <cell r="J686">
            <v>165.36000000000021</v>
          </cell>
          <cell r="K686">
            <v>198.43200000000024</v>
          </cell>
        </row>
        <row r="687">
          <cell r="B687" t="str">
            <v>C0175</v>
          </cell>
          <cell r="C687" t="str">
            <v>ARGAMASSA DE CIMENTO E PEDRISCO TRAÇO 1:4</v>
          </cell>
          <cell r="D687" t="str">
            <v>M3</v>
          </cell>
          <cell r="E687">
            <v>1</v>
          </cell>
          <cell r="F687">
            <v>164.86</v>
          </cell>
          <cell r="G687">
            <v>0</v>
          </cell>
          <cell r="H687">
            <v>17.7</v>
          </cell>
          <cell r="I687">
            <v>0</v>
          </cell>
          <cell r="J687">
            <v>182.56</v>
          </cell>
          <cell r="K687">
            <v>219.072</v>
          </cell>
        </row>
        <row r="688">
          <cell r="B688" t="str">
            <v>C3554</v>
          </cell>
          <cell r="C688" t="str">
            <v>MUTIRÃO MISTO - ARGAMASSA DE CIMENTO E AREIA S/PEN. TRAÇO 1:3</v>
          </cell>
          <cell r="D688" t="str">
            <v>M3</v>
          </cell>
          <cell r="E688">
            <v>1</v>
          </cell>
          <cell r="F688">
            <v>184.7</v>
          </cell>
          <cell r="G688">
            <v>0</v>
          </cell>
          <cell r="H688">
            <v>0</v>
          </cell>
          <cell r="I688">
            <v>0</v>
          </cell>
          <cell r="J688">
            <v>184.7</v>
          </cell>
          <cell r="K688">
            <v>221.64</v>
          </cell>
        </row>
        <row r="689">
          <cell r="B689" t="str">
            <v>C3553</v>
          </cell>
          <cell r="C689" t="str">
            <v xml:space="preserve">MUTIRÃO MISTO - ARGAMASSA DE CIMENTO E AREIA S/PEN. TRAÇO 1:6 </v>
          </cell>
          <cell r="D689" t="str">
            <v>M3</v>
          </cell>
          <cell r="E689">
            <v>1</v>
          </cell>
          <cell r="F689">
            <v>104.51</v>
          </cell>
          <cell r="G689">
            <v>0</v>
          </cell>
          <cell r="H689">
            <v>0</v>
          </cell>
          <cell r="I689">
            <v>0</v>
          </cell>
          <cell r="J689">
            <v>104.51</v>
          </cell>
          <cell r="K689">
            <v>125.41200000000001</v>
          </cell>
        </row>
        <row r="690">
          <cell r="C690" t="str">
            <v>ARGAMASSA MISTA</v>
          </cell>
          <cell r="E690">
            <v>0</v>
          </cell>
          <cell r="F690">
            <v>4885.6433749999997</v>
          </cell>
          <cell r="G690">
            <v>0</v>
          </cell>
          <cell r="H690">
            <v>1063.696625</v>
          </cell>
          <cell r="I690">
            <v>0</v>
          </cell>
          <cell r="J690" t="str">
            <v/>
          </cell>
        </row>
        <row r="691">
          <cell r="B691" t="str">
            <v>C0182</v>
          </cell>
          <cell r="C691" t="str">
            <v>ARGAMASSA MISTA DE CAL EM PASTA E AREIA PEN. TRAÇO 1:3  C/100 KG DE CIMENTO</v>
          </cell>
          <cell r="D691" t="str">
            <v>M3</v>
          </cell>
          <cell r="E691">
            <v>1</v>
          </cell>
          <cell r="F691">
            <v>166.34950000000001</v>
          </cell>
          <cell r="G691">
            <v>0</v>
          </cell>
          <cell r="H691">
            <v>86.110500000000002</v>
          </cell>
          <cell r="I691">
            <v>0</v>
          </cell>
          <cell r="J691">
            <v>252.46</v>
          </cell>
          <cell r="K691">
            <v>302.952</v>
          </cell>
        </row>
        <row r="692">
          <cell r="B692" t="str">
            <v>C0185</v>
          </cell>
          <cell r="C692" t="str">
            <v>ARGAMASSA MISTA DE CAL EM PASTA E AREIA S/PEN. TRAÇO 1:4  C/100 KG DE CIMENTO</v>
          </cell>
          <cell r="D692" t="str">
            <v>M3</v>
          </cell>
          <cell r="E692">
            <v>1</v>
          </cell>
          <cell r="F692">
            <v>113.68225</v>
          </cell>
          <cell r="G692">
            <v>0</v>
          </cell>
          <cell r="H692">
            <v>32.877749999999999</v>
          </cell>
          <cell r="I692">
            <v>0</v>
          </cell>
          <cell r="J692">
            <v>146.56</v>
          </cell>
          <cell r="K692">
            <v>175.87199999999999</v>
          </cell>
        </row>
        <row r="693">
          <cell r="B693" t="str">
            <v>C0186</v>
          </cell>
          <cell r="C693" t="str">
            <v>ARGAMASSA MISTA DE CAL EM PASTA E AREIA S/PEN. TRAÇO 1:4  C/130 KG DE CIMENTO</v>
          </cell>
          <cell r="D693" t="str">
            <v>M3</v>
          </cell>
          <cell r="E693">
            <v>1</v>
          </cell>
          <cell r="F693">
            <v>123.58225</v>
          </cell>
          <cell r="G693">
            <v>0</v>
          </cell>
          <cell r="H693">
            <v>32.877749999999999</v>
          </cell>
          <cell r="I693">
            <v>0</v>
          </cell>
          <cell r="J693">
            <v>156.46</v>
          </cell>
          <cell r="K693">
            <v>187.75200000000001</v>
          </cell>
        </row>
        <row r="694">
          <cell r="B694" t="str">
            <v>C0187</v>
          </cell>
          <cell r="C694" t="str">
            <v>ARGAMASSA MISTA DE CAL EM PASTA E AREIA S/PEN. TRAÇO 1:4  C/150 KG DE CIMENTO</v>
          </cell>
          <cell r="D694" t="str">
            <v>M3</v>
          </cell>
          <cell r="E694">
            <v>1</v>
          </cell>
          <cell r="F694">
            <v>130.18225000000001</v>
          </cell>
          <cell r="G694">
            <v>0</v>
          </cell>
          <cell r="H694">
            <v>32.877749999999999</v>
          </cell>
          <cell r="I694">
            <v>0</v>
          </cell>
          <cell r="J694">
            <v>163.06</v>
          </cell>
          <cell r="K694">
            <v>195.672</v>
          </cell>
        </row>
        <row r="695">
          <cell r="B695" t="str">
            <v>C0184</v>
          </cell>
          <cell r="C695" t="str">
            <v>ARGAMASSA MISTA DE CAL EM PASTA E AREIA S/PEN. TRAÇO 1:5  C/100 KG DE CIMENTO</v>
          </cell>
          <cell r="D695" t="str">
            <v>M3</v>
          </cell>
          <cell r="E695">
            <v>1</v>
          </cell>
          <cell r="F695">
            <v>106.028375</v>
          </cell>
          <cell r="G695">
            <v>0</v>
          </cell>
          <cell r="H695">
            <v>30.731624999999998</v>
          </cell>
          <cell r="I695">
            <v>0</v>
          </cell>
          <cell r="J695">
            <v>136.76</v>
          </cell>
          <cell r="K695">
            <v>164.11199999999999</v>
          </cell>
        </row>
        <row r="696">
          <cell r="B696" t="str">
            <v>C0189</v>
          </cell>
          <cell r="C696" t="str">
            <v>ARGAMASSA MISTA DE CAL HIDR. E AREIA S/PEN. TRAÇO 1:3 C/100KG DE CIMENTO</v>
          </cell>
          <cell r="D696" t="str">
            <v>M3</v>
          </cell>
          <cell r="E696">
            <v>1</v>
          </cell>
          <cell r="F696">
            <v>167.36500000000001</v>
          </cell>
          <cell r="G696">
            <v>0</v>
          </cell>
          <cell r="H696">
            <v>22.125</v>
          </cell>
          <cell r="I696">
            <v>0</v>
          </cell>
          <cell r="J696">
            <v>189.49</v>
          </cell>
          <cell r="K696">
            <v>227.38800000000001</v>
          </cell>
        </row>
        <row r="697">
          <cell r="B697" t="str">
            <v>C0192</v>
          </cell>
          <cell r="C697" t="str">
            <v>ARGAMASSA MISTA DE CAL HIDR. E AREIA S/PEN. TRAÇO 1:4 C/100KG DE CIMENTO</v>
          </cell>
          <cell r="D697" t="str">
            <v>M3</v>
          </cell>
          <cell r="E697">
            <v>1</v>
          </cell>
          <cell r="F697">
            <v>144.185</v>
          </cell>
          <cell r="G697">
            <v>0</v>
          </cell>
          <cell r="H697">
            <v>22.125</v>
          </cell>
          <cell r="I697">
            <v>0</v>
          </cell>
          <cell r="J697">
            <v>166.31</v>
          </cell>
          <cell r="K697">
            <v>199.572</v>
          </cell>
        </row>
        <row r="698">
          <cell r="B698" t="str">
            <v>C0190</v>
          </cell>
          <cell r="C698" t="str">
            <v>ARGAMASSA MISTA DE CAL HIDR. E AREIA S/PEN. TRAÇO 1:4 C/130KG DE CIMENTO</v>
          </cell>
          <cell r="D698" t="str">
            <v>M3</v>
          </cell>
          <cell r="E698">
            <v>1</v>
          </cell>
          <cell r="F698">
            <v>154.08500000000001</v>
          </cell>
          <cell r="G698">
            <v>0</v>
          </cell>
          <cell r="H698">
            <v>22.125</v>
          </cell>
          <cell r="I698">
            <v>0</v>
          </cell>
          <cell r="J698">
            <v>176.21</v>
          </cell>
          <cell r="K698">
            <v>211.452</v>
          </cell>
        </row>
        <row r="699">
          <cell r="B699" t="str">
            <v>C0191</v>
          </cell>
          <cell r="C699" t="str">
            <v>ARGAMASSA MISTA DE CAL HIDR. E AREIA S/PEN. TRAÇO 1:4 C/150KG DE CIMENTO</v>
          </cell>
          <cell r="D699" t="str">
            <v>M3</v>
          </cell>
          <cell r="E699">
            <v>1</v>
          </cell>
          <cell r="F699">
            <v>160.685</v>
          </cell>
          <cell r="G699">
            <v>0</v>
          </cell>
          <cell r="H699">
            <v>22.125</v>
          </cell>
          <cell r="I699">
            <v>0</v>
          </cell>
          <cell r="J699">
            <v>182.81</v>
          </cell>
          <cell r="K699">
            <v>219.37199999999999</v>
          </cell>
        </row>
        <row r="700">
          <cell r="B700" t="str">
            <v>C0188</v>
          </cell>
          <cell r="C700" t="str">
            <v>ARGAMASSA MISTA DE CIMENTO CAL HIDR. E AREIA PEN. TRAÇO 1:1:6</v>
          </cell>
          <cell r="D700" t="str">
            <v>M3</v>
          </cell>
          <cell r="E700">
            <v>1</v>
          </cell>
          <cell r="F700">
            <v>208.28650000000002</v>
          </cell>
          <cell r="G700">
            <v>0</v>
          </cell>
          <cell r="H700">
            <v>71.773499999999999</v>
          </cell>
          <cell r="I700">
            <v>0</v>
          </cell>
          <cell r="J700">
            <v>280.06</v>
          </cell>
          <cell r="K700">
            <v>336.072</v>
          </cell>
        </row>
        <row r="701">
          <cell r="B701" t="str">
            <v>C0194</v>
          </cell>
          <cell r="C701" t="str">
            <v>ARGAMASSA MISTA DE CIMENTO CAL HIDR. E AREIA PEN.  TRAÇO 1:2:8</v>
          </cell>
          <cell r="D701" t="str">
            <v>M3</v>
          </cell>
          <cell r="E701">
            <v>1</v>
          </cell>
          <cell r="F701">
            <v>210.95650000000001</v>
          </cell>
          <cell r="G701">
            <v>0</v>
          </cell>
          <cell r="H701">
            <v>71.773499999999999</v>
          </cell>
          <cell r="I701">
            <v>0</v>
          </cell>
          <cell r="J701">
            <v>282.73</v>
          </cell>
          <cell r="K701">
            <v>339.27600000000001</v>
          </cell>
        </row>
        <row r="702">
          <cell r="B702" t="str">
            <v>C0193</v>
          </cell>
          <cell r="C702" t="str">
            <v>ARGAMASSA MISTA DE CIMENTO CAL HIDR. E AREIA S/PEN. TRAÇO  1:0.20:5.4</v>
          </cell>
          <cell r="D702" t="str">
            <v>M3</v>
          </cell>
          <cell r="E702">
            <v>1</v>
          </cell>
          <cell r="F702">
            <v>141.38499999999999</v>
          </cell>
          <cell r="G702">
            <v>0</v>
          </cell>
          <cell r="H702">
            <v>22.125</v>
          </cell>
          <cell r="I702">
            <v>0</v>
          </cell>
          <cell r="J702">
            <v>163.51</v>
          </cell>
          <cell r="K702">
            <v>196.21199999999999</v>
          </cell>
        </row>
        <row r="703">
          <cell r="B703" t="str">
            <v>C0202</v>
          </cell>
          <cell r="C703" t="str">
            <v>ARGAMASSA MISTA DE CIMENTO CAL HIDR. E AREIA S/PEN. TRAÇO 1:0.25:3</v>
          </cell>
          <cell r="D703" t="str">
            <v>M3</v>
          </cell>
          <cell r="E703">
            <v>1</v>
          </cell>
          <cell r="F703">
            <v>225.58500000000001</v>
          </cell>
          <cell r="G703">
            <v>0</v>
          </cell>
          <cell r="H703">
            <v>22.125</v>
          </cell>
          <cell r="I703">
            <v>0</v>
          </cell>
          <cell r="J703">
            <v>247.71</v>
          </cell>
          <cell r="K703">
            <v>297.25200000000001</v>
          </cell>
        </row>
        <row r="704">
          <cell r="B704" t="str">
            <v>C0207</v>
          </cell>
          <cell r="C704" t="str">
            <v>ARGAMASSA MISTA DE CIMENTO CAL HIDR. E AREIA S/PEN. TRAÇO 1:0.5:5</v>
          </cell>
          <cell r="D704" t="str">
            <v>M3</v>
          </cell>
          <cell r="E704">
            <v>1</v>
          </cell>
          <cell r="F704">
            <v>166.125</v>
          </cell>
          <cell r="G704">
            <v>0</v>
          </cell>
          <cell r="H704">
            <v>22.125</v>
          </cell>
          <cell r="I704">
            <v>0</v>
          </cell>
          <cell r="J704">
            <v>188.25</v>
          </cell>
          <cell r="K704">
            <v>225.9</v>
          </cell>
        </row>
        <row r="705">
          <cell r="B705" t="str">
            <v>C0195</v>
          </cell>
          <cell r="C705" t="str">
            <v>ARGAMASSA MISTA DE CIMENTO CAL HIDR. E AREIA S/PEN. TRAÇO 1:0.5:8</v>
          </cell>
          <cell r="D705" t="str">
            <v>M3</v>
          </cell>
          <cell r="E705">
            <v>1</v>
          </cell>
          <cell r="F705">
            <v>119.565</v>
          </cell>
          <cell r="G705">
            <v>0</v>
          </cell>
          <cell r="H705">
            <v>22.125</v>
          </cell>
          <cell r="I705">
            <v>0</v>
          </cell>
          <cell r="J705">
            <v>141.69</v>
          </cell>
          <cell r="K705">
            <v>170.02799999999999</v>
          </cell>
        </row>
        <row r="706">
          <cell r="B706" t="str">
            <v>C0197</v>
          </cell>
          <cell r="C706" t="str">
            <v>ARGAMASSA MISTA DE CIMENTO CAL HIDR. E AREIA S/PEN. TRAÇO 1:1:4</v>
          </cell>
          <cell r="D706" t="str">
            <v>M3</v>
          </cell>
          <cell r="E706">
            <v>1</v>
          </cell>
          <cell r="F706">
            <v>231.63499999999999</v>
          </cell>
          <cell r="G706">
            <v>0</v>
          </cell>
          <cell r="H706">
            <v>22.125</v>
          </cell>
          <cell r="I706">
            <v>0</v>
          </cell>
          <cell r="J706">
            <v>253.76</v>
          </cell>
          <cell r="K706">
            <v>304.512</v>
          </cell>
        </row>
        <row r="707">
          <cell r="B707" t="str">
            <v>C0198</v>
          </cell>
          <cell r="C707" t="str">
            <v>ARGAMASSA MISTA DE CIMENTO CAL HIDR. E AREIA S/PEN. TRAÇO 1:1:6</v>
          </cell>
          <cell r="D707" t="str">
            <v>M3</v>
          </cell>
          <cell r="E707">
            <v>1</v>
          </cell>
          <cell r="F707">
            <v>168.57499999999999</v>
          </cell>
          <cell r="G707">
            <v>0</v>
          </cell>
          <cell r="H707">
            <v>22.125</v>
          </cell>
          <cell r="I707">
            <v>0</v>
          </cell>
          <cell r="J707">
            <v>190.7</v>
          </cell>
          <cell r="K707">
            <v>228.83999999999997</v>
          </cell>
        </row>
        <row r="708">
          <cell r="B708" t="str">
            <v>C0196</v>
          </cell>
          <cell r="C708" t="str">
            <v>ARGAMASSA MISTA DE CIMENTO CAL HIDR. E AREIA S/PEN. TRAÇO 1:1.2:4.2</v>
          </cell>
          <cell r="D708" t="str">
            <v>M3</v>
          </cell>
          <cell r="E708">
            <v>1</v>
          </cell>
          <cell r="F708">
            <v>235.57499999999999</v>
          </cell>
          <cell r="G708">
            <v>0</v>
          </cell>
          <cell r="H708">
            <v>22.125</v>
          </cell>
          <cell r="I708">
            <v>0</v>
          </cell>
          <cell r="J708">
            <v>257.7</v>
          </cell>
          <cell r="K708">
            <v>309.23999999999995</v>
          </cell>
        </row>
        <row r="709">
          <cell r="B709" t="str">
            <v>C0183</v>
          </cell>
          <cell r="C709" t="str">
            <v>ARGAMASSA MISTA DE CIMENTO CAL HIDR. E AREIA S/PEN. TRAÇO 1:1.5:9</v>
          </cell>
          <cell r="D709" t="str">
            <v>M3</v>
          </cell>
          <cell r="E709">
            <v>1</v>
          </cell>
          <cell r="F709">
            <v>121.394375</v>
          </cell>
          <cell r="G709">
            <v>0</v>
          </cell>
          <cell r="H709">
            <v>29.315625000000001</v>
          </cell>
          <cell r="I709">
            <v>0</v>
          </cell>
          <cell r="J709">
            <v>150.71</v>
          </cell>
          <cell r="K709">
            <v>180.852</v>
          </cell>
        </row>
        <row r="710">
          <cell r="B710" t="str">
            <v>C0204</v>
          </cell>
          <cell r="C710" t="str">
            <v>ARGAMASSA MISTA DE CIMENTO CAL HIDR. E AREIA S/PEN. TRAÇO 1:2:6</v>
          </cell>
          <cell r="D710" t="str">
            <v>M3</v>
          </cell>
          <cell r="E710">
            <v>1</v>
          </cell>
          <cell r="F710">
            <v>214.55500000000001</v>
          </cell>
          <cell r="G710">
            <v>0</v>
          </cell>
          <cell r="H710">
            <v>22.125</v>
          </cell>
          <cell r="I710">
            <v>0</v>
          </cell>
          <cell r="J710">
            <v>236.68</v>
          </cell>
          <cell r="K710">
            <v>284.01600000000002</v>
          </cell>
        </row>
        <row r="711">
          <cell r="B711" t="str">
            <v>C0205</v>
          </cell>
          <cell r="C711" t="str">
            <v>ARGAMASSA MISTA DE CIMENTO CAL HIDR. E AREIA S/PEN. TRAÇO 1:2:8</v>
          </cell>
          <cell r="D711" t="str">
            <v>M3</v>
          </cell>
          <cell r="E711">
            <v>1</v>
          </cell>
          <cell r="F711">
            <v>171.245</v>
          </cell>
          <cell r="G711">
            <v>0</v>
          </cell>
          <cell r="H711">
            <v>22.125</v>
          </cell>
          <cell r="I711">
            <v>0</v>
          </cell>
          <cell r="J711">
            <v>193.37</v>
          </cell>
          <cell r="K711">
            <v>232.04399999999998</v>
          </cell>
        </row>
        <row r="712">
          <cell r="B712" t="str">
            <v>C0200</v>
          </cell>
          <cell r="C712" t="str">
            <v>ARGAMASSA MISTA DE CIMENTO CAL HIDR. E AREIA S/PEN. TRAÇO 1:2:9</v>
          </cell>
          <cell r="D712" t="str">
            <v>M3</v>
          </cell>
          <cell r="E712">
            <v>1</v>
          </cell>
          <cell r="F712">
            <v>157.04499999999999</v>
          </cell>
          <cell r="G712">
            <v>0</v>
          </cell>
          <cell r="H712">
            <v>22.125</v>
          </cell>
          <cell r="I712">
            <v>0</v>
          </cell>
          <cell r="J712">
            <v>179.17</v>
          </cell>
          <cell r="K712">
            <v>215.00399999999999</v>
          </cell>
        </row>
        <row r="713">
          <cell r="B713" t="str">
            <v>C0199</v>
          </cell>
          <cell r="C713" t="str">
            <v>ARGAMASSA MISTA DE CIMENTO CAL HIDR. E AREIA S/PEN. TRAÇO 1:2:11</v>
          </cell>
          <cell r="D713" t="str">
            <v>M3</v>
          </cell>
          <cell r="E713">
            <v>1</v>
          </cell>
          <cell r="F713">
            <v>136.45500000000001</v>
          </cell>
          <cell r="G713">
            <v>0</v>
          </cell>
          <cell r="H713">
            <v>22.125</v>
          </cell>
          <cell r="I713">
            <v>0</v>
          </cell>
          <cell r="J713">
            <v>158.58000000000001</v>
          </cell>
          <cell r="K713">
            <v>190.29600000000002</v>
          </cell>
        </row>
        <row r="714">
          <cell r="B714" t="str">
            <v>C0203</v>
          </cell>
          <cell r="C714" t="str">
            <v xml:space="preserve">ARGAMASSA MISTA DE CIMENTO CAL HIDR. E AREIA S/PEN. TRAÇO 1:2:11 C/BETONEIRA </v>
          </cell>
          <cell r="D714" t="str">
            <v>M3</v>
          </cell>
          <cell r="E714">
            <v>1</v>
          </cell>
          <cell r="F714">
            <v>188.405</v>
          </cell>
          <cell r="G714">
            <v>0</v>
          </cell>
          <cell r="H714">
            <v>34.125</v>
          </cell>
          <cell r="I714">
            <v>0</v>
          </cell>
          <cell r="J714">
            <v>222.53</v>
          </cell>
          <cell r="K714">
            <v>267.036</v>
          </cell>
        </row>
        <row r="715">
          <cell r="B715" t="str">
            <v>C0206</v>
          </cell>
          <cell r="C715" t="str">
            <v>ARGAMASSA MISTA DE CIMENTO CAL HIDR. E AREIA S/PEN. TRAÇO 1:3:9</v>
          </cell>
          <cell r="D715" t="str">
            <v>M3</v>
          </cell>
          <cell r="E715">
            <v>1</v>
          </cell>
          <cell r="F715">
            <v>227.53650000000002</v>
          </cell>
          <cell r="G715">
            <v>0</v>
          </cell>
          <cell r="H715">
            <v>71.773499999999999</v>
          </cell>
          <cell r="I715">
            <v>0</v>
          </cell>
          <cell r="J715">
            <v>299.31</v>
          </cell>
          <cell r="K715">
            <v>359.17199999999997</v>
          </cell>
        </row>
        <row r="716">
          <cell r="B716" t="str">
            <v>C0201</v>
          </cell>
          <cell r="C716" t="str">
            <v>ARGAMASSA MISTA DE CIMENTO CAL HIDR. E AREIA S/PEN. TRAÇO 1:3:10</v>
          </cell>
          <cell r="D716" t="str">
            <v>M3</v>
          </cell>
          <cell r="E716">
            <v>1</v>
          </cell>
          <cell r="F716">
            <v>173.42500000000001</v>
          </cell>
          <cell r="G716">
            <v>0</v>
          </cell>
          <cell r="H716">
            <v>22.125</v>
          </cell>
          <cell r="I716">
            <v>0</v>
          </cell>
          <cell r="J716">
            <v>195.55</v>
          </cell>
          <cell r="K716">
            <v>234.66</v>
          </cell>
        </row>
        <row r="717">
          <cell r="B717" t="str">
            <v>C0208</v>
          </cell>
          <cell r="C717" t="str">
            <v>ARGAMASSA MISTA DE GESSO CAL EM PASTA E AREIA PEN. TRAÇO 0.2:1:3</v>
          </cell>
          <cell r="D717" t="str">
            <v>M3</v>
          </cell>
          <cell r="E717">
            <v>1</v>
          </cell>
          <cell r="F717">
            <v>139.693375</v>
          </cell>
          <cell r="G717">
            <v>0</v>
          </cell>
          <cell r="H717">
            <v>86.486624999999989</v>
          </cell>
          <cell r="I717">
            <v>0</v>
          </cell>
          <cell r="J717">
            <v>226.18</v>
          </cell>
          <cell r="K717">
            <v>271.416</v>
          </cell>
        </row>
        <row r="718">
          <cell r="B718" t="str">
            <v>C0209</v>
          </cell>
          <cell r="C718" t="str">
            <v>ARGAMASSA MISTA DE GESSO CAL HIDR. E AREIA PEN. TRAÇO 0.2:1:3</v>
          </cell>
          <cell r="D718" t="str">
            <v>M3</v>
          </cell>
          <cell r="E718">
            <v>1</v>
          </cell>
          <cell r="F718">
            <v>201.6165</v>
          </cell>
          <cell r="G718">
            <v>0</v>
          </cell>
          <cell r="H718">
            <v>71.773499999999999</v>
          </cell>
          <cell r="I718">
            <v>0</v>
          </cell>
          <cell r="J718">
            <v>273.39</v>
          </cell>
          <cell r="K718">
            <v>328.06799999999998</v>
          </cell>
        </row>
        <row r="719">
          <cell r="B719" t="str">
            <v>C1439</v>
          </cell>
          <cell r="C719" t="str">
            <v>GROUT CIMENTO, CAL HIDR., AREIA E PEDRISCO  TRAÇO 1:0.1:3:2</v>
          </cell>
          <cell r="D719" t="str">
            <v>M3</v>
          </cell>
          <cell r="E719">
            <v>1</v>
          </cell>
          <cell r="F719">
            <v>180.44</v>
          </cell>
          <cell r="G719">
            <v>0</v>
          </cell>
          <cell r="H719">
            <v>57.2</v>
          </cell>
          <cell r="I719">
            <v>0</v>
          </cell>
          <cell r="J719">
            <v>237.64</v>
          </cell>
          <cell r="K719">
            <v>285.16799999999995</v>
          </cell>
        </row>
        <row r="720">
          <cell r="C720" t="str">
            <v>ARGAMASSA INDUSTRIALIZADA</v>
          </cell>
          <cell r="E720">
            <v>0</v>
          </cell>
          <cell r="F720">
            <v>69.393779999999992</v>
          </cell>
          <cell r="G720">
            <v>0</v>
          </cell>
          <cell r="H720">
            <v>0.64622000000000002</v>
          </cell>
          <cell r="I720">
            <v>0</v>
          </cell>
          <cell r="J720" t="str">
            <v/>
          </cell>
        </row>
        <row r="721">
          <cell r="B721" t="str">
            <v>C0178</v>
          </cell>
          <cell r="C721" t="str">
            <v>ARGAMASSA INDUSTRIALIZADA P/PISOS</v>
          </cell>
          <cell r="D721" t="str">
            <v>M2</v>
          </cell>
          <cell r="E721">
            <v>1</v>
          </cell>
          <cell r="F721">
            <v>60.3548075</v>
          </cell>
          <cell r="G721">
            <v>0</v>
          </cell>
          <cell r="H721">
            <v>0.31519249999999999</v>
          </cell>
          <cell r="I721">
            <v>0</v>
          </cell>
          <cell r="J721">
            <v>60.67</v>
          </cell>
          <cell r="K721">
            <v>72.804000000000002</v>
          </cell>
        </row>
        <row r="722">
          <cell r="B722" t="str">
            <v>C0210</v>
          </cell>
          <cell r="C722" t="str">
            <v>ARGAMASSA PRÉ-FABRICADA P/REBOCO</v>
          </cell>
          <cell r="D722" t="str">
            <v>M2</v>
          </cell>
          <cell r="E722">
            <v>1</v>
          </cell>
          <cell r="F722">
            <v>1.9111149999999999</v>
          </cell>
          <cell r="G722">
            <v>0</v>
          </cell>
          <cell r="H722">
            <v>7.8884999999999997E-2</v>
          </cell>
          <cell r="I722">
            <v>0</v>
          </cell>
          <cell r="J722">
            <v>1.99</v>
          </cell>
          <cell r="K722">
            <v>2.3879999999999999</v>
          </cell>
        </row>
        <row r="723">
          <cell r="B723" t="str">
            <v>C0211</v>
          </cell>
          <cell r="C723" t="str">
            <v>ARGAMASSA PRÉ-FABRICADA P/REBOCO IMITAÇÃO TRAVERTINO</v>
          </cell>
          <cell r="D723" t="str">
            <v>M2</v>
          </cell>
          <cell r="E723">
            <v>1</v>
          </cell>
          <cell r="F723">
            <v>1.9111149999999999</v>
          </cell>
          <cell r="G723">
            <v>0</v>
          </cell>
          <cell r="H723">
            <v>7.8884999999999997E-2</v>
          </cell>
          <cell r="I723">
            <v>0</v>
          </cell>
          <cell r="J723">
            <v>1.99</v>
          </cell>
          <cell r="K723">
            <v>2.3879999999999999</v>
          </cell>
        </row>
        <row r="724">
          <cell r="B724" t="str">
            <v>C0212</v>
          </cell>
          <cell r="C724" t="str">
            <v>ARGAMASSA PRÉ-FABRICADA P/REBOCO TIPO MASSA RASPADA</v>
          </cell>
          <cell r="D724" t="str">
            <v>M2</v>
          </cell>
          <cell r="E724">
            <v>1</v>
          </cell>
          <cell r="F724">
            <v>4.8522299999999996</v>
          </cell>
          <cell r="G724">
            <v>0</v>
          </cell>
          <cell r="H724">
            <v>0.15776999999999999</v>
          </cell>
          <cell r="I724">
            <v>0</v>
          </cell>
          <cell r="J724">
            <v>5.01</v>
          </cell>
          <cell r="K724">
            <v>6.0119999999999996</v>
          </cell>
        </row>
        <row r="725">
          <cell r="B725" t="str">
            <v>C1848</v>
          </cell>
          <cell r="C725" t="str">
            <v>PASTA DE CIMENTO COLANTE</v>
          </cell>
          <cell r="D725" t="str">
            <v>KG</v>
          </cell>
          <cell r="E725">
            <v>1</v>
          </cell>
          <cell r="F725">
            <v>0.36451250000000002</v>
          </cell>
          <cell r="G725">
            <v>0</v>
          </cell>
          <cell r="H725">
            <v>1.54875E-2</v>
          </cell>
          <cell r="I725">
            <v>0</v>
          </cell>
          <cell r="J725">
            <v>0.38</v>
          </cell>
          <cell r="K725">
            <v>0.45599999999999996</v>
          </cell>
        </row>
        <row r="726">
          <cell r="C726" t="str">
            <v>FUNDAÇÕES E  ESTRUTURAS</v>
          </cell>
          <cell r="E726">
            <v>0</v>
          </cell>
          <cell r="F726">
            <v>53919.722559020804</v>
          </cell>
          <cell r="G726">
            <v>0</v>
          </cell>
          <cell r="H726">
            <v>7203.0074409792705</v>
          </cell>
          <cell r="I726">
            <v>0</v>
          </cell>
          <cell r="J726" t="str">
            <v/>
          </cell>
        </row>
        <row r="727">
          <cell r="C727" t="str">
            <v>TUBULÕES A CÉU ABERTO</v>
          </cell>
          <cell r="E727">
            <v>0</v>
          </cell>
          <cell r="F727">
            <v>4162.2393198827203</v>
          </cell>
          <cell r="G727">
            <v>0</v>
          </cell>
          <cell r="H727">
            <v>819.66068011727907</v>
          </cell>
          <cell r="I727">
            <v>0</v>
          </cell>
          <cell r="J727" t="str">
            <v/>
          </cell>
        </row>
        <row r="728">
          <cell r="B728" t="str">
            <v>C0825</v>
          </cell>
          <cell r="C728" t="str">
            <v>CONCRETAGEM DE BASE DE TUBULÃO À CÉU ABERTO</v>
          </cell>
          <cell r="D728" t="str">
            <v>M3</v>
          </cell>
          <cell r="E728">
            <v>1</v>
          </cell>
          <cell r="F728">
            <v>470.50224953839904</v>
          </cell>
          <cell r="G728">
            <v>0</v>
          </cell>
          <cell r="H728">
            <v>79.2777504616013</v>
          </cell>
          <cell r="I728">
            <v>0</v>
          </cell>
          <cell r="J728">
            <v>549.78000000000031</v>
          </cell>
          <cell r="K728">
            <v>659.73600000000033</v>
          </cell>
        </row>
        <row r="729">
          <cell r="B729" t="str">
            <v>C0826</v>
          </cell>
          <cell r="C729" t="str">
            <v>CONCRETAGEM DE TUBULÃO (CAMISA/ENCHIM.)   À CÉU ABERTO  D=1,20m</v>
          </cell>
          <cell r="D729" t="str">
            <v>M</v>
          </cell>
          <cell r="E729">
            <v>1</v>
          </cell>
          <cell r="F729">
            <v>652.04189197839105</v>
          </cell>
          <cell r="G729">
            <v>0</v>
          </cell>
          <cell r="H729">
            <v>132.408108021609</v>
          </cell>
          <cell r="I729">
            <v>0</v>
          </cell>
          <cell r="J729">
            <v>784.45</v>
          </cell>
          <cell r="K729">
            <v>941.34</v>
          </cell>
        </row>
        <row r="730">
          <cell r="B730" t="str">
            <v>C0827</v>
          </cell>
          <cell r="C730" t="str">
            <v>CONCRETAGEM DE TUBULÃO (CAMISA/ENCHIM.)   À CÉU ABERTO  D=1,40m</v>
          </cell>
          <cell r="D730" t="str">
            <v>M</v>
          </cell>
          <cell r="E730">
            <v>1</v>
          </cell>
          <cell r="F730">
            <v>790.19716679375006</v>
          </cell>
          <cell r="G730">
            <v>0</v>
          </cell>
          <cell r="H730">
            <v>160.80283320625</v>
          </cell>
          <cell r="I730">
            <v>0</v>
          </cell>
          <cell r="J730">
            <v>951</v>
          </cell>
          <cell r="K730">
            <v>1141.2</v>
          </cell>
        </row>
        <row r="731">
          <cell r="B731" t="str">
            <v>C0828</v>
          </cell>
          <cell r="C731" t="str">
            <v>CONCRETAGEM DE TUBULÃO (CAMISA/ENCHIM.)   À CÉU ABERTO  D=1,60m</v>
          </cell>
          <cell r="D731" t="str">
            <v>M</v>
          </cell>
          <cell r="E731">
            <v>1</v>
          </cell>
          <cell r="F731">
            <v>931.76622157218105</v>
          </cell>
          <cell r="G731">
            <v>0</v>
          </cell>
          <cell r="H731">
            <v>192.32377842781901</v>
          </cell>
          <cell r="I731">
            <v>0</v>
          </cell>
          <cell r="J731">
            <v>1124.0900000000001</v>
          </cell>
          <cell r="K731">
            <v>1348.9080000000001</v>
          </cell>
        </row>
        <row r="732">
          <cell r="B732" t="str">
            <v>C2636</v>
          </cell>
          <cell r="C732" t="str">
            <v>TUBULÃO - CEU ABERTO - C/CONCRETO FCK 13.5 MPa</v>
          </cell>
          <cell r="D732" t="str">
            <v>M3</v>
          </cell>
          <cell r="E732">
            <v>1</v>
          </cell>
          <cell r="F732">
            <v>172.51884999999999</v>
          </cell>
          <cell r="G732">
            <v>0</v>
          </cell>
          <cell r="H732">
            <v>35.98115</v>
          </cell>
          <cell r="I732">
            <v>0</v>
          </cell>
          <cell r="J732">
            <v>208.5</v>
          </cell>
          <cell r="K732">
            <v>250.2</v>
          </cell>
        </row>
        <row r="733">
          <cell r="B733" t="str">
            <v>C2637</v>
          </cell>
          <cell r="C733" t="str">
            <v>TUBULÃO - CEU ABERTO - C/CONCRETO FCK 13.5 MPa C/RACHÃO</v>
          </cell>
          <cell r="D733" t="str">
            <v>M3</v>
          </cell>
          <cell r="E733">
            <v>1</v>
          </cell>
          <cell r="F733">
            <v>147.54507999999998</v>
          </cell>
          <cell r="G733">
            <v>0</v>
          </cell>
          <cell r="H733">
            <v>35.484919999999995</v>
          </cell>
          <cell r="I733">
            <v>0</v>
          </cell>
          <cell r="J733">
            <v>183.02999999999997</v>
          </cell>
          <cell r="K733">
            <v>219.63599999999997</v>
          </cell>
        </row>
        <row r="734">
          <cell r="B734" t="str">
            <v>C2638</v>
          </cell>
          <cell r="C734" t="str">
            <v>TUBULÃO - CEU ABERTO - C/CONCRETO FCK 15 MPa</v>
          </cell>
          <cell r="D734" t="str">
            <v>M3</v>
          </cell>
          <cell r="E734">
            <v>1</v>
          </cell>
          <cell r="F734">
            <v>176.28885</v>
          </cell>
          <cell r="G734">
            <v>0</v>
          </cell>
          <cell r="H734">
            <v>35.98115</v>
          </cell>
          <cell r="I734">
            <v>0</v>
          </cell>
          <cell r="J734">
            <v>212.26999999999998</v>
          </cell>
          <cell r="K734">
            <v>254.72399999999996</v>
          </cell>
        </row>
        <row r="735">
          <cell r="B735" t="str">
            <v>C2634</v>
          </cell>
          <cell r="C735" t="str">
            <v>TUBULAO - CEU ABERTO - C/CONCRETO FCK 15 MPa C/RACHÃO</v>
          </cell>
          <cell r="D735" t="str">
            <v>M3</v>
          </cell>
          <cell r="E735">
            <v>1</v>
          </cell>
          <cell r="F735">
            <v>150.69507999999999</v>
          </cell>
          <cell r="G735">
            <v>0</v>
          </cell>
          <cell r="H735">
            <v>35.484919999999995</v>
          </cell>
          <cell r="I735">
            <v>0</v>
          </cell>
          <cell r="J735">
            <v>186.17999999999998</v>
          </cell>
          <cell r="K735">
            <v>223.41599999999997</v>
          </cell>
        </row>
        <row r="736">
          <cell r="B736" t="str">
            <v>C2639</v>
          </cell>
          <cell r="C736" t="str">
            <v>TUBULÃO - CEU ABERTO - C/CONCRETO FCK 18 MPa</v>
          </cell>
          <cell r="D736" t="str">
            <v>M3</v>
          </cell>
          <cell r="E736">
            <v>1</v>
          </cell>
          <cell r="F736">
            <v>183.81885</v>
          </cell>
          <cell r="G736">
            <v>0</v>
          </cell>
          <cell r="H736">
            <v>35.98115</v>
          </cell>
          <cell r="I736">
            <v>0</v>
          </cell>
          <cell r="J736">
            <v>219.8</v>
          </cell>
          <cell r="K736">
            <v>263.76</v>
          </cell>
        </row>
        <row r="737">
          <cell r="B737" t="str">
            <v>C2635</v>
          </cell>
          <cell r="C737" t="str">
            <v>TUBULAO - CEU ABERTO - C/CONCRETO FCK 18 MPa  C/RACHÃO</v>
          </cell>
          <cell r="D737" t="str">
            <v>M3</v>
          </cell>
          <cell r="E737">
            <v>1</v>
          </cell>
          <cell r="F737">
            <v>156.65508</v>
          </cell>
          <cell r="G737">
            <v>0</v>
          </cell>
          <cell r="H737">
            <v>35.484919999999995</v>
          </cell>
          <cell r="I737">
            <v>0</v>
          </cell>
          <cell r="J737">
            <v>192.14</v>
          </cell>
          <cell r="K737">
            <v>230.56799999999998</v>
          </cell>
        </row>
        <row r="738">
          <cell r="B738" t="str">
            <v>C2641</v>
          </cell>
          <cell r="C738" t="str">
            <v>TUBULÃO - CEU ABERTO - C/CONCRETO USINADO FCK 15 MPa</v>
          </cell>
          <cell r="D738" t="str">
            <v>M3</v>
          </cell>
          <cell r="E738">
            <v>1</v>
          </cell>
          <cell r="F738">
            <v>162.04499999999999</v>
          </cell>
          <cell r="G738">
            <v>0</v>
          </cell>
          <cell r="H738">
            <v>20.225000000000001</v>
          </cell>
          <cell r="I738">
            <v>0</v>
          </cell>
          <cell r="J738">
            <v>182.26999999999998</v>
          </cell>
          <cell r="K738">
            <v>218.72399999999996</v>
          </cell>
        </row>
        <row r="739">
          <cell r="B739" t="str">
            <v>C2642</v>
          </cell>
          <cell r="C739" t="str">
            <v>TUBULÃO - CEU ABERTO - C/CONCRETO USINADO FCK 20 MPa</v>
          </cell>
          <cell r="D739" t="str">
            <v>M3</v>
          </cell>
          <cell r="E739">
            <v>1</v>
          </cell>
          <cell r="F739">
            <v>168.16499999999999</v>
          </cell>
          <cell r="G739">
            <v>0</v>
          </cell>
          <cell r="H739">
            <v>20.225000000000001</v>
          </cell>
          <cell r="I739">
            <v>0</v>
          </cell>
          <cell r="J739">
            <v>188.39</v>
          </cell>
          <cell r="K739">
            <v>226.06799999999998</v>
          </cell>
        </row>
        <row r="740">
          <cell r="C740" t="str">
            <v>TUBULÕES A AR COMPRIMIDO</v>
          </cell>
          <cell r="E740">
            <v>0</v>
          </cell>
          <cell r="F740">
            <v>7534.6818722654407</v>
          </cell>
          <cell r="G740">
            <v>0</v>
          </cell>
          <cell r="H740">
            <v>1877.8381277345602</v>
          </cell>
          <cell r="I740">
            <v>0</v>
          </cell>
          <cell r="J740" t="str">
            <v/>
          </cell>
        </row>
        <row r="741">
          <cell r="B741" t="str">
            <v>C0669</v>
          </cell>
          <cell r="C741" t="str">
            <v>CAMISA METÁLICA P/TUBULÃO A AR COMPRIMIDO D=700mm</v>
          </cell>
          <cell r="D741" t="str">
            <v>M</v>
          </cell>
          <cell r="E741">
            <v>1</v>
          </cell>
          <cell r="F741">
            <v>335.88</v>
          </cell>
          <cell r="G741">
            <v>0</v>
          </cell>
          <cell r="H741">
            <v>11.85</v>
          </cell>
          <cell r="I741">
            <v>0</v>
          </cell>
          <cell r="J741">
            <v>347.73</v>
          </cell>
          <cell r="K741">
            <v>417.27600000000001</v>
          </cell>
        </row>
        <row r="742">
          <cell r="B742" t="str">
            <v>C3148</v>
          </cell>
          <cell r="C742" t="str">
            <v>CONCRETAGEM DE BASES TUBULÃO AR COMPRIMIDO ATE 12m</v>
          </cell>
          <cell r="D742" t="str">
            <v>M3</v>
          </cell>
          <cell r="E742">
            <v>1</v>
          </cell>
          <cell r="F742">
            <v>579.047249538399</v>
          </cell>
          <cell r="G742">
            <v>0</v>
          </cell>
          <cell r="H742">
            <v>106.652750461601</v>
          </cell>
          <cell r="I742">
            <v>0</v>
          </cell>
          <cell r="J742">
            <v>685.7</v>
          </cell>
          <cell r="K742">
            <v>822.84</v>
          </cell>
        </row>
        <row r="743">
          <cell r="B743" t="str">
            <v>C3147</v>
          </cell>
          <cell r="C743" t="str">
            <v xml:space="preserve">CONCRETAGEM DE BASES TUBULÃO AR COMPRIMIDO 12/18m </v>
          </cell>
          <cell r="D743" t="str">
            <v>M3</v>
          </cell>
          <cell r="E743">
            <v>1</v>
          </cell>
          <cell r="F743">
            <v>588.15224953839902</v>
          </cell>
          <cell r="G743">
            <v>0</v>
          </cell>
          <cell r="H743">
            <v>118.027750461601</v>
          </cell>
          <cell r="I743">
            <v>0</v>
          </cell>
          <cell r="J743">
            <v>706.18000000000006</v>
          </cell>
          <cell r="K743">
            <v>847.41600000000005</v>
          </cell>
        </row>
        <row r="744">
          <cell r="B744" t="str">
            <v>C3149</v>
          </cell>
          <cell r="C744" t="str">
            <v>CONCRETAGEM DE TUBULÃO (CAMISA/ENCHIM.)   AR COMP. D=1,20m  ATÉ 12m</v>
          </cell>
          <cell r="D744" t="str">
            <v>M</v>
          </cell>
          <cell r="E744">
            <v>1</v>
          </cell>
          <cell r="F744">
            <v>765.93439197839109</v>
          </cell>
          <cell r="G744">
            <v>0</v>
          </cell>
          <cell r="H744">
            <v>164.525608021609</v>
          </cell>
          <cell r="I744">
            <v>0</v>
          </cell>
          <cell r="J744">
            <v>930.46</v>
          </cell>
          <cell r="K744">
            <v>1116.5519999999999</v>
          </cell>
        </row>
        <row r="745">
          <cell r="B745" t="str">
            <v>C3150</v>
          </cell>
          <cell r="C745" t="str">
            <v>CONCRETAGEM DE TUBULÃO (CAMISA/ENCHIM.)   AR COMP. D=1,20m  DE 12/18m</v>
          </cell>
          <cell r="D745" t="str">
            <v>M</v>
          </cell>
          <cell r="E745">
            <v>1</v>
          </cell>
          <cell r="F745">
            <v>775.21189197839101</v>
          </cell>
          <cell r="G745">
            <v>0</v>
          </cell>
          <cell r="H745">
            <v>175.97810802160902</v>
          </cell>
          <cell r="I745">
            <v>0</v>
          </cell>
          <cell r="J745">
            <v>951.19</v>
          </cell>
          <cell r="K745">
            <v>1141.4280000000001</v>
          </cell>
        </row>
        <row r="746">
          <cell r="B746" t="str">
            <v>C3151</v>
          </cell>
          <cell r="C746" t="str">
            <v>CONCRETAGEM DE TUBULÃO (CAMISA/ENCHIM.)   AR COMP. D=1,40m  ATÉ 12m</v>
          </cell>
          <cell r="D746" t="str">
            <v>M</v>
          </cell>
          <cell r="E746">
            <v>1</v>
          </cell>
          <cell r="F746">
            <v>919.04091679375006</v>
          </cell>
          <cell r="G746">
            <v>0</v>
          </cell>
          <cell r="H746">
            <v>205.23908320625</v>
          </cell>
          <cell r="I746">
            <v>0</v>
          </cell>
          <cell r="J746">
            <v>1124.28</v>
          </cell>
          <cell r="K746">
            <v>1349.136</v>
          </cell>
        </row>
        <row r="747">
          <cell r="B747" t="str">
            <v>C3152</v>
          </cell>
          <cell r="C747" t="str">
            <v>CONCRETAGEM DE TUBULÃO (CAMISA/ENCHIM.)   AR COMP. D=1,40m  DE 12/18m</v>
          </cell>
          <cell r="D747" t="str">
            <v>M</v>
          </cell>
          <cell r="E747">
            <v>1</v>
          </cell>
          <cell r="F747">
            <v>932.17341679374999</v>
          </cell>
          <cell r="G747">
            <v>0</v>
          </cell>
          <cell r="H747">
            <v>221.64658320625</v>
          </cell>
          <cell r="I747">
            <v>0</v>
          </cell>
          <cell r="J747">
            <v>1153.82</v>
          </cell>
          <cell r="K747">
            <v>1384.5839999999998</v>
          </cell>
        </row>
        <row r="748">
          <cell r="B748" t="str">
            <v>C3153</v>
          </cell>
          <cell r="C748" t="str">
            <v>CONCRETAGEM DE TUBULÃO (CAMISA/ENCHIM.)   AR COMP. D=1,60m  ATÉ 12m</v>
          </cell>
          <cell r="D748" t="str">
            <v>M</v>
          </cell>
          <cell r="E748">
            <v>1</v>
          </cell>
          <cell r="F748">
            <v>1071.8874715721799</v>
          </cell>
          <cell r="G748">
            <v>0</v>
          </cell>
          <cell r="H748">
            <v>242.53252842781902</v>
          </cell>
          <cell r="I748">
            <v>0</v>
          </cell>
          <cell r="J748">
            <v>1314.4199999999989</v>
          </cell>
          <cell r="K748">
            <v>1577.3039999999987</v>
          </cell>
        </row>
        <row r="749">
          <cell r="B749" t="str">
            <v>C3154</v>
          </cell>
          <cell r="C749" t="str">
            <v>CONCRETAGEM DE TUBULÃO (CAMISA/ENCHIM.)   AR COMP. D=1,60m DE 12/18m</v>
          </cell>
          <cell r="D749" t="str">
            <v>M</v>
          </cell>
          <cell r="E749">
            <v>1</v>
          </cell>
          <cell r="F749">
            <v>1098.2687215721801</v>
          </cell>
          <cell r="G749">
            <v>0</v>
          </cell>
          <cell r="H749">
            <v>275.51127842781904</v>
          </cell>
          <cell r="I749">
            <v>0</v>
          </cell>
          <cell r="J749">
            <v>1373.7799999999991</v>
          </cell>
          <cell r="K749">
            <v>1648.5359999999989</v>
          </cell>
        </row>
        <row r="750">
          <cell r="B750" t="str">
            <v>C0963</v>
          </cell>
          <cell r="C750" t="str">
            <v>CRAVAÇÃO DE CAMISA METÁLICA INCLUSIVE ESCAVAÇÃO MECÂNICA</v>
          </cell>
          <cell r="D750" t="str">
            <v>M</v>
          </cell>
          <cell r="E750">
            <v>1</v>
          </cell>
          <cell r="F750">
            <v>203.03749999999999</v>
          </cell>
          <cell r="G750">
            <v>0</v>
          </cell>
          <cell r="H750">
            <v>253.79249999999999</v>
          </cell>
          <cell r="I750">
            <v>0</v>
          </cell>
          <cell r="J750">
            <v>456.83</v>
          </cell>
          <cell r="K750">
            <v>548.19599999999991</v>
          </cell>
        </row>
        <row r="751">
          <cell r="B751" t="str">
            <v>C2643</v>
          </cell>
          <cell r="C751" t="str">
            <v>TUBULÃO SOB AR COMPRIMIDO - C/CONCRETO FCK 15 MPa</v>
          </cell>
          <cell r="D751" t="str">
            <v>M3</v>
          </cell>
          <cell r="E751">
            <v>1</v>
          </cell>
          <cell r="F751">
            <v>266.04806250000001</v>
          </cell>
          <cell r="G751">
            <v>0</v>
          </cell>
          <cell r="H751">
            <v>102.0819375</v>
          </cell>
          <cell r="I751">
            <v>0</v>
          </cell>
          <cell r="J751">
            <v>368.13</v>
          </cell>
          <cell r="K751">
            <v>441.75599999999997</v>
          </cell>
        </row>
        <row r="752">
          <cell r="C752" t="str">
            <v>ESTACAS</v>
          </cell>
          <cell r="E752">
            <v>0</v>
          </cell>
          <cell r="F752">
            <v>5763.9831977000003</v>
          </cell>
          <cell r="G752">
            <v>0</v>
          </cell>
          <cell r="H752">
            <v>141.27680230000001</v>
          </cell>
          <cell r="I752">
            <v>0</v>
          </cell>
          <cell r="J752" t="str">
            <v/>
          </cell>
        </row>
        <row r="753">
          <cell r="B753" t="str">
            <v>C0472</v>
          </cell>
          <cell r="C753" t="str">
            <v>BROCA DE CONCRETO ARMADO D= 20cm</v>
          </cell>
          <cell r="D753" t="str">
            <v>M</v>
          </cell>
          <cell r="E753">
            <v>1</v>
          </cell>
          <cell r="F753">
            <v>9.9186249999999987</v>
          </cell>
          <cell r="G753">
            <v>0</v>
          </cell>
          <cell r="H753">
            <v>4.601375</v>
          </cell>
          <cell r="I753">
            <v>0</v>
          </cell>
          <cell r="J753">
            <v>14.52</v>
          </cell>
          <cell r="K753">
            <v>17.423999999999999</v>
          </cell>
        </row>
        <row r="754">
          <cell r="B754" t="str">
            <v>C0473</v>
          </cell>
          <cell r="C754" t="str">
            <v>BROCA DE CONCRETO ARMADO D= 25cm</v>
          </cell>
          <cell r="D754" t="str">
            <v>M</v>
          </cell>
          <cell r="E754">
            <v>1</v>
          </cell>
          <cell r="F754">
            <v>14.844624999999999</v>
          </cell>
          <cell r="G754">
            <v>0</v>
          </cell>
          <cell r="H754">
            <v>6.4253749999999998</v>
          </cell>
          <cell r="I754">
            <v>0</v>
          </cell>
          <cell r="J754">
            <v>21.27</v>
          </cell>
          <cell r="K754">
            <v>25.523999999999997</v>
          </cell>
        </row>
        <row r="755">
          <cell r="B755" t="str">
            <v>C0474</v>
          </cell>
          <cell r="C755" t="str">
            <v>BROCA DE CONCRETO ARMADO D= 30cm</v>
          </cell>
          <cell r="D755" t="str">
            <v>M</v>
          </cell>
          <cell r="E755">
            <v>1</v>
          </cell>
          <cell r="F755">
            <v>21.483249999999998</v>
          </cell>
          <cell r="G755">
            <v>0</v>
          </cell>
          <cell r="H755">
            <v>9.4567499999999995</v>
          </cell>
          <cell r="I755">
            <v>0</v>
          </cell>
          <cell r="J755">
            <v>30.939999999999998</v>
          </cell>
          <cell r="K755">
            <v>37.127999999999993</v>
          </cell>
        </row>
        <row r="756">
          <cell r="B756" t="str">
            <v>C0936</v>
          </cell>
          <cell r="C756" t="str">
            <v>CORTE PERFIL METÁLICO DUPLO I DE 10"X4"X5/8" P/EMPREITADA</v>
          </cell>
          <cell r="D756" t="str">
            <v>UN</v>
          </cell>
          <cell r="E756">
            <v>1</v>
          </cell>
          <cell r="F756">
            <v>34</v>
          </cell>
          <cell r="G756">
            <v>0</v>
          </cell>
          <cell r="H756">
            <v>0</v>
          </cell>
          <cell r="I756">
            <v>0</v>
          </cell>
          <cell r="J756">
            <v>34</v>
          </cell>
          <cell r="K756">
            <v>40.799999999999997</v>
          </cell>
        </row>
        <row r="757">
          <cell r="B757" t="str">
            <v>C0937</v>
          </cell>
          <cell r="C757" t="str">
            <v>CORTE PERFIL METÁLICO DUPLO I DE 12"X5"X1/4" P/EMPREITADA</v>
          </cell>
          <cell r="D757" t="str">
            <v>UN</v>
          </cell>
          <cell r="E757">
            <v>1</v>
          </cell>
          <cell r="F757">
            <v>40.64</v>
          </cell>
          <cell r="G757">
            <v>0</v>
          </cell>
          <cell r="H757">
            <v>0</v>
          </cell>
          <cell r="I757">
            <v>0</v>
          </cell>
          <cell r="J757">
            <v>40.64</v>
          </cell>
          <cell r="K757">
            <v>48.768000000000001</v>
          </cell>
        </row>
        <row r="758">
          <cell r="B758" t="str">
            <v>C0938</v>
          </cell>
          <cell r="C758" t="str">
            <v>CORTE PERFIL METÁLICO ' I ' DE 10"X4"X5/8"  P/EMPREITADA</v>
          </cell>
          <cell r="D758" t="str">
            <v>UN</v>
          </cell>
          <cell r="E758">
            <v>1</v>
          </cell>
          <cell r="F758">
            <v>18.600000000000001</v>
          </cell>
          <cell r="G758">
            <v>0</v>
          </cell>
          <cell r="H758">
            <v>0</v>
          </cell>
          <cell r="I758">
            <v>0</v>
          </cell>
          <cell r="J758">
            <v>18.600000000000001</v>
          </cell>
          <cell r="K758">
            <v>22.32</v>
          </cell>
        </row>
        <row r="759">
          <cell r="B759" t="str">
            <v>C0939</v>
          </cell>
          <cell r="C759" t="str">
            <v>CORTE PERFIL METÁLICO ' I '  DE 12"X5"X1/4" P/EMPREITADA</v>
          </cell>
          <cell r="D759" t="str">
            <v>UN</v>
          </cell>
          <cell r="E759">
            <v>1</v>
          </cell>
          <cell r="F759">
            <v>22.32</v>
          </cell>
          <cell r="G759">
            <v>0</v>
          </cell>
          <cell r="H759">
            <v>0</v>
          </cell>
          <cell r="I759">
            <v>0</v>
          </cell>
          <cell r="J759">
            <v>22.32</v>
          </cell>
          <cell r="K759">
            <v>26.783999999999999</v>
          </cell>
        </row>
        <row r="760">
          <cell r="B760" t="str">
            <v>C1228</v>
          </cell>
          <cell r="C760" t="str">
            <v>EMENDA P/ESTACA DE CONCRETO CENTRIFUGADO D= 23cm</v>
          </cell>
          <cell r="D760" t="str">
            <v>UN</v>
          </cell>
          <cell r="E760">
            <v>1</v>
          </cell>
          <cell r="F760">
            <v>2.2510650000000001</v>
          </cell>
          <cell r="G760">
            <v>0</v>
          </cell>
          <cell r="H760">
            <v>0.57893499999999998</v>
          </cell>
          <cell r="I760">
            <v>0</v>
          </cell>
          <cell r="J760">
            <v>2.83</v>
          </cell>
          <cell r="K760">
            <v>3.3959999999999999</v>
          </cell>
        </row>
        <row r="761">
          <cell r="B761" t="str">
            <v>C1229</v>
          </cell>
          <cell r="C761" t="str">
            <v>EMENDA P/ESTACA DE CONCRETO CENTRIFUGADO D= 26cm</v>
          </cell>
          <cell r="D761" t="str">
            <v>UN</v>
          </cell>
          <cell r="E761">
            <v>1</v>
          </cell>
          <cell r="F761">
            <v>2.3310649999999997</v>
          </cell>
          <cell r="G761">
            <v>0</v>
          </cell>
          <cell r="H761">
            <v>0.57893499999999998</v>
          </cell>
          <cell r="I761">
            <v>0</v>
          </cell>
          <cell r="J761">
            <v>2.9099999999999997</v>
          </cell>
          <cell r="K761">
            <v>3.4919999999999995</v>
          </cell>
        </row>
        <row r="762">
          <cell r="B762" t="str">
            <v>C1230</v>
          </cell>
          <cell r="C762" t="str">
            <v>EMENDA P/ESTACA DE CONCRETO CENTRIFUGADO D= 33cm</v>
          </cell>
          <cell r="D762" t="str">
            <v>UN</v>
          </cell>
          <cell r="E762">
            <v>1</v>
          </cell>
          <cell r="F762">
            <v>2.9897499999999999</v>
          </cell>
          <cell r="G762">
            <v>0</v>
          </cell>
          <cell r="H762">
            <v>0.66025</v>
          </cell>
          <cell r="I762">
            <v>0</v>
          </cell>
          <cell r="J762">
            <v>3.65</v>
          </cell>
          <cell r="K762">
            <v>4.38</v>
          </cell>
        </row>
        <row r="763">
          <cell r="B763" t="str">
            <v>C1231</v>
          </cell>
          <cell r="C763" t="str">
            <v>EMENDA P/ESTACA DE CONCRETO CENTRIFUGADO D= 42cm</v>
          </cell>
          <cell r="D763" t="str">
            <v>UN</v>
          </cell>
          <cell r="E763">
            <v>1</v>
          </cell>
          <cell r="F763">
            <v>3.8507499999999997</v>
          </cell>
          <cell r="G763">
            <v>0</v>
          </cell>
          <cell r="H763">
            <v>0.79925000000000002</v>
          </cell>
          <cell r="I763">
            <v>0</v>
          </cell>
          <cell r="J763">
            <v>4.6499999999999995</v>
          </cell>
          <cell r="K763">
            <v>5.5799999999999992</v>
          </cell>
        </row>
        <row r="764">
          <cell r="B764" t="str">
            <v>C1290</v>
          </cell>
          <cell r="C764" t="str">
            <v>ESTACA DE MADEIRA CONDIÇÕES POUCO FAVORÁVEIS D= 22cm P/6 A 8T</v>
          </cell>
          <cell r="D764" t="str">
            <v>M</v>
          </cell>
          <cell r="E764">
            <v>1</v>
          </cell>
          <cell r="F764">
            <v>33.093000000000004</v>
          </cell>
          <cell r="G764">
            <v>0</v>
          </cell>
          <cell r="H764">
            <v>5.0670000000000002</v>
          </cell>
          <cell r="I764">
            <v>0</v>
          </cell>
          <cell r="J764">
            <v>38.160000000000004</v>
          </cell>
          <cell r="K764">
            <v>45.792000000000002</v>
          </cell>
        </row>
        <row r="765">
          <cell r="B765" t="str">
            <v>C1291</v>
          </cell>
          <cell r="C765" t="str">
            <v>ESTACA DE MADEIRA CONDIÇÕES POUCO FAVORÁVEIS D= 25cm P/8 A 10T</v>
          </cell>
          <cell r="D765" t="str">
            <v>M</v>
          </cell>
          <cell r="E765">
            <v>1</v>
          </cell>
          <cell r="F765">
            <v>39.783000000000001</v>
          </cell>
          <cell r="G765">
            <v>0</v>
          </cell>
          <cell r="H765">
            <v>5.0670000000000002</v>
          </cell>
          <cell r="I765">
            <v>0</v>
          </cell>
          <cell r="J765">
            <v>44.85</v>
          </cell>
          <cell r="K765">
            <v>53.82</v>
          </cell>
        </row>
        <row r="766">
          <cell r="B766" t="str">
            <v>C1292</v>
          </cell>
          <cell r="C766" t="str">
            <v>ESTACA DE MADEIRA CONDIÇÕES FAVORÁVEIS D= 22cm P/6 A 8T</v>
          </cell>
          <cell r="D766" t="str">
            <v>M</v>
          </cell>
          <cell r="E766">
            <v>1</v>
          </cell>
          <cell r="F766">
            <v>27.8825</v>
          </cell>
          <cell r="G766">
            <v>0</v>
          </cell>
          <cell r="H766">
            <v>3.0575000000000001</v>
          </cell>
          <cell r="I766">
            <v>0</v>
          </cell>
          <cell r="J766">
            <v>30.94</v>
          </cell>
          <cell r="K766">
            <v>37.128</v>
          </cell>
        </row>
        <row r="767">
          <cell r="B767" t="str">
            <v>C1293</v>
          </cell>
          <cell r="C767" t="str">
            <v>ESTACA DE MADEIRA CONDIÇÕES FAVORÁVEIS D= 25cm P/8 A 10T</v>
          </cell>
          <cell r="D767" t="str">
            <v>M</v>
          </cell>
          <cell r="E767">
            <v>1</v>
          </cell>
          <cell r="F767">
            <v>34.582500000000003</v>
          </cell>
          <cell r="G767">
            <v>0</v>
          </cell>
          <cell r="H767">
            <v>3.0575000000000001</v>
          </cell>
          <cell r="I767">
            <v>0</v>
          </cell>
          <cell r="J767">
            <v>37.64</v>
          </cell>
          <cell r="K767">
            <v>45.167999999999999</v>
          </cell>
        </row>
        <row r="768">
          <cell r="B768" t="str">
            <v>C1294</v>
          </cell>
          <cell r="C768" t="str">
            <v>ESTACA MOLDADA "IN LOCO" D= 25cm P/20T</v>
          </cell>
          <cell r="D768" t="str">
            <v>M</v>
          </cell>
          <cell r="E768">
            <v>1</v>
          </cell>
          <cell r="F768">
            <v>22.52</v>
          </cell>
          <cell r="G768">
            <v>0</v>
          </cell>
          <cell r="H768">
            <v>0</v>
          </cell>
          <cell r="I768">
            <v>0</v>
          </cell>
          <cell r="J768">
            <v>22.52</v>
          </cell>
          <cell r="K768">
            <v>27.023999999999997</v>
          </cell>
        </row>
        <row r="769">
          <cell r="B769" t="str">
            <v>C1295</v>
          </cell>
          <cell r="C769" t="str">
            <v>ESTACA MOLDADA "IN LOCO" D= 32cm P/30T</v>
          </cell>
          <cell r="D769" t="str">
            <v>M</v>
          </cell>
          <cell r="E769">
            <v>1</v>
          </cell>
          <cell r="F769">
            <v>30.81</v>
          </cell>
          <cell r="G769">
            <v>0</v>
          </cell>
          <cell r="H769">
            <v>0</v>
          </cell>
          <cell r="I769">
            <v>0</v>
          </cell>
          <cell r="J769">
            <v>30.81</v>
          </cell>
          <cell r="K769">
            <v>36.971999999999994</v>
          </cell>
        </row>
        <row r="770">
          <cell r="B770" t="str">
            <v>C1296</v>
          </cell>
          <cell r="C770" t="str">
            <v>ESTACA MOLDADA "IN LOCO" D= 38cm P/40T</v>
          </cell>
          <cell r="D770" t="str">
            <v>M</v>
          </cell>
          <cell r="E770">
            <v>1</v>
          </cell>
          <cell r="F770">
            <v>42.32</v>
          </cell>
          <cell r="G770">
            <v>0</v>
          </cell>
          <cell r="H770">
            <v>0</v>
          </cell>
          <cell r="I770">
            <v>0</v>
          </cell>
          <cell r="J770">
            <v>42.32</v>
          </cell>
          <cell r="K770">
            <v>50.783999999999999</v>
          </cell>
        </row>
        <row r="771">
          <cell r="B771" t="str">
            <v>C1297</v>
          </cell>
          <cell r="C771" t="str">
            <v>ESTACA MOLDADA "IN LOCO" D= 45cm P/60T</v>
          </cell>
          <cell r="D771" t="str">
            <v>M</v>
          </cell>
          <cell r="E771">
            <v>1</v>
          </cell>
          <cell r="F771">
            <v>57.22</v>
          </cell>
          <cell r="G771">
            <v>0</v>
          </cell>
          <cell r="H771">
            <v>0</v>
          </cell>
          <cell r="I771">
            <v>0</v>
          </cell>
          <cell r="J771">
            <v>57.22</v>
          </cell>
          <cell r="K771">
            <v>68.664000000000001</v>
          </cell>
        </row>
        <row r="772">
          <cell r="B772" t="str">
            <v>C2809</v>
          </cell>
          <cell r="C772" t="str">
            <v>ESTACA MOLDADA "IN LOCO", S/ARMAÇÃO, PROF. ATÉ 4,00m, D= 0,20m</v>
          </cell>
          <cell r="D772" t="str">
            <v>M</v>
          </cell>
          <cell r="E772">
            <v>1</v>
          </cell>
          <cell r="F772">
            <v>8.3728093500000007</v>
          </cell>
          <cell r="G772">
            <v>0</v>
          </cell>
          <cell r="H772">
            <v>4.5971906499999999</v>
          </cell>
          <cell r="I772">
            <v>0</v>
          </cell>
          <cell r="J772">
            <v>12.97</v>
          </cell>
          <cell r="K772">
            <v>15.564</v>
          </cell>
        </row>
        <row r="773">
          <cell r="B773" t="str">
            <v>C2812</v>
          </cell>
          <cell r="C773" t="str">
            <v>ESTACA MOLDADA "IN LOCO", S/ARMAÇÃO, PROF. ATÉ 4.00m, D= 0.25m</v>
          </cell>
          <cell r="D773" t="str">
            <v>M</v>
          </cell>
          <cell r="E773">
            <v>1</v>
          </cell>
          <cell r="F773">
            <v>12.739198650000001</v>
          </cell>
          <cell r="G773">
            <v>0</v>
          </cell>
          <cell r="H773">
            <v>6.6508013500000001</v>
          </cell>
          <cell r="I773">
            <v>0</v>
          </cell>
          <cell r="J773">
            <v>19.39</v>
          </cell>
          <cell r="K773">
            <v>23.268000000000001</v>
          </cell>
        </row>
        <row r="774">
          <cell r="B774" t="str">
            <v>C2813</v>
          </cell>
          <cell r="C774" t="str">
            <v>ESTACA MOLDADA "IN LOCO", S/ARMAÇÃO, PROF. ATÉ 4.00m, D= 0.30m</v>
          </cell>
          <cell r="D774" t="str">
            <v>M</v>
          </cell>
          <cell r="E774">
            <v>1</v>
          </cell>
          <cell r="F774">
            <v>17.941313350000001</v>
          </cell>
          <cell r="G774">
            <v>0</v>
          </cell>
          <cell r="H774">
            <v>8.98868665</v>
          </cell>
          <cell r="I774">
            <v>0</v>
          </cell>
          <cell r="J774">
            <v>26.93</v>
          </cell>
          <cell r="K774">
            <v>32.315999999999995</v>
          </cell>
        </row>
        <row r="775">
          <cell r="B775" t="str">
            <v>C2808</v>
          </cell>
          <cell r="C775" t="str">
            <v>ESTACA MOLDADA "IN LOCO", S/ARMAÇÃO, PROF. &gt; 4.00m, D= 0.20m</v>
          </cell>
          <cell r="D775" t="str">
            <v>M</v>
          </cell>
          <cell r="E775">
            <v>1</v>
          </cell>
          <cell r="F775">
            <v>9.3928093500000003</v>
          </cell>
          <cell r="G775">
            <v>0</v>
          </cell>
          <cell r="H775">
            <v>5.8771906500000002</v>
          </cell>
          <cell r="I775">
            <v>0</v>
          </cell>
          <cell r="J775">
            <v>15.27</v>
          </cell>
          <cell r="K775">
            <v>18.323999999999998</v>
          </cell>
        </row>
        <row r="776">
          <cell r="B776" t="str">
            <v>C2810</v>
          </cell>
          <cell r="C776" t="str">
            <v>ESTACA MOLDADA "IN LOCO", S/ARMAÇÃO, PROF. &gt; 4.00m, D= 0.25m</v>
          </cell>
          <cell r="D776" t="str">
            <v>M</v>
          </cell>
          <cell r="E776">
            <v>1</v>
          </cell>
          <cell r="F776">
            <v>13.75919865</v>
          </cell>
          <cell r="G776">
            <v>0</v>
          </cell>
          <cell r="H776">
            <v>7.9308013500000003</v>
          </cell>
          <cell r="I776">
            <v>0</v>
          </cell>
          <cell r="J776">
            <v>21.69</v>
          </cell>
          <cell r="K776">
            <v>26.028000000000002</v>
          </cell>
        </row>
        <row r="777">
          <cell r="B777" t="str">
            <v>C2811</v>
          </cell>
          <cell r="C777" t="str">
            <v>ESTACA MOLDADA "IN LOCO", S/ARMAÇÃO, PROF. &gt; 4.00m, D= 0.30m</v>
          </cell>
          <cell r="D777" t="str">
            <v>M</v>
          </cell>
          <cell r="E777">
            <v>1</v>
          </cell>
          <cell r="F777">
            <v>19.140063349999998</v>
          </cell>
          <cell r="G777">
            <v>0</v>
          </cell>
          <cell r="H777">
            <v>10.489936650000001</v>
          </cell>
          <cell r="I777">
            <v>0</v>
          </cell>
          <cell r="J777">
            <v>29.63</v>
          </cell>
          <cell r="K777">
            <v>35.555999999999997</v>
          </cell>
        </row>
        <row r="778">
          <cell r="B778" t="str">
            <v>C1298</v>
          </cell>
          <cell r="C778" t="str">
            <v>ESTACA PRÉ-MOLDADA DE CONCRETO CENTRIFUGADO D= 23cm CAP. 30T</v>
          </cell>
          <cell r="D778" t="str">
            <v>M</v>
          </cell>
          <cell r="E778">
            <v>1</v>
          </cell>
          <cell r="F778">
            <v>39.729999999999997</v>
          </cell>
          <cell r="G778">
            <v>0</v>
          </cell>
          <cell r="H778">
            <v>1.06</v>
          </cell>
          <cell r="I778">
            <v>0</v>
          </cell>
          <cell r="J778">
            <v>40.79</v>
          </cell>
          <cell r="K778">
            <v>48.948</v>
          </cell>
        </row>
        <row r="779">
          <cell r="B779" t="str">
            <v>C1299</v>
          </cell>
          <cell r="C779" t="str">
            <v>ESTACA PRÉ-MOLDADA DE CONCRETO CENTRIFUGADO D= 26cm CAP. 40T</v>
          </cell>
          <cell r="D779" t="str">
            <v>M</v>
          </cell>
          <cell r="E779">
            <v>1</v>
          </cell>
          <cell r="F779">
            <v>65.185000000000002</v>
          </cell>
          <cell r="G779">
            <v>0</v>
          </cell>
          <cell r="H779">
            <v>0.88500000000000001</v>
          </cell>
          <cell r="I779">
            <v>0</v>
          </cell>
          <cell r="J779">
            <v>66.070000000000007</v>
          </cell>
          <cell r="K779">
            <v>79.284000000000006</v>
          </cell>
        </row>
        <row r="780">
          <cell r="B780" t="str">
            <v>C1300</v>
          </cell>
          <cell r="C780" t="str">
            <v>ESTACA PRÉ-MOLDADA DE CONCRETO CENTRIFUGADO D= 33cm CAP. 60T</v>
          </cell>
          <cell r="D780" t="str">
            <v>M</v>
          </cell>
          <cell r="E780">
            <v>1</v>
          </cell>
          <cell r="F780">
            <v>70.905000000000001</v>
          </cell>
          <cell r="G780">
            <v>0</v>
          </cell>
          <cell r="H780">
            <v>0.88500000000000001</v>
          </cell>
          <cell r="I780">
            <v>0</v>
          </cell>
          <cell r="J780">
            <v>71.790000000000006</v>
          </cell>
          <cell r="K780">
            <v>86.14800000000001</v>
          </cell>
        </row>
        <row r="781">
          <cell r="B781" t="str">
            <v>C1301</v>
          </cell>
          <cell r="C781" t="str">
            <v>ESTACA PRÉ-MOLDADA  DE CONCRETO CENTRIFUGADO D= 42cm CAP. 90T</v>
          </cell>
          <cell r="D781" t="str">
            <v>M</v>
          </cell>
          <cell r="E781">
            <v>1</v>
          </cell>
          <cell r="F781">
            <v>70.584999999999994</v>
          </cell>
          <cell r="G781">
            <v>0</v>
          </cell>
          <cell r="H781">
            <v>0.88500000000000001</v>
          </cell>
          <cell r="I781">
            <v>0</v>
          </cell>
          <cell r="J781">
            <v>71.47</v>
          </cell>
          <cell r="K781">
            <v>85.763999999999996</v>
          </cell>
        </row>
        <row r="782">
          <cell r="B782" t="str">
            <v>C1306</v>
          </cell>
          <cell r="C782" t="str">
            <v>ESTACA PRÉ-MOLDADA DE CONCRETO MACIÇA D= 20cm P/20 A 25T</v>
          </cell>
          <cell r="D782" t="str">
            <v>M</v>
          </cell>
          <cell r="E782">
            <v>1</v>
          </cell>
          <cell r="F782">
            <v>74.144999999999996</v>
          </cell>
          <cell r="G782">
            <v>0</v>
          </cell>
          <cell r="H782">
            <v>0.88500000000000001</v>
          </cell>
          <cell r="I782">
            <v>0</v>
          </cell>
          <cell r="J782">
            <v>75.03</v>
          </cell>
          <cell r="K782">
            <v>90.036000000000001</v>
          </cell>
        </row>
        <row r="783">
          <cell r="B783" t="str">
            <v>C1302</v>
          </cell>
          <cell r="C783" t="str">
            <v>ESTACA PRÉ-MOLDADA DE CONCRETO MACIÇA D= 25cm P/30 A 35T</v>
          </cell>
          <cell r="D783" t="str">
            <v>M</v>
          </cell>
          <cell r="E783">
            <v>1</v>
          </cell>
          <cell r="F783">
            <v>95.064999999999998</v>
          </cell>
          <cell r="G783">
            <v>0</v>
          </cell>
          <cell r="H783">
            <v>0.88500000000000001</v>
          </cell>
          <cell r="I783">
            <v>0</v>
          </cell>
          <cell r="J783">
            <v>95.95</v>
          </cell>
          <cell r="K783">
            <v>115.14</v>
          </cell>
        </row>
        <row r="784">
          <cell r="B784" t="str">
            <v>C1303</v>
          </cell>
          <cell r="C784" t="str">
            <v>ESTACA PRÉ-MOLDADA DE CONCRETO MACIÇA D= 30cm P/40 A 45T</v>
          </cell>
          <cell r="D784" t="str">
            <v>M</v>
          </cell>
          <cell r="E784">
            <v>1</v>
          </cell>
          <cell r="F784">
            <v>128.685</v>
          </cell>
          <cell r="G784">
            <v>0</v>
          </cell>
          <cell r="H784">
            <v>0.88500000000000001</v>
          </cell>
          <cell r="I784">
            <v>0</v>
          </cell>
          <cell r="J784">
            <v>129.57</v>
          </cell>
          <cell r="K784">
            <v>155.48399999999998</v>
          </cell>
        </row>
        <row r="785">
          <cell r="B785" t="str">
            <v>C1304</v>
          </cell>
          <cell r="C785" t="str">
            <v>ESTACA PRÉ-MOLDADA DE CONCRETO MACIÇA D= 35cm P/50 A 55T</v>
          </cell>
          <cell r="D785" t="str">
            <v>M</v>
          </cell>
          <cell r="E785">
            <v>1</v>
          </cell>
          <cell r="F785">
            <v>164.185</v>
          </cell>
          <cell r="G785">
            <v>0</v>
          </cell>
          <cell r="H785">
            <v>0.88500000000000001</v>
          </cell>
          <cell r="I785">
            <v>0</v>
          </cell>
          <cell r="J785">
            <v>165.07</v>
          </cell>
          <cell r="K785">
            <v>198.08399999999997</v>
          </cell>
        </row>
        <row r="786">
          <cell r="B786" t="str">
            <v>C1305</v>
          </cell>
          <cell r="C786" t="str">
            <v>ESTACA PRÉ-MOLDADA DE CONCRETO MACIÇA D= 40cm P/70 A 75T</v>
          </cell>
          <cell r="D786" t="str">
            <v>M</v>
          </cell>
          <cell r="E786">
            <v>1</v>
          </cell>
          <cell r="F786">
            <v>218.86500000000001</v>
          </cell>
          <cell r="G786">
            <v>0</v>
          </cell>
          <cell r="H786">
            <v>0.88500000000000001</v>
          </cell>
          <cell r="I786">
            <v>0</v>
          </cell>
          <cell r="J786">
            <v>219.75</v>
          </cell>
          <cell r="K786">
            <v>263.7</v>
          </cell>
        </row>
        <row r="787">
          <cell r="B787" t="str">
            <v>C1307</v>
          </cell>
          <cell r="C787" t="str">
            <v>ESTACA PRÉ-MOLDADA DE CONCRETO OCTOGONAL D= 36cm CAP. 60T</v>
          </cell>
          <cell r="D787" t="str">
            <v>M</v>
          </cell>
          <cell r="E787">
            <v>1</v>
          </cell>
          <cell r="F787">
            <v>106.465</v>
          </cell>
          <cell r="G787">
            <v>0</v>
          </cell>
          <cell r="H787">
            <v>0.88500000000000001</v>
          </cell>
          <cell r="I787">
            <v>0</v>
          </cell>
          <cell r="J787">
            <v>107.35000000000001</v>
          </cell>
          <cell r="K787">
            <v>128.82</v>
          </cell>
        </row>
        <row r="788">
          <cell r="B788" t="str">
            <v>C1308</v>
          </cell>
          <cell r="C788" t="str">
            <v>ESTACA PRÉ-MOLDADA DE CONCRETO OCTOGONAL D= 42cm CAP. 75T</v>
          </cell>
          <cell r="D788" t="str">
            <v>M</v>
          </cell>
          <cell r="E788">
            <v>1</v>
          </cell>
          <cell r="F788">
            <v>117.19499999999999</v>
          </cell>
          <cell r="G788">
            <v>0</v>
          </cell>
          <cell r="H788">
            <v>0.88500000000000001</v>
          </cell>
          <cell r="I788">
            <v>0</v>
          </cell>
          <cell r="J788">
            <v>118.08</v>
          </cell>
          <cell r="K788">
            <v>141.696</v>
          </cell>
        </row>
        <row r="789">
          <cell r="B789" t="str">
            <v>C1309</v>
          </cell>
          <cell r="C789" t="str">
            <v>ESTACA PRÉ-MOLDADA DE CONCRETO PROTENDIDO 18X18cm CAP. 25T</v>
          </cell>
          <cell r="D789" t="str">
            <v>M</v>
          </cell>
          <cell r="E789">
            <v>1</v>
          </cell>
          <cell r="F789">
            <v>39.395000000000003</v>
          </cell>
          <cell r="G789">
            <v>0</v>
          </cell>
          <cell r="H789">
            <v>0.88500000000000001</v>
          </cell>
          <cell r="I789">
            <v>0</v>
          </cell>
          <cell r="J789">
            <v>40.28</v>
          </cell>
          <cell r="K789">
            <v>48.335999999999999</v>
          </cell>
        </row>
        <row r="790">
          <cell r="B790" t="str">
            <v>C1310</v>
          </cell>
          <cell r="C790" t="str">
            <v>ESTACA PRÉ-MOLDADA DE CONCRETO PROTENDIDO 23X23cm CAP. 35T</v>
          </cell>
          <cell r="D790" t="str">
            <v>M</v>
          </cell>
          <cell r="E790">
            <v>1</v>
          </cell>
          <cell r="F790">
            <v>54.435000000000002</v>
          </cell>
          <cell r="G790">
            <v>0</v>
          </cell>
          <cell r="H790">
            <v>0.88500000000000001</v>
          </cell>
          <cell r="I790">
            <v>0</v>
          </cell>
          <cell r="J790">
            <v>55.32</v>
          </cell>
          <cell r="K790">
            <v>66.384</v>
          </cell>
        </row>
        <row r="791">
          <cell r="B791" t="str">
            <v>C1311</v>
          </cell>
          <cell r="C791" t="str">
            <v>ESTACA PRÉ-MOLDADA DE CONCRETO PROTENDIDO 26.5X26.5cm  CAP. 45T</v>
          </cell>
          <cell r="D791" t="str">
            <v>M</v>
          </cell>
          <cell r="E791">
            <v>1</v>
          </cell>
          <cell r="F791">
            <v>62.954999999999998</v>
          </cell>
          <cell r="G791">
            <v>0</v>
          </cell>
          <cell r="H791">
            <v>0.88500000000000001</v>
          </cell>
          <cell r="I791">
            <v>0</v>
          </cell>
          <cell r="J791">
            <v>63.839999999999996</v>
          </cell>
          <cell r="K791">
            <v>76.60799999999999</v>
          </cell>
        </row>
        <row r="792">
          <cell r="B792" t="str">
            <v>C1312</v>
          </cell>
          <cell r="C792" t="str">
            <v>ESTACA TIPO FRANKI D= 350mm, P/CARGA DE 55 T</v>
          </cell>
          <cell r="D792" t="str">
            <v>M</v>
          </cell>
          <cell r="E792">
            <v>1</v>
          </cell>
          <cell r="F792">
            <v>150.15460000000002</v>
          </cell>
          <cell r="G792">
            <v>0</v>
          </cell>
          <cell r="H792">
            <v>4.2754000000000003</v>
          </cell>
          <cell r="I792">
            <v>0</v>
          </cell>
          <cell r="J792">
            <v>154.43</v>
          </cell>
          <cell r="K792">
            <v>185.316</v>
          </cell>
        </row>
        <row r="793">
          <cell r="B793" t="str">
            <v>C1313</v>
          </cell>
          <cell r="C793" t="str">
            <v>ESTACA TIPO FRANKI D= 400mm, P/CARGA DE 75 T</v>
          </cell>
          <cell r="D793" t="str">
            <v>M</v>
          </cell>
          <cell r="E793">
            <v>1</v>
          </cell>
          <cell r="F793">
            <v>175.22335000000001</v>
          </cell>
          <cell r="G793">
            <v>0</v>
          </cell>
          <cell r="H793">
            <v>4.3366499999999997</v>
          </cell>
          <cell r="I793">
            <v>0</v>
          </cell>
          <cell r="J793">
            <v>179.56</v>
          </cell>
          <cell r="K793">
            <v>215.47200000000001</v>
          </cell>
        </row>
        <row r="794">
          <cell r="B794" t="str">
            <v>C1314</v>
          </cell>
          <cell r="C794" t="str">
            <v>ESTACA TIPO FRANKI D= 455mm, P/CARGA DE 95 T</v>
          </cell>
          <cell r="D794" t="str">
            <v>M</v>
          </cell>
          <cell r="E794">
            <v>1</v>
          </cell>
          <cell r="F794">
            <v>222.81315000000001</v>
          </cell>
          <cell r="G794">
            <v>0</v>
          </cell>
          <cell r="H794">
            <v>6.5968499999999999</v>
          </cell>
          <cell r="I794">
            <v>0</v>
          </cell>
          <cell r="J794">
            <v>229.41</v>
          </cell>
          <cell r="K794">
            <v>275.29199999999997</v>
          </cell>
        </row>
        <row r="795">
          <cell r="B795" t="str">
            <v>C1315</v>
          </cell>
          <cell r="C795" t="str">
            <v>ESTACA TIPO FRANKI D= 520mm, P/CARGA DE 130 T</v>
          </cell>
          <cell r="D795" t="str">
            <v>M</v>
          </cell>
          <cell r="E795">
            <v>1</v>
          </cell>
          <cell r="F795">
            <v>267.20516249999997</v>
          </cell>
          <cell r="G795">
            <v>0</v>
          </cell>
          <cell r="H795">
            <v>6.7348375000000003</v>
          </cell>
          <cell r="I795">
            <v>0</v>
          </cell>
          <cell r="J795">
            <v>273.94</v>
          </cell>
          <cell r="K795">
            <v>328.72800000000001</v>
          </cell>
        </row>
        <row r="796">
          <cell r="B796" t="str">
            <v>C1316</v>
          </cell>
          <cell r="C796" t="str">
            <v>ESTACA TIPO FRANKI D= 600mm, P/CARGA DE 170 T</v>
          </cell>
          <cell r="D796" t="str">
            <v>M</v>
          </cell>
          <cell r="E796">
            <v>1</v>
          </cell>
          <cell r="F796">
            <v>334.99631249999999</v>
          </cell>
          <cell r="G796">
            <v>0</v>
          </cell>
          <cell r="H796">
            <v>8.8636874999999993</v>
          </cell>
          <cell r="I796">
            <v>0</v>
          </cell>
          <cell r="J796">
            <v>343.86</v>
          </cell>
          <cell r="K796">
            <v>412.63200000000001</v>
          </cell>
        </row>
        <row r="797">
          <cell r="B797" t="str">
            <v>C4159</v>
          </cell>
          <cell r="C797" t="str">
            <v>ESTACA TIPO FRANKI D= 700mm, P/CARGA DE 220 T</v>
          </cell>
          <cell r="D797" t="str">
            <v>M</v>
          </cell>
          <cell r="E797">
            <v>1</v>
          </cell>
          <cell r="F797">
            <v>445.05420000000004</v>
          </cell>
          <cell r="G797">
            <v>0</v>
          </cell>
          <cell r="H797">
            <v>11.665800000000001</v>
          </cell>
          <cell r="I797">
            <v>0</v>
          </cell>
          <cell r="J797">
            <v>456.72</v>
          </cell>
          <cell r="K797">
            <v>548.06399999999996</v>
          </cell>
        </row>
        <row r="798">
          <cell r="B798" t="str">
            <v>C1882</v>
          </cell>
          <cell r="C798" t="str">
            <v>PERFIL METÁLICO ' I ' DE 10"X4"X5/8" C/CRAVAÇÃO EMPREITADA</v>
          </cell>
          <cell r="D798" t="str">
            <v>M</v>
          </cell>
          <cell r="E798">
            <v>1</v>
          </cell>
          <cell r="F798">
            <v>259.82147500000002</v>
          </cell>
          <cell r="G798">
            <v>0</v>
          </cell>
          <cell r="H798">
            <v>0.58852499999999996</v>
          </cell>
          <cell r="I798">
            <v>0</v>
          </cell>
          <cell r="J798">
            <v>260.41000000000003</v>
          </cell>
          <cell r="K798">
            <v>312.49200000000002</v>
          </cell>
        </row>
        <row r="799">
          <cell r="B799" t="str">
            <v>C1885</v>
          </cell>
          <cell r="C799" t="str">
            <v>PERFIL METÁLICO ' I ' DE 12"X5"X1/4" C/CRAVAÇÃO EMPREITADA</v>
          </cell>
          <cell r="D799" t="str">
            <v>M</v>
          </cell>
          <cell r="E799">
            <v>1</v>
          </cell>
          <cell r="F799">
            <v>352.781475</v>
          </cell>
          <cell r="G799">
            <v>0</v>
          </cell>
          <cell r="H799">
            <v>0.58852499999999996</v>
          </cell>
          <cell r="I799">
            <v>0</v>
          </cell>
          <cell r="J799">
            <v>353.37</v>
          </cell>
          <cell r="K799">
            <v>424.04399999999998</v>
          </cell>
        </row>
        <row r="800">
          <cell r="B800" t="str">
            <v>C1884</v>
          </cell>
          <cell r="C800" t="str">
            <v>PERFIL METÁLICO DUPLO ' I ' 10"X4"X5/8" C/CRAVAÇÃO EMPREITADA</v>
          </cell>
          <cell r="D800" t="str">
            <v>M</v>
          </cell>
          <cell r="E800">
            <v>1</v>
          </cell>
          <cell r="F800">
            <v>506.75147500000003</v>
          </cell>
          <cell r="G800">
            <v>0</v>
          </cell>
          <cell r="H800">
            <v>0.58852499999999996</v>
          </cell>
          <cell r="I800">
            <v>0</v>
          </cell>
          <cell r="J800">
            <v>507.34000000000003</v>
          </cell>
          <cell r="K800">
            <v>608.80799999999999</v>
          </cell>
        </row>
        <row r="801">
          <cell r="B801" t="str">
            <v>C1883</v>
          </cell>
          <cell r="C801" t="str">
            <v>PERFIL METÁLICO DUPLO ' I '  12"X5"X1/4" C/CRAVAÇÃO EMPREITADA</v>
          </cell>
          <cell r="D801" t="str">
            <v>M</v>
          </cell>
          <cell r="E801">
            <v>1</v>
          </cell>
          <cell r="F801">
            <v>692.67147499999999</v>
          </cell>
          <cell r="G801">
            <v>0</v>
          </cell>
          <cell r="H801">
            <v>0.58852499999999996</v>
          </cell>
          <cell r="I801">
            <v>0</v>
          </cell>
          <cell r="J801">
            <v>693.26</v>
          </cell>
          <cell r="K801">
            <v>831.91199999999992</v>
          </cell>
        </row>
        <row r="802">
          <cell r="B802" t="str">
            <v>C2279</v>
          </cell>
          <cell r="C802" t="str">
            <v>SOLDA DE TOPO EM PERFIL METÁLICO EM DUPLO ' I '  12"X5"X1/4" P/EMPREITADA</v>
          </cell>
          <cell r="D802" t="str">
            <v>UN</v>
          </cell>
          <cell r="E802">
            <v>1</v>
          </cell>
          <cell r="F802">
            <v>108.91</v>
          </cell>
          <cell r="G802">
            <v>0</v>
          </cell>
          <cell r="H802">
            <v>0</v>
          </cell>
          <cell r="I802">
            <v>0</v>
          </cell>
          <cell r="J802">
            <v>108.91</v>
          </cell>
          <cell r="K802">
            <v>130.69199999999998</v>
          </cell>
        </row>
        <row r="803">
          <cell r="B803" t="str">
            <v>C2280</v>
          </cell>
          <cell r="C803" t="str">
            <v>SOLDA DE TOPO EM PERFIL METÁLICO ' I '  10"X4"X5/8" P/EMPREITADA</v>
          </cell>
          <cell r="D803" t="str">
            <v>UN</v>
          </cell>
          <cell r="E803">
            <v>1</v>
          </cell>
          <cell r="F803">
            <v>133.78</v>
          </cell>
          <cell r="G803">
            <v>0</v>
          </cell>
          <cell r="H803">
            <v>0</v>
          </cell>
          <cell r="I803">
            <v>0</v>
          </cell>
          <cell r="J803">
            <v>133.78</v>
          </cell>
          <cell r="K803">
            <v>160.536</v>
          </cell>
        </row>
        <row r="804">
          <cell r="B804" t="str">
            <v>C2281</v>
          </cell>
          <cell r="C804" t="str">
            <v>SOLDA DE TOPO EM PERFIL METÁLICO ' I '  12"X5"X1/4" P/EMPREITADA</v>
          </cell>
          <cell r="D804" t="str">
            <v>UN</v>
          </cell>
          <cell r="E804">
            <v>1</v>
          </cell>
          <cell r="F804">
            <v>156.11000000000001</v>
          </cell>
          <cell r="G804">
            <v>0</v>
          </cell>
          <cell r="H804">
            <v>0</v>
          </cell>
          <cell r="I804">
            <v>0</v>
          </cell>
          <cell r="J804">
            <v>156.11000000000001</v>
          </cell>
          <cell r="K804">
            <v>187.33200000000002</v>
          </cell>
        </row>
        <row r="805">
          <cell r="B805" t="str">
            <v>C2278</v>
          </cell>
          <cell r="C805" t="str">
            <v>SOLDA  DE TOPO PERFIL METÁLICO DUPLO ' I '  10"X4"X5/8" P/EMPREITADA</v>
          </cell>
          <cell r="D805" t="str">
            <v>UN</v>
          </cell>
          <cell r="E805">
            <v>1</v>
          </cell>
          <cell r="F805">
            <v>91.75</v>
          </cell>
          <cell r="G805">
            <v>0</v>
          </cell>
          <cell r="H805">
            <v>0</v>
          </cell>
          <cell r="I805">
            <v>0</v>
          </cell>
          <cell r="J805">
            <v>91.75</v>
          </cell>
          <cell r="K805">
            <v>110.1</v>
          </cell>
        </row>
        <row r="806">
          <cell r="B806" t="str">
            <v>C2282</v>
          </cell>
          <cell r="C806" t="str">
            <v>SOLDA LONGITUDINAL EM PERFIL METÁLICO P/EMPREITADA</v>
          </cell>
          <cell r="D806" t="str">
            <v>M</v>
          </cell>
          <cell r="E806">
            <v>1</v>
          </cell>
          <cell r="F806">
            <v>15.38</v>
          </cell>
          <cell r="G806">
            <v>0</v>
          </cell>
          <cell r="H806">
            <v>0</v>
          </cell>
          <cell r="I806">
            <v>0</v>
          </cell>
          <cell r="J806">
            <v>15.38</v>
          </cell>
          <cell r="K806">
            <v>18.456</v>
          </cell>
        </row>
        <row r="807">
          <cell r="C807" t="str">
            <v>EMBASAMENTOS E BALDRAMES</v>
          </cell>
          <cell r="E807">
            <v>0</v>
          </cell>
          <cell r="F807">
            <v>806.86474999999996</v>
          </cell>
          <cell r="G807">
            <v>0</v>
          </cell>
          <cell r="H807">
            <v>264.39524999999998</v>
          </cell>
          <cell r="I807">
            <v>0</v>
          </cell>
          <cell r="J807" t="str">
            <v/>
          </cell>
        </row>
        <row r="808">
          <cell r="B808" t="str">
            <v>C0054</v>
          </cell>
          <cell r="C808" t="str">
            <v>ALVENARIA DE EMBASAMENTO DE PEDRA ARGAMASSADA</v>
          </cell>
          <cell r="D808" t="str">
            <v>M3</v>
          </cell>
          <cell r="E808">
            <v>1</v>
          </cell>
          <cell r="F808">
            <v>99.6875</v>
          </cell>
          <cell r="G808">
            <v>0</v>
          </cell>
          <cell r="H808">
            <v>40.762500000000003</v>
          </cell>
          <cell r="I808">
            <v>0</v>
          </cell>
          <cell r="J808">
            <v>140.44999999999999</v>
          </cell>
          <cell r="K808">
            <v>168.54</v>
          </cell>
        </row>
        <row r="809">
          <cell r="B809" t="str">
            <v>C0055</v>
          </cell>
          <cell r="C809" t="str">
            <v>ALVENARIA DE EMBASAMENTO DE TIJOLO COMUM, C/ARGAMASSA MISTA C/ CAL HIDRATADA</v>
          </cell>
          <cell r="D809" t="str">
            <v>M3</v>
          </cell>
          <cell r="E809">
            <v>1</v>
          </cell>
          <cell r="F809">
            <v>127.428625</v>
          </cell>
          <cell r="G809">
            <v>0</v>
          </cell>
          <cell r="H809">
            <v>45.631374999999998</v>
          </cell>
          <cell r="I809">
            <v>0</v>
          </cell>
          <cell r="J809">
            <v>173.06</v>
          </cell>
          <cell r="K809">
            <v>207.672</v>
          </cell>
        </row>
        <row r="810">
          <cell r="B810" t="str">
            <v>C0056</v>
          </cell>
          <cell r="C810" t="str">
            <v>ALVENARIA DE EMBASAMENTO DE TIJOLO FURADO, C/ ARGAMASSA MISTA C/ CAL HIDRATADA</v>
          </cell>
          <cell r="D810" t="str">
            <v>M3</v>
          </cell>
          <cell r="E810">
            <v>1</v>
          </cell>
          <cell r="F810">
            <v>94.287499999999994</v>
          </cell>
          <cell r="G810">
            <v>0</v>
          </cell>
          <cell r="H810">
            <v>49.892499999999998</v>
          </cell>
          <cell r="I810">
            <v>0</v>
          </cell>
          <cell r="J810">
            <v>144.18</v>
          </cell>
          <cell r="K810">
            <v>173.01599999999999</v>
          </cell>
        </row>
        <row r="811">
          <cell r="B811" t="str">
            <v>C0089</v>
          </cell>
          <cell r="C811" t="str">
            <v>ANEL DE IMPERMEABILIZAÇÃO C/ARMAÇÃO EM FERRO</v>
          </cell>
          <cell r="D811" t="str">
            <v>M3</v>
          </cell>
          <cell r="E811">
            <v>1</v>
          </cell>
          <cell r="F811">
            <v>240.54</v>
          </cell>
          <cell r="G811">
            <v>0</v>
          </cell>
          <cell r="H811">
            <v>32.549999999999997</v>
          </cell>
          <cell r="I811">
            <v>0</v>
          </cell>
          <cell r="J811">
            <v>273.08999999999997</v>
          </cell>
          <cell r="K811">
            <v>327.70799999999997</v>
          </cell>
        </row>
        <row r="812">
          <cell r="B812" t="str">
            <v>C0471</v>
          </cell>
          <cell r="C812" t="str">
            <v>BROCA D= 20cm COM CONCRETO FCK=13.5MPa, MAIS VIGA BALDRAME 20X20cm E UMA FIADA DE BLOCO DE CONCRETO 14X19X39cm</v>
          </cell>
          <cell r="D812" t="str">
            <v>M</v>
          </cell>
          <cell r="E812">
            <v>1</v>
          </cell>
          <cell r="F812">
            <v>29.125</v>
          </cell>
          <cell r="G812">
            <v>0</v>
          </cell>
          <cell r="H812">
            <v>7.8849999999999998</v>
          </cell>
          <cell r="I812">
            <v>0</v>
          </cell>
          <cell r="J812">
            <v>37.01</v>
          </cell>
          <cell r="K812">
            <v>44.411999999999999</v>
          </cell>
        </row>
        <row r="813">
          <cell r="B813" t="str">
            <v>C3604</v>
          </cell>
          <cell r="C813" t="str">
            <v>MUTIRÃO MISTO - ALVENARIA DE EMBASAMENTO C/TIJ. FURADO, C/ ARG. MISTA C/CAL HIDRATADA</v>
          </cell>
          <cell r="D813" t="str">
            <v>M3</v>
          </cell>
          <cell r="E813">
            <v>1</v>
          </cell>
          <cell r="F813">
            <v>78.002499999999998</v>
          </cell>
          <cell r="G813">
            <v>0</v>
          </cell>
          <cell r="H813">
            <v>29.537500000000001</v>
          </cell>
          <cell r="I813">
            <v>0</v>
          </cell>
          <cell r="J813">
            <v>107.53999999999999</v>
          </cell>
          <cell r="K813">
            <v>129.04799999999997</v>
          </cell>
        </row>
        <row r="814">
          <cell r="B814" t="str">
            <v>C2257</v>
          </cell>
          <cell r="C814" t="str">
            <v>SAPATA CORRIDA 10X50cm C/CONCRETO FCK=13.5MPa. MAIS 2 FIADAS DE BLOCO DE CONCRETO 14X19X39 cm</v>
          </cell>
          <cell r="D814" t="str">
            <v>M</v>
          </cell>
          <cell r="E814">
            <v>1</v>
          </cell>
          <cell r="F814">
            <v>25.141124999999999</v>
          </cell>
          <cell r="G814">
            <v>0</v>
          </cell>
          <cell r="H814">
            <v>10.898875</v>
          </cell>
          <cell r="I814">
            <v>0</v>
          </cell>
          <cell r="J814">
            <v>36.04</v>
          </cell>
          <cell r="K814">
            <v>43.247999999999998</v>
          </cell>
        </row>
        <row r="815">
          <cell r="B815" t="str">
            <v>C2293</v>
          </cell>
          <cell r="C815" t="str">
            <v>SUBMURAMENTO DE CONSTRUÇÕES VIZINHAS -TIJOLOS MACIÇOS E=20cm</v>
          </cell>
          <cell r="D815" t="str">
            <v>M2</v>
          </cell>
          <cell r="E815">
            <v>1</v>
          </cell>
          <cell r="F815">
            <v>112.6525</v>
          </cell>
          <cell r="G815">
            <v>0</v>
          </cell>
          <cell r="H815">
            <v>47.237499999999997</v>
          </cell>
          <cell r="I815">
            <v>0</v>
          </cell>
          <cell r="J815">
            <v>159.88999999999999</v>
          </cell>
          <cell r="K815">
            <v>191.86799999999997</v>
          </cell>
        </row>
        <row r="816">
          <cell r="C816" t="str">
            <v>FORMAS</v>
          </cell>
          <cell r="E816">
            <v>0</v>
          </cell>
          <cell r="F816">
            <v>1239.2153020000001</v>
          </cell>
          <cell r="G816">
            <v>0</v>
          </cell>
          <cell r="H816">
            <v>300.94469800000002</v>
          </cell>
          <cell r="I816">
            <v>0</v>
          </cell>
          <cell r="J816" t="str">
            <v/>
          </cell>
        </row>
        <row r="817">
          <cell r="B817" t="str">
            <v>C4150</v>
          </cell>
          <cell r="C817" t="str">
            <v>FORMA PARA PEÇAS DE CONCRETO PRÉ-MOLDADO, INCLUSIVE DESFORMA</v>
          </cell>
          <cell r="D817" t="str">
            <v>M2</v>
          </cell>
          <cell r="E817">
            <v>1</v>
          </cell>
          <cell r="F817">
            <v>15.2736</v>
          </cell>
          <cell r="G817">
            <v>0</v>
          </cell>
          <cell r="H817">
            <v>4.1364000000000001</v>
          </cell>
          <cell r="I817">
            <v>0</v>
          </cell>
          <cell r="J817">
            <v>19.41</v>
          </cell>
          <cell r="K817">
            <v>23.291999999999998</v>
          </cell>
        </row>
        <row r="818">
          <cell r="B818" t="str">
            <v>C4158</v>
          </cell>
          <cell r="C818" t="str">
            <v>FORMA METÁLICA P/ PILAR</v>
          </cell>
          <cell r="D818" t="str">
            <v>M2</v>
          </cell>
          <cell r="E818">
            <v>1</v>
          </cell>
          <cell r="F818">
            <v>79.19</v>
          </cell>
          <cell r="G818">
            <v>0</v>
          </cell>
          <cell r="H818">
            <v>7.62</v>
          </cell>
          <cell r="I818">
            <v>0</v>
          </cell>
          <cell r="J818">
            <v>86.81</v>
          </cell>
          <cell r="K818">
            <v>104.172</v>
          </cell>
        </row>
        <row r="819">
          <cell r="B819" t="str">
            <v>C2822</v>
          </cell>
          <cell r="C819" t="str">
            <v>FORMA CURVA CHAPA COMPENSADA PLASTIFICADA, ESP.= 12mm</v>
          </cell>
          <cell r="D819" t="str">
            <v>M2</v>
          </cell>
          <cell r="E819">
            <v>1</v>
          </cell>
          <cell r="F819">
            <v>56.42</v>
          </cell>
          <cell r="G819">
            <v>0</v>
          </cell>
          <cell r="H819">
            <v>22.75</v>
          </cell>
          <cell r="I819">
            <v>0</v>
          </cell>
          <cell r="J819">
            <v>79.17</v>
          </cell>
          <cell r="K819">
            <v>95.004000000000005</v>
          </cell>
        </row>
        <row r="820">
          <cell r="B820" t="str">
            <v>C3990</v>
          </cell>
          <cell r="C820" t="str">
            <v>FORMA CURVA CHAPA COMPENSADA PLASTIFICADA, ESP.=18MM</v>
          </cell>
          <cell r="D820" t="str">
            <v>M2</v>
          </cell>
          <cell r="E820">
            <v>1</v>
          </cell>
          <cell r="F820">
            <v>58.85</v>
          </cell>
          <cell r="G820">
            <v>0</v>
          </cell>
          <cell r="H820">
            <v>22.75</v>
          </cell>
          <cell r="I820">
            <v>0</v>
          </cell>
          <cell r="J820">
            <v>81.599999999999994</v>
          </cell>
          <cell r="K820">
            <v>97.919999999999987</v>
          </cell>
        </row>
        <row r="821">
          <cell r="B821" t="str">
            <v>C2823</v>
          </cell>
          <cell r="C821" t="str">
            <v>FORMA CURVA CHAPA COMPENSADA RESINADA, ESP.=  6mm</v>
          </cell>
          <cell r="D821" t="str">
            <v>M2</v>
          </cell>
          <cell r="E821">
            <v>1</v>
          </cell>
          <cell r="F821">
            <v>45.693750000000001</v>
          </cell>
          <cell r="G821">
            <v>0</v>
          </cell>
          <cell r="H821">
            <v>19.90625</v>
          </cell>
          <cell r="I821">
            <v>0</v>
          </cell>
          <cell r="J821">
            <v>65.599999999999994</v>
          </cell>
          <cell r="K821">
            <v>78.719999999999985</v>
          </cell>
        </row>
        <row r="822">
          <cell r="B822" t="str">
            <v>C2824</v>
          </cell>
          <cell r="C822" t="str">
            <v xml:space="preserve">FORMA CURVA CHAPA COMPENSADA RESINADA, ESP.= 10mm </v>
          </cell>
          <cell r="D822" t="str">
            <v>M2</v>
          </cell>
          <cell r="E822">
            <v>1</v>
          </cell>
          <cell r="F822">
            <v>46.533749999999998</v>
          </cell>
          <cell r="G822">
            <v>0</v>
          </cell>
          <cell r="H822">
            <v>19.90625</v>
          </cell>
          <cell r="I822">
            <v>0</v>
          </cell>
          <cell r="J822">
            <v>66.44</v>
          </cell>
          <cell r="K822">
            <v>79.727999999999994</v>
          </cell>
        </row>
        <row r="823">
          <cell r="B823" t="str">
            <v>C2825</v>
          </cell>
          <cell r="C823" t="str">
            <v>FORMA CURVA CHAPA COMPENSADA RESINADA, ESP.= 12mm</v>
          </cell>
          <cell r="D823" t="str">
            <v>M2</v>
          </cell>
          <cell r="E823">
            <v>1</v>
          </cell>
          <cell r="F823">
            <v>47.513750000000002</v>
          </cell>
          <cell r="G823">
            <v>0</v>
          </cell>
          <cell r="H823">
            <v>19.90625</v>
          </cell>
          <cell r="I823">
            <v>0</v>
          </cell>
          <cell r="J823">
            <v>67.42</v>
          </cell>
          <cell r="K823">
            <v>80.903999999999996</v>
          </cell>
        </row>
        <row r="824">
          <cell r="B824" t="str">
            <v>C3981</v>
          </cell>
          <cell r="C824" t="str">
            <v>FORMA DE PAPELÃO RESINADO TIPO ESTRUTUBOS D=1,20 M  (FORNECIMENTO/MONTAGEM/DESMONTAGEM)</v>
          </cell>
          <cell r="D824" t="str">
            <v>M</v>
          </cell>
          <cell r="E824">
            <v>1</v>
          </cell>
          <cell r="F824">
            <v>100</v>
          </cell>
          <cell r="G824">
            <v>0</v>
          </cell>
          <cell r="H824">
            <v>0</v>
          </cell>
          <cell r="I824">
            <v>0</v>
          </cell>
          <cell r="J824">
            <v>100</v>
          </cell>
          <cell r="K824">
            <v>120</v>
          </cell>
        </row>
        <row r="825">
          <cell r="B825" t="str">
            <v>C1400</v>
          </cell>
          <cell r="C825" t="str">
            <v>FORMA DE TÁBUAS DE 1" DE 3A. P/FUNDAÇÕES UTILIZAÇÃO 5 X</v>
          </cell>
          <cell r="D825" t="str">
            <v>M2</v>
          </cell>
          <cell r="E825">
            <v>1</v>
          </cell>
          <cell r="F825">
            <v>14.6975</v>
          </cell>
          <cell r="G825">
            <v>0</v>
          </cell>
          <cell r="H825">
            <v>7.9625000000000004</v>
          </cell>
          <cell r="I825">
            <v>0</v>
          </cell>
          <cell r="J825">
            <v>22.66</v>
          </cell>
          <cell r="K825">
            <v>27.192</v>
          </cell>
        </row>
        <row r="826">
          <cell r="B826" t="str">
            <v>C1401</v>
          </cell>
          <cell r="C826" t="str">
            <v>FORMA DE TÁBUAS DE 1" DE 3A. P/SUPERESTRUTURA - UTILIZAÇÃO 2 X</v>
          </cell>
          <cell r="D826" t="str">
            <v>M2</v>
          </cell>
          <cell r="E826">
            <v>1</v>
          </cell>
          <cell r="F826">
            <v>35.362499999999997</v>
          </cell>
          <cell r="G826">
            <v>0</v>
          </cell>
          <cell r="H826">
            <v>9.1875</v>
          </cell>
          <cell r="I826">
            <v>0</v>
          </cell>
          <cell r="J826">
            <v>44.55</v>
          </cell>
          <cell r="K826">
            <v>53.459999999999994</v>
          </cell>
        </row>
        <row r="827">
          <cell r="B827" t="str">
            <v>C3984</v>
          </cell>
          <cell r="C827" t="str">
            <v>FORMA INTERNA E EXTERNA PARA ESTACAS DE CONCRETO</v>
          </cell>
          <cell r="D827" t="str">
            <v>M2</v>
          </cell>
          <cell r="E827">
            <v>1</v>
          </cell>
          <cell r="F827">
            <v>14.050929999999999</v>
          </cell>
          <cell r="G827">
            <v>0</v>
          </cell>
          <cell r="H827">
            <v>1.33907</v>
          </cell>
          <cell r="I827">
            <v>0</v>
          </cell>
          <cell r="J827">
            <v>15.389999999999999</v>
          </cell>
          <cell r="K827">
            <v>18.467999999999996</v>
          </cell>
        </row>
        <row r="828">
          <cell r="B828" t="str">
            <v>C1403</v>
          </cell>
          <cell r="C828" t="str">
            <v xml:space="preserve">FORMA P/ PEÇAS PRÉ-MOLDADAS DE CONCRETO PROTENDIDO, REVESTIDAS C/CHAPA COMPENSADA PLASTIFICADA, </v>
          </cell>
          <cell r="D828" t="str">
            <v>M2</v>
          </cell>
          <cell r="E828">
            <v>1</v>
          </cell>
          <cell r="F828">
            <v>192.33</v>
          </cell>
          <cell r="G828">
            <v>0</v>
          </cell>
          <cell r="H828">
            <v>43.7</v>
          </cell>
          <cell r="I828">
            <v>0</v>
          </cell>
          <cell r="J828">
            <v>236.03000000000003</v>
          </cell>
          <cell r="K828">
            <v>283.23600000000005</v>
          </cell>
        </row>
        <row r="829">
          <cell r="B829" t="str">
            <v>C1404</v>
          </cell>
          <cell r="C829" t="str">
            <v>FORMA  P/ PEÇAS PRÉ-MOLDADAS DE CONCRETO PROTENDIDO, REVESTIDAS C/CHAPA METÁLICA, UTILIZAÇÃO .10 A 15 X</v>
          </cell>
          <cell r="D829" t="str">
            <v>M2</v>
          </cell>
          <cell r="E829">
            <v>1</v>
          </cell>
          <cell r="F829">
            <v>207.97</v>
          </cell>
          <cell r="G829">
            <v>0</v>
          </cell>
          <cell r="H829">
            <v>43.7</v>
          </cell>
          <cell r="I829">
            <v>0</v>
          </cell>
          <cell r="J829">
            <v>251.67000000000002</v>
          </cell>
          <cell r="K829">
            <v>302.00400000000002</v>
          </cell>
        </row>
        <row r="830">
          <cell r="B830" t="str">
            <v>C1399</v>
          </cell>
          <cell r="C830" t="str">
            <v>FORMA PLANA CHAPA COMPENSADA PLASTIFICADA, ESP.= 12mm</v>
          </cell>
          <cell r="D830" t="str">
            <v>M2</v>
          </cell>
          <cell r="E830">
            <v>1</v>
          </cell>
          <cell r="F830">
            <v>27.581250000000001</v>
          </cell>
          <cell r="G830">
            <v>0</v>
          </cell>
          <cell r="H830">
            <v>8.2687500000000007</v>
          </cell>
          <cell r="I830">
            <v>0</v>
          </cell>
          <cell r="J830">
            <v>35.85</v>
          </cell>
          <cell r="K830">
            <v>43.02</v>
          </cell>
        </row>
        <row r="831">
          <cell r="B831" t="str">
            <v>C3991</v>
          </cell>
          <cell r="C831" t="str">
            <v>FORMA PLANA CHAPA COMPENSADA PLASTIFICADA, ESP.=18MM</v>
          </cell>
          <cell r="D831" t="str">
            <v>M2</v>
          </cell>
          <cell r="E831">
            <v>1</v>
          </cell>
          <cell r="F831">
            <v>22.664999999999999</v>
          </cell>
          <cell r="G831">
            <v>0</v>
          </cell>
          <cell r="H831">
            <v>11.375</v>
          </cell>
          <cell r="I831">
            <v>0</v>
          </cell>
          <cell r="J831">
            <v>34.04</v>
          </cell>
          <cell r="K831">
            <v>40.847999999999999</v>
          </cell>
        </row>
        <row r="832">
          <cell r="B832" t="str">
            <v>C1402</v>
          </cell>
          <cell r="C832" t="str">
            <v>FORMA PLANA CHAPA COMPENSADA RESINADA, ESP.= 10mm P/GALERIA  E BUEIROS CAPEADOS</v>
          </cell>
          <cell r="D832" t="str">
            <v>M2</v>
          </cell>
          <cell r="E832">
            <v>1</v>
          </cell>
          <cell r="F832">
            <v>9.9749999999999996</v>
          </cell>
          <cell r="G832">
            <v>0</v>
          </cell>
          <cell r="H832">
            <v>6.8250000000000002</v>
          </cell>
          <cell r="I832">
            <v>0</v>
          </cell>
          <cell r="J832">
            <v>16.8</v>
          </cell>
          <cell r="K832">
            <v>20.16</v>
          </cell>
        </row>
        <row r="833">
          <cell r="B833" t="str">
            <v>C2827</v>
          </cell>
          <cell r="C833" t="str">
            <v>FORMA PLANA CHAPA COMPENSADA RESINADA, ESP.= 10mm</v>
          </cell>
          <cell r="D833" t="str">
            <v>M2</v>
          </cell>
          <cell r="E833">
            <v>1</v>
          </cell>
          <cell r="F833">
            <v>16.785</v>
          </cell>
          <cell r="G833">
            <v>0</v>
          </cell>
          <cell r="H833">
            <v>11.375</v>
          </cell>
          <cell r="I833">
            <v>0</v>
          </cell>
          <cell r="J833">
            <v>28.16</v>
          </cell>
          <cell r="K833">
            <v>33.792000000000002</v>
          </cell>
        </row>
        <row r="834">
          <cell r="B834" t="str">
            <v>C1405</v>
          </cell>
          <cell r="C834" t="str">
            <v>FORMA PLANA CHAPA COMPENSADA RESINADA, ESP.= 12mm - UTILIZAÇÃO 3 X</v>
          </cell>
          <cell r="D834" t="str">
            <v>M2</v>
          </cell>
          <cell r="E834">
            <v>1</v>
          </cell>
          <cell r="F834">
            <v>30.55125</v>
          </cell>
          <cell r="G834">
            <v>0</v>
          </cell>
          <cell r="H834">
            <v>8.2687500000000007</v>
          </cell>
          <cell r="I834">
            <v>0</v>
          </cell>
          <cell r="J834">
            <v>38.82</v>
          </cell>
          <cell r="K834">
            <v>46.583999999999996</v>
          </cell>
        </row>
        <row r="835">
          <cell r="B835" t="str">
            <v>C1799</v>
          </cell>
          <cell r="C835" t="str">
            <v>MONTAGEM, DESMONTAGEM E REPAROS EM FORMAS P/PRE-MOLDADOS</v>
          </cell>
          <cell r="D835" t="str">
            <v>M2</v>
          </cell>
          <cell r="E835">
            <v>1</v>
          </cell>
          <cell r="F835">
            <v>9.8000000000000007</v>
          </cell>
          <cell r="G835">
            <v>0</v>
          </cell>
          <cell r="H835">
            <v>12.25</v>
          </cell>
          <cell r="I835">
            <v>0</v>
          </cell>
          <cell r="J835">
            <v>22.05</v>
          </cell>
          <cell r="K835">
            <v>26.46</v>
          </cell>
        </row>
        <row r="836">
          <cell r="B836" t="str">
            <v>C4281</v>
          </cell>
          <cell r="C836" t="str">
            <v>FORMA P/ CONCRETO "IN LOCO" (FABRICAÇÃO)</v>
          </cell>
          <cell r="D836" t="str">
            <v>M2</v>
          </cell>
          <cell r="E836">
            <v>1</v>
          </cell>
          <cell r="F836">
            <v>89.397499999999994</v>
          </cell>
          <cell r="G836">
            <v>0</v>
          </cell>
          <cell r="H836">
            <v>3.0625</v>
          </cell>
          <cell r="I836">
            <v>0</v>
          </cell>
          <cell r="J836">
            <v>92.46</v>
          </cell>
          <cell r="K836">
            <v>110.95199999999998</v>
          </cell>
        </row>
        <row r="837">
          <cell r="B837" t="str">
            <v>C4282</v>
          </cell>
          <cell r="C837" t="str">
            <v>FORMA P/ CONCRETO "IN LOCO" (APLICAÇÃO)</v>
          </cell>
          <cell r="D837" t="str">
            <v>M2</v>
          </cell>
          <cell r="E837">
            <v>1</v>
          </cell>
          <cell r="F837">
            <v>36.366250000000001</v>
          </cell>
          <cell r="G837">
            <v>0</v>
          </cell>
          <cell r="H837">
            <v>4.59375</v>
          </cell>
          <cell r="I837">
            <v>0</v>
          </cell>
          <cell r="J837">
            <v>40.96</v>
          </cell>
          <cell r="K837">
            <v>49.152000000000001</v>
          </cell>
        </row>
        <row r="838">
          <cell r="B838" t="str">
            <v>C4301</v>
          </cell>
          <cell r="C838" t="str">
            <v>FORMA PARA CONCRETO "IN LOCO", INCLUSIVE DESFORMA</v>
          </cell>
          <cell r="D838" t="str">
            <v>M2</v>
          </cell>
          <cell r="E838">
            <v>1</v>
          </cell>
          <cell r="F838">
            <v>55.462499999999999</v>
          </cell>
          <cell r="G838">
            <v>0</v>
          </cell>
          <cell r="H838">
            <v>6.7374999999999998</v>
          </cell>
          <cell r="I838">
            <v>0</v>
          </cell>
          <cell r="J838">
            <v>62.199999999999996</v>
          </cell>
          <cell r="K838">
            <v>74.639999999999986</v>
          </cell>
        </row>
        <row r="839">
          <cell r="B839" t="str">
            <v>C4302</v>
          </cell>
          <cell r="C839" t="str">
            <v>FORMA PARA CONCRETO PRÉ-MOLDADO, INCLUSIVE DESFORMA</v>
          </cell>
          <cell r="D839" t="str">
            <v>M2</v>
          </cell>
          <cell r="E839">
            <v>1</v>
          </cell>
          <cell r="F839">
            <v>15.2736</v>
          </cell>
          <cell r="G839">
            <v>0</v>
          </cell>
          <cell r="H839">
            <v>4.1364000000000001</v>
          </cell>
          <cell r="I839">
            <v>0</v>
          </cell>
          <cell r="J839">
            <v>19.41</v>
          </cell>
          <cell r="K839">
            <v>23.291999999999998</v>
          </cell>
        </row>
        <row r="840">
          <cell r="B840" t="str">
            <v>C4316</v>
          </cell>
          <cell r="C840" t="str">
            <v>FORMA METÁLICA INTERNA E EXTERNA PARA ESTACA DE CONCRETO</v>
          </cell>
          <cell r="D840" t="str">
            <v>M2</v>
          </cell>
          <cell r="E840">
            <v>1</v>
          </cell>
          <cell r="F840">
            <v>11.472171999999999</v>
          </cell>
          <cell r="G840">
            <v>0</v>
          </cell>
          <cell r="H840">
            <v>1.1878279999999999</v>
          </cell>
          <cell r="I840">
            <v>0</v>
          </cell>
          <cell r="J840">
            <v>12.659999999999998</v>
          </cell>
          <cell r="K840">
            <v>15.191999999999997</v>
          </cell>
        </row>
        <row r="841">
          <cell r="C841" t="str">
            <v>ARMADURAS</v>
          </cell>
          <cell r="E841">
            <v>0</v>
          </cell>
          <cell r="F841">
            <v>5703.2653744250001</v>
          </cell>
          <cell r="G841">
            <v>0</v>
          </cell>
          <cell r="H841">
            <v>747.64462557499996</v>
          </cell>
          <cell r="I841">
            <v>0</v>
          </cell>
          <cell r="J841" t="str">
            <v/>
          </cell>
        </row>
        <row r="842">
          <cell r="B842" t="str">
            <v>C3331</v>
          </cell>
          <cell r="C842" t="str">
            <v>ANCORAGEM ATIVA PARA CABO COM 1 CORDOALHA DE 12,7mm</v>
          </cell>
          <cell r="D842" t="str">
            <v>UN</v>
          </cell>
          <cell r="E842">
            <v>1</v>
          </cell>
          <cell r="F842">
            <v>67.44</v>
          </cell>
          <cell r="G842">
            <v>0</v>
          </cell>
          <cell r="H842">
            <v>5.3</v>
          </cell>
          <cell r="I842">
            <v>0</v>
          </cell>
          <cell r="J842">
            <v>72.739999999999995</v>
          </cell>
          <cell r="K842">
            <v>87.287999999999997</v>
          </cell>
        </row>
        <row r="843">
          <cell r="B843" t="str">
            <v>C3332</v>
          </cell>
          <cell r="C843" t="str">
            <v>ANCORAGEM ATIVA PARA CABO COM 2 CORDOALHA DE 12,7mm</v>
          </cell>
          <cell r="D843" t="str">
            <v>UN</v>
          </cell>
          <cell r="E843">
            <v>1</v>
          </cell>
          <cell r="F843">
            <v>131.28</v>
          </cell>
          <cell r="G843">
            <v>0</v>
          </cell>
          <cell r="H843">
            <v>10.6</v>
          </cell>
          <cell r="I843">
            <v>0</v>
          </cell>
          <cell r="J843">
            <v>141.88</v>
          </cell>
          <cell r="K843">
            <v>170.256</v>
          </cell>
        </row>
        <row r="844">
          <cell r="B844" t="str">
            <v>C3333</v>
          </cell>
          <cell r="C844" t="str">
            <v>ANCORAGEM ATIVA PARA CABO COM 4 CORDOALHA DE 12,7mm</v>
          </cell>
          <cell r="D844" t="str">
            <v>UN</v>
          </cell>
          <cell r="E844">
            <v>1</v>
          </cell>
          <cell r="F844">
            <v>220.24</v>
          </cell>
          <cell r="G844">
            <v>0</v>
          </cell>
          <cell r="H844">
            <v>15.9</v>
          </cell>
          <cell r="I844">
            <v>0</v>
          </cell>
          <cell r="J844">
            <v>236.14000000000001</v>
          </cell>
          <cell r="K844">
            <v>283.36799999999999</v>
          </cell>
        </row>
        <row r="845">
          <cell r="B845" t="str">
            <v>C3334</v>
          </cell>
          <cell r="C845" t="str">
            <v>ANCORAGEM ATIVA PARA CABO COM 6 CORDOALHA DE 12,7mm</v>
          </cell>
          <cell r="D845" t="str">
            <v>UN</v>
          </cell>
          <cell r="E845">
            <v>1</v>
          </cell>
          <cell r="F845">
            <v>347.06</v>
          </cell>
          <cell r="G845">
            <v>0</v>
          </cell>
          <cell r="H845">
            <v>18.55</v>
          </cell>
          <cell r="I845">
            <v>0</v>
          </cell>
          <cell r="J845">
            <v>365.61</v>
          </cell>
          <cell r="K845">
            <v>438.73200000000003</v>
          </cell>
        </row>
        <row r="846">
          <cell r="B846" t="str">
            <v>C3335</v>
          </cell>
          <cell r="C846" t="str">
            <v>ANCORAGEM ATIVA PARA CABO COM 7 CORDOALHA DE 12,7mm</v>
          </cell>
          <cell r="D846" t="str">
            <v>UN</v>
          </cell>
          <cell r="E846">
            <v>1</v>
          </cell>
          <cell r="F846">
            <v>366.46</v>
          </cell>
          <cell r="G846">
            <v>0</v>
          </cell>
          <cell r="H846">
            <v>21.2</v>
          </cell>
          <cell r="I846">
            <v>0</v>
          </cell>
          <cell r="J846">
            <v>387.65999999999997</v>
          </cell>
          <cell r="K846">
            <v>465.19199999999995</v>
          </cell>
        </row>
        <row r="847">
          <cell r="B847" t="str">
            <v>C3336</v>
          </cell>
          <cell r="C847" t="str">
            <v>ANCORAGEM ATIVA PARA CABO COM 12 CORDOALHA DE 12,7mm</v>
          </cell>
          <cell r="D847" t="str">
            <v>UN</v>
          </cell>
          <cell r="E847">
            <v>1</v>
          </cell>
          <cell r="F847">
            <v>711.2</v>
          </cell>
          <cell r="G847">
            <v>0</v>
          </cell>
          <cell r="H847">
            <v>26.5</v>
          </cell>
          <cell r="I847">
            <v>0</v>
          </cell>
          <cell r="J847">
            <v>737.7</v>
          </cell>
          <cell r="K847">
            <v>885.24</v>
          </cell>
        </row>
        <row r="848">
          <cell r="B848" t="str">
            <v>C3337</v>
          </cell>
          <cell r="C848" t="str">
            <v>ANCORAGEM PASSIVA PARA CABO COM 1 CORDOALHA DE 12,7mm</v>
          </cell>
          <cell r="D848" t="str">
            <v>UN</v>
          </cell>
          <cell r="E848">
            <v>1</v>
          </cell>
          <cell r="F848">
            <v>9.74</v>
          </cell>
          <cell r="G848">
            <v>0</v>
          </cell>
          <cell r="H848">
            <v>5.3</v>
          </cell>
          <cell r="I848">
            <v>0</v>
          </cell>
          <cell r="J848">
            <v>15.04</v>
          </cell>
          <cell r="K848">
            <v>18.047999999999998</v>
          </cell>
        </row>
        <row r="849">
          <cell r="B849" t="str">
            <v>C3338</v>
          </cell>
          <cell r="C849" t="str">
            <v>ANCORAGEM PASSIVA PARA CABO COM 2 CORDOALHA DE 12,7mm</v>
          </cell>
          <cell r="D849" t="str">
            <v>UN</v>
          </cell>
          <cell r="E849">
            <v>1</v>
          </cell>
          <cell r="F849">
            <v>14.98</v>
          </cell>
          <cell r="G849">
            <v>0</v>
          </cell>
          <cell r="H849">
            <v>10.6</v>
          </cell>
          <cell r="I849">
            <v>0</v>
          </cell>
          <cell r="J849">
            <v>25.58</v>
          </cell>
          <cell r="K849">
            <v>30.695999999999998</v>
          </cell>
        </row>
        <row r="850">
          <cell r="B850" t="str">
            <v>C3339</v>
          </cell>
          <cell r="C850" t="str">
            <v>ANCORAGEM PASSIVA PARA CABO COM 4 CORDOALHA DE 12,7mm</v>
          </cell>
          <cell r="D850" t="str">
            <v>UN</v>
          </cell>
          <cell r="E850">
            <v>1</v>
          </cell>
          <cell r="F850">
            <v>22.72</v>
          </cell>
          <cell r="G850">
            <v>0</v>
          </cell>
          <cell r="H850">
            <v>15.9</v>
          </cell>
          <cell r="I850">
            <v>0</v>
          </cell>
          <cell r="J850">
            <v>38.619999999999997</v>
          </cell>
          <cell r="K850">
            <v>46.343999999999994</v>
          </cell>
        </row>
        <row r="851">
          <cell r="B851" t="str">
            <v>C3340</v>
          </cell>
          <cell r="C851" t="str">
            <v xml:space="preserve">ANCORAGEM PASSIVA PARA CABO COM 6 CORDOALHA DE 12,7mm </v>
          </cell>
          <cell r="D851" t="str">
            <v>UN</v>
          </cell>
          <cell r="E851">
            <v>1</v>
          </cell>
          <cell r="F851">
            <v>32.840000000000003</v>
          </cell>
          <cell r="G851">
            <v>0</v>
          </cell>
          <cell r="H851">
            <v>18.55</v>
          </cell>
          <cell r="I851">
            <v>0</v>
          </cell>
          <cell r="J851">
            <v>51.39</v>
          </cell>
          <cell r="K851">
            <v>61.667999999999999</v>
          </cell>
        </row>
        <row r="852">
          <cell r="B852" t="str">
            <v>C3341</v>
          </cell>
          <cell r="C852" t="str">
            <v>ANCORAGEM PASSIVA PARA CABO COM 7 CORDOALHA DE 12,7mm</v>
          </cell>
          <cell r="D852" t="str">
            <v>UN</v>
          </cell>
          <cell r="E852">
            <v>1</v>
          </cell>
          <cell r="F852">
            <v>34.96</v>
          </cell>
          <cell r="G852">
            <v>0</v>
          </cell>
          <cell r="H852">
            <v>21.2</v>
          </cell>
          <cell r="I852">
            <v>0</v>
          </cell>
          <cell r="J852">
            <v>56.16</v>
          </cell>
          <cell r="K852">
            <v>67.391999999999996</v>
          </cell>
        </row>
        <row r="853">
          <cell r="B853" t="str">
            <v>C3342</v>
          </cell>
          <cell r="C853" t="str">
            <v>ANCORAGEM PASSIVA PARA CABO COM 12 CORDOALHA DE 12,7mm</v>
          </cell>
          <cell r="D853" t="str">
            <v>M3</v>
          </cell>
          <cell r="E853">
            <v>1</v>
          </cell>
          <cell r="F853">
            <v>70.2</v>
          </cell>
          <cell r="G853">
            <v>0</v>
          </cell>
          <cell r="H853">
            <v>26.5</v>
          </cell>
          <cell r="I853">
            <v>0</v>
          </cell>
          <cell r="J853">
            <v>96.7</v>
          </cell>
          <cell r="K853">
            <v>116.03999999999999</v>
          </cell>
        </row>
        <row r="854">
          <cell r="B854" t="str">
            <v>C0214</v>
          </cell>
          <cell r="C854" t="str">
            <v>ARMADURA CA-25 MÉDIA D= 6,3 A 10,0mm</v>
          </cell>
          <cell r="D854" t="str">
            <v>KG</v>
          </cell>
          <cell r="E854">
            <v>1</v>
          </cell>
          <cell r="F854">
            <v>3.59</v>
          </cell>
          <cell r="G854">
            <v>0</v>
          </cell>
          <cell r="H854">
            <v>0.49</v>
          </cell>
          <cell r="I854">
            <v>0</v>
          </cell>
          <cell r="J854">
            <v>4.08</v>
          </cell>
          <cell r="K854">
            <v>4.8959999999999999</v>
          </cell>
        </row>
        <row r="855">
          <cell r="B855" t="str">
            <v>C0213</v>
          </cell>
          <cell r="C855" t="str">
            <v>ARMADURA CA-25 GROSSA D= 12,5 A 25,0mm</v>
          </cell>
          <cell r="D855" t="str">
            <v>KG</v>
          </cell>
          <cell r="E855">
            <v>1</v>
          </cell>
          <cell r="F855">
            <v>3.7275</v>
          </cell>
          <cell r="G855">
            <v>0</v>
          </cell>
          <cell r="H855">
            <v>0.61250000000000004</v>
          </cell>
          <cell r="I855">
            <v>0</v>
          </cell>
          <cell r="J855">
            <v>4.34</v>
          </cell>
          <cell r="K855">
            <v>5.2079999999999993</v>
          </cell>
        </row>
        <row r="856">
          <cell r="B856" t="str">
            <v>C0216</v>
          </cell>
          <cell r="C856" t="str">
            <v>ARMADURA CA-50A MÉDIA D= 6,3 A 10,0mm</v>
          </cell>
          <cell r="D856" t="str">
            <v>KG</v>
          </cell>
          <cell r="E856">
            <v>1</v>
          </cell>
          <cell r="F856">
            <v>3.49</v>
          </cell>
          <cell r="G856">
            <v>0</v>
          </cell>
          <cell r="H856">
            <v>0.49</v>
          </cell>
          <cell r="I856">
            <v>0</v>
          </cell>
          <cell r="J856">
            <v>3.9800000000000004</v>
          </cell>
          <cell r="K856">
            <v>4.7760000000000007</v>
          </cell>
        </row>
        <row r="857">
          <cell r="B857" t="str">
            <v>C0215</v>
          </cell>
          <cell r="C857" t="str">
            <v>ARMADURA CA-50A GROSSA D= 12,5 A 25,0mm</v>
          </cell>
          <cell r="D857" t="str">
            <v>KG</v>
          </cell>
          <cell r="E857">
            <v>1</v>
          </cell>
          <cell r="F857">
            <v>3.6274999999999999</v>
          </cell>
          <cell r="G857">
            <v>0</v>
          </cell>
          <cell r="H857">
            <v>0.61250000000000004</v>
          </cell>
          <cell r="I857">
            <v>0</v>
          </cell>
          <cell r="J857">
            <v>4.24</v>
          </cell>
          <cell r="K857">
            <v>5.0880000000000001</v>
          </cell>
        </row>
        <row r="858">
          <cell r="B858" t="str">
            <v>C0217</v>
          </cell>
          <cell r="C858" t="str">
            <v>ARMADURA CA-60 FINA D=3,40 A 6,40mm</v>
          </cell>
          <cell r="D858" t="str">
            <v>KG</v>
          </cell>
          <cell r="E858">
            <v>1</v>
          </cell>
          <cell r="F858">
            <v>3.9312499999999999</v>
          </cell>
          <cell r="G858">
            <v>0</v>
          </cell>
          <cell r="H858">
            <v>0.42875000000000002</v>
          </cell>
          <cell r="I858">
            <v>0</v>
          </cell>
          <cell r="J858">
            <v>4.3600000000000003</v>
          </cell>
          <cell r="K858">
            <v>5.2320000000000002</v>
          </cell>
        </row>
        <row r="859">
          <cell r="B859" t="str">
            <v>C0218</v>
          </cell>
          <cell r="C859" t="str">
            <v>ARMADURA CA-60 MÉDIA D= 6,4 A 9,5mm</v>
          </cell>
          <cell r="D859" t="str">
            <v>KG</v>
          </cell>
          <cell r="E859">
            <v>1</v>
          </cell>
          <cell r="F859">
            <v>3.98</v>
          </cell>
          <cell r="G859">
            <v>0</v>
          </cell>
          <cell r="H859">
            <v>0.49</v>
          </cell>
          <cell r="I859">
            <v>0</v>
          </cell>
          <cell r="J859">
            <v>4.47</v>
          </cell>
          <cell r="K859">
            <v>5.3639999999999999</v>
          </cell>
        </row>
        <row r="860">
          <cell r="B860" t="str">
            <v>C4151</v>
          </cell>
          <cell r="C860" t="str">
            <v>ARMADURA DE AÇO CA 50/60</v>
          </cell>
          <cell r="D860" t="str">
            <v>KG</v>
          </cell>
          <cell r="E860">
            <v>1</v>
          </cell>
          <cell r="F860">
            <v>3.9060000000000001</v>
          </cell>
          <cell r="G860">
            <v>0</v>
          </cell>
          <cell r="H860">
            <v>0.53400000000000003</v>
          </cell>
          <cell r="I860">
            <v>0</v>
          </cell>
          <cell r="J860">
            <v>4.4400000000000004</v>
          </cell>
          <cell r="K860">
            <v>5.3280000000000003</v>
          </cell>
        </row>
        <row r="861">
          <cell r="B861" t="str">
            <v>C4154</v>
          </cell>
          <cell r="C861" t="str">
            <v>ARMADURA DE AÇO CA 50/60 EM CONCRETO SUBMERSO</v>
          </cell>
          <cell r="D861" t="str">
            <v>KG</v>
          </cell>
          <cell r="E861">
            <v>1</v>
          </cell>
          <cell r="F861">
            <v>4.008</v>
          </cell>
          <cell r="G861">
            <v>0</v>
          </cell>
          <cell r="H861">
            <v>1.1820000000000002</v>
          </cell>
          <cell r="I861">
            <v>0</v>
          </cell>
          <cell r="J861">
            <v>5.19</v>
          </cell>
          <cell r="K861">
            <v>6.2280000000000006</v>
          </cell>
        </row>
        <row r="862">
          <cell r="B862" t="str">
            <v>C4137</v>
          </cell>
          <cell r="C862" t="str">
            <v>ARMADURA DE AÇO CA 50/60 P/ ESTACAS DE CONCRETO PRÉ-MOLDADO</v>
          </cell>
          <cell r="D862" t="str">
            <v>KG</v>
          </cell>
          <cell r="E862">
            <v>1</v>
          </cell>
          <cell r="F862">
            <v>3.5391994250000001</v>
          </cell>
          <cell r="G862">
            <v>0</v>
          </cell>
          <cell r="H862">
            <v>0.54080057500000001</v>
          </cell>
          <cell r="I862">
            <v>0</v>
          </cell>
          <cell r="J862">
            <v>4.08</v>
          </cell>
          <cell r="K862">
            <v>4.8959999999999999</v>
          </cell>
        </row>
        <row r="863">
          <cell r="B863" t="str">
            <v>C3985</v>
          </cell>
          <cell r="C863" t="str">
            <v>ARMADURA DE CODOALHA CP-190RB</v>
          </cell>
          <cell r="D863" t="str">
            <v>KG</v>
          </cell>
          <cell r="E863">
            <v>1</v>
          </cell>
          <cell r="F863">
            <v>9.9794999999999998</v>
          </cell>
          <cell r="G863">
            <v>0</v>
          </cell>
          <cell r="H863">
            <v>0.88050000000000006</v>
          </cell>
          <cell r="I863">
            <v>0</v>
          </cell>
          <cell r="J863">
            <v>10.86</v>
          </cell>
          <cell r="K863">
            <v>13.031999999999998</v>
          </cell>
        </row>
        <row r="864">
          <cell r="B864" t="str">
            <v>C0219</v>
          </cell>
          <cell r="C864" t="str">
            <v>ARMADURA DE TELA DE AÇO</v>
          </cell>
          <cell r="D864" t="str">
            <v>M2</v>
          </cell>
          <cell r="E864">
            <v>1</v>
          </cell>
          <cell r="F864">
            <v>6.3445</v>
          </cell>
          <cell r="G864">
            <v>0</v>
          </cell>
          <cell r="H864">
            <v>0.17550000000000002</v>
          </cell>
          <cell r="I864">
            <v>0</v>
          </cell>
          <cell r="J864">
            <v>6.5200000000000005</v>
          </cell>
          <cell r="K864">
            <v>7.8239999999999998</v>
          </cell>
        </row>
        <row r="865">
          <cell r="B865" t="str">
            <v>C0220</v>
          </cell>
          <cell r="C865" t="str">
            <v>ARMADURA EM TELA SOLDADA DE AÇO CA-60B</v>
          </cell>
          <cell r="D865" t="str">
            <v>KG</v>
          </cell>
          <cell r="E865">
            <v>1</v>
          </cell>
          <cell r="F865">
            <v>6.3162500000000001</v>
          </cell>
          <cell r="G865">
            <v>0</v>
          </cell>
          <cell r="H865">
            <v>0.18375</v>
          </cell>
          <cell r="I865">
            <v>0</v>
          </cell>
          <cell r="J865">
            <v>6.5</v>
          </cell>
          <cell r="K865">
            <v>7.8</v>
          </cell>
        </row>
        <row r="866">
          <cell r="B866" t="str">
            <v>C4071</v>
          </cell>
          <cell r="C866" t="str">
            <v>ARMADURA EM TELA SOLDÁVEL Q-92</v>
          </cell>
          <cell r="D866" t="str">
            <v>M2</v>
          </cell>
          <cell r="E866">
            <v>1</v>
          </cell>
          <cell r="F866">
            <v>7.1262499999999998</v>
          </cell>
          <cell r="G866">
            <v>0</v>
          </cell>
          <cell r="H866">
            <v>0.18375</v>
          </cell>
          <cell r="I866">
            <v>0</v>
          </cell>
          <cell r="J866">
            <v>7.31</v>
          </cell>
          <cell r="K866">
            <v>8.7719999999999985</v>
          </cell>
        </row>
        <row r="867">
          <cell r="B867" t="str">
            <v>C4132</v>
          </cell>
          <cell r="C867" t="str">
            <v>ARMADURA  P/ ESTACAS PRÉ-MOLDADAS DE CONCRETO (APLICAÇÃO)</v>
          </cell>
          <cell r="D867" t="str">
            <v>T</v>
          </cell>
          <cell r="E867">
            <v>1</v>
          </cell>
          <cell r="F867">
            <v>186.11510000000001</v>
          </cell>
          <cell r="G867">
            <v>0</v>
          </cell>
          <cell r="H867">
            <v>195.29490000000001</v>
          </cell>
          <cell r="I867">
            <v>0</v>
          </cell>
          <cell r="J867">
            <v>381.41</v>
          </cell>
          <cell r="K867">
            <v>457.69200000000001</v>
          </cell>
        </row>
        <row r="868">
          <cell r="B868" t="str">
            <v>C4131</v>
          </cell>
          <cell r="C868" t="str">
            <v>ARMADURA P/ ESTACAS PRÉ-MOLDADAS DE CONCRETO (FABRICAÇÃO)</v>
          </cell>
          <cell r="D868" t="str">
            <v>T</v>
          </cell>
          <cell r="E868">
            <v>1</v>
          </cell>
          <cell r="F868">
            <v>3349.4843249999999</v>
          </cell>
          <cell r="G868">
            <v>0</v>
          </cell>
          <cell r="H868">
            <v>345.505675</v>
          </cell>
          <cell r="I868">
            <v>0</v>
          </cell>
          <cell r="J868">
            <v>3694.99</v>
          </cell>
          <cell r="K868">
            <v>4433.9879999999994</v>
          </cell>
        </row>
        <row r="869">
          <cell r="B869" t="str">
            <v>C3344</v>
          </cell>
          <cell r="C869" t="str">
            <v>CONFECÇÃO E COLOCAÇÃO DE CABO COM 1 CORDOALHA DE 12,7mm COM BAINHA</v>
          </cell>
          <cell r="D869" t="str">
            <v>KG</v>
          </cell>
          <cell r="E869">
            <v>1</v>
          </cell>
          <cell r="F869">
            <v>18.837499999999999</v>
          </cell>
          <cell r="G869">
            <v>0</v>
          </cell>
          <cell r="H869">
            <v>0.61250000000000004</v>
          </cell>
          <cell r="I869">
            <v>0</v>
          </cell>
          <cell r="J869">
            <v>19.45</v>
          </cell>
          <cell r="K869">
            <v>23.34</v>
          </cell>
        </row>
        <row r="870">
          <cell r="B870" t="str">
            <v>C3325</v>
          </cell>
          <cell r="C870" t="str">
            <v>CONFECÇÃO E COLOCAÇÃO DE CABO COM 2 CORDOALHA DE D=12,7mm COM BAINHA</v>
          </cell>
          <cell r="D870" t="str">
            <v>KG</v>
          </cell>
          <cell r="E870">
            <v>1</v>
          </cell>
          <cell r="F870">
            <v>12.237500000000001</v>
          </cell>
          <cell r="G870">
            <v>0</v>
          </cell>
          <cell r="H870">
            <v>0.61250000000000004</v>
          </cell>
          <cell r="I870">
            <v>0</v>
          </cell>
          <cell r="J870">
            <v>12.850000000000001</v>
          </cell>
          <cell r="K870">
            <v>15.420000000000002</v>
          </cell>
        </row>
        <row r="871">
          <cell r="B871" t="str">
            <v>C3326</v>
          </cell>
          <cell r="C871" t="str">
            <v>CONFECÇÃO E COLOCAÇÃO DE CABO COM 4 CORDOALHA DE D=12,7mm COM BAINHA</v>
          </cell>
          <cell r="D871" t="str">
            <v>KG</v>
          </cell>
          <cell r="E871">
            <v>1</v>
          </cell>
          <cell r="F871">
            <v>9.7274999999999991</v>
          </cell>
          <cell r="G871">
            <v>0</v>
          </cell>
          <cell r="H871">
            <v>0.61250000000000004</v>
          </cell>
          <cell r="I871">
            <v>0</v>
          </cell>
          <cell r="J871">
            <v>10.34</v>
          </cell>
          <cell r="K871">
            <v>12.407999999999999</v>
          </cell>
        </row>
        <row r="872">
          <cell r="B872" t="str">
            <v>C3327</v>
          </cell>
          <cell r="C872" t="str">
            <v>CONFECÇAO E COLOCAÇAO DE CABO COM 6 CORDOALHA DE D=12,7mm COM BAINHA</v>
          </cell>
          <cell r="D872" t="str">
            <v>KG</v>
          </cell>
          <cell r="E872">
            <v>1</v>
          </cell>
          <cell r="F872">
            <v>9.1974999999999998</v>
          </cell>
          <cell r="G872">
            <v>0</v>
          </cell>
          <cell r="H872">
            <v>0.61250000000000004</v>
          </cell>
          <cell r="I872">
            <v>0</v>
          </cell>
          <cell r="J872">
            <v>9.81</v>
          </cell>
          <cell r="K872">
            <v>11.772</v>
          </cell>
        </row>
        <row r="873">
          <cell r="B873" t="str">
            <v>C3328</v>
          </cell>
          <cell r="C873" t="str">
            <v>CONFECÇÃO E COLOCAÇÃO DE CABO COM 7 CORDOALHAS DE D=12,7mm COM BAINHA</v>
          </cell>
          <cell r="D873" t="str">
            <v>KG</v>
          </cell>
          <cell r="E873">
            <v>1</v>
          </cell>
          <cell r="F873">
            <v>8.7174999999999994</v>
          </cell>
          <cell r="G873">
            <v>0</v>
          </cell>
          <cell r="H873">
            <v>0.61250000000000004</v>
          </cell>
          <cell r="I873">
            <v>0</v>
          </cell>
          <cell r="J873">
            <v>9.33</v>
          </cell>
          <cell r="K873">
            <v>11.196</v>
          </cell>
        </row>
        <row r="874">
          <cell r="B874" t="str">
            <v>C3329</v>
          </cell>
          <cell r="C874" t="str">
            <v>CONFECÇÃO E COLOCAÇÃO DE CABO COM 12 CORDOALHA DE 12,7mm COM BAINHA</v>
          </cell>
          <cell r="D874" t="str">
            <v>KG</v>
          </cell>
          <cell r="E874">
            <v>1</v>
          </cell>
          <cell r="F874">
            <v>7.7074999999999996</v>
          </cell>
          <cell r="G874">
            <v>0</v>
          </cell>
          <cell r="H874">
            <v>0.61250000000000004</v>
          </cell>
          <cell r="I874">
            <v>0</v>
          </cell>
          <cell r="J874">
            <v>8.32</v>
          </cell>
          <cell r="K874">
            <v>9.984</v>
          </cell>
        </row>
        <row r="875">
          <cell r="B875" t="str">
            <v>C3343</v>
          </cell>
          <cell r="C875" t="str">
            <v>PROTENSÃO E INJEÇÃO EM CABO COM CORDOALHA DE 12,7mm</v>
          </cell>
          <cell r="D875" t="str">
            <v>KG</v>
          </cell>
          <cell r="E875">
            <v>1</v>
          </cell>
          <cell r="F875">
            <v>5.3975</v>
          </cell>
          <cell r="G875">
            <v>0</v>
          </cell>
          <cell r="H875">
            <v>0.13250000000000001</v>
          </cell>
          <cell r="I875">
            <v>0</v>
          </cell>
          <cell r="J875">
            <v>5.53</v>
          </cell>
          <cell r="K875">
            <v>6.6360000000000001</v>
          </cell>
        </row>
        <row r="876">
          <cell r="B876" t="str">
            <v>C3330</v>
          </cell>
          <cell r="C876" t="str">
            <v>PURGADOR PARA ANCORAGEM</v>
          </cell>
          <cell r="D876" t="str">
            <v>UN</v>
          </cell>
          <cell r="E876">
            <v>1</v>
          </cell>
          <cell r="F876">
            <v>3.1575000000000002</v>
          </cell>
          <cell r="G876">
            <v>0</v>
          </cell>
          <cell r="H876">
            <v>0.13250000000000001</v>
          </cell>
          <cell r="I876">
            <v>0</v>
          </cell>
          <cell r="J876">
            <v>3.29</v>
          </cell>
          <cell r="K876">
            <v>3.948</v>
          </cell>
        </row>
        <row r="877">
          <cell r="C877" t="str">
            <v>CONCRETOS</v>
          </cell>
          <cell r="E877">
            <v>0</v>
          </cell>
          <cell r="F877">
            <v>12571.2860563785</v>
          </cell>
          <cell r="G877">
            <v>0</v>
          </cell>
          <cell r="H877">
            <v>750.793943621528</v>
          </cell>
          <cell r="I877">
            <v>0</v>
          </cell>
          <cell r="J877" t="str">
            <v/>
          </cell>
        </row>
        <row r="878">
          <cell r="B878" t="str">
            <v>C4155</v>
          </cell>
          <cell r="C878" t="str">
            <v>CONCRETO DE ALTO DESEMPENHO FCK&gt;50 MPa C/ LANÇAMENTO SUBMERSO</v>
          </cell>
          <cell r="D878" t="str">
            <v>M3</v>
          </cell>
          <cell r="E878">
            <v>1</v>
          </cell>
          <cell r="F878">
            <v>570.28067299999998</v>
          </cell>
          <cell r="G878">
            <v>0</v>
          </cell>
          <cell r="H878">
            <v>31.909326999999998</v>
          </cell>
          <cell r="I878">
            <v>0</v>
          </cell>
          <cell r="J878">
            <v>602.18999999999994</v>
          </cell>
          <cell r="K878">
            <v>722.62799999999993</v>
          </cell>
        </row>
        <row r="879">
          <cell r="B879" t="str">
            <v>C4152</v>
          </cell>
          <cell r="C879" t="str">
            <v>CONCRETO  FCK &gt; 50 MPa EM PEÇAS PRÉ-MOLDADAS, INCL. LANÇ., CURA E TRANSP. ATÉ ÁREA DE ESTOQUE</v>
          </cell>
          <cell r="D879" t="str">
            <v>M3</v>
          </cell>
          <cell r="E879">
            <v>1</v>
          </cell>
          <cell r="F879">
            <v>334.38527499999998</v>
          </cell>
          <cell r="G879">
            <v>0</v>
          </cell>
          <cell r="H879">
            <v>10.694725</v>
          </cell>
          <cell r="I879">
            <v>0</v>
          </cell>
          <cell r="J879">
            <v>345.08</v>
          </cell>
          <cell r="K879">
            <v>414.09599999999995</v>
          </cell>
        </row>
        <row r="880">
          <cell r="B880" t="str">
            <v>C4185</v>
          </cell>
          <cell r="C880" t="str">
            <v>INJEÇÃO / LANÇAMENTO DE CONCRETO SUBMERSO</v>
          </cell>
          <cell r="D880" t="str">
            <v>M3</v>
          </cell>
          <cell r="E880">
            <v>1</v>
          </cell>
          <cell r="F880">
            <v>162.33352625000001</v>
          </cell>
          <cell r="G880">
            <v>0</v>
          </cell>
          <cell r="H880">
            <v>18.766473749999999</v>
          </cell>
          <cell r="I880">
            <v>0</v>
          </cell>
          <cell r="J880">
            <v>181.1</v>
          </cell>
          <cell r="K880">
            <v>217.32</v>
          </cell>
        </row>
        <row r="881">
          <cell r="B881" t="str">
            <v>C4147</v>
          </cell>
          <cell r="C881" t="str">
            <v>INJEÇÃO DE CONCRETO SUBMERSO</v>
          </cell>
          <cell r="D881" t="str">
            <v>M3</v>
          </cell>
          <cell r="E881">
            <v>1</v>
          </cell>
          <cell r="F881">
            <v>558.83567300000004</v>
          </cell>
          <cell r="G881">
            <v>0</v>
          </cell>
          <cell r="H881">
            <v>18.934327</v>
          </cell>
          <cell r="I881">
            <v>0</v>
          </cell>
          <cell r="J881">
            <v>577.7700000000001</v>
          </cell>
          <cell r="K881">
            <v>693.32400000000007</v>
          </cell>
        </row>
        <row r="882">
          <cell r="B882" t="str">
            <v>C0006</v>
          </cell>
          <cell r="C882" t="str">
            <v>ACABAMENTO DE SUPERFÍCIES C/DESEMPENADEIRA MECÂNICA</v>
          </cell>
          <cell r="D882" t="str">
            <v>M2</v>
          </cell>
          <cell r="E882">
            <v>1</v>
          </cell>
          <cell r="F882">
            <v>2.7875E-2</v>
          </cell>
          <cell r="G882">
            <v>0</v>
          </cell>
          <cell r="H882">
            <v>2.2124999999999999E-2</v>
          </cell>
          <cell r="I882">
            <v>0</v>
          </cell>
          <cell r="J882">
            <v>0.05</v>
          </cell>
          <cell r="K882">
            <v>0.06</v>
          </cell>
        </row>
        <row r="883">
          <cell r="B883" t="str">
            <v>C0027</v>
          </cell>
          <cell r="C883" t="str">
            <v>ADENSAMENTO/REGULARIZAÇÃO SUPERFICIAL DE CONCRETO C/RÉGUA SIMPLES L= 3m</v>
          </cell>
          <cell r="D883" t="str">
            <v>M2</v>
          </cell>
          <cell r="E883">
            <v>1</v>
          </cell>
          <cell r="F883">
            <v>0.53174999999999994</v>
          </cell>
          <cell r="G883">
            <v>0</v>
          </cell>
          <cell r="H883">
            <v>0.57824999999999993</v>
          </cell>
          <cell r="I883">
            <v>0</v>
          </cell>
          <cell r="J883">
            <v>1.1099999999999999</v>
          </cell>
          <cell r="K883">
            <v>1.3319999999999999</v>
          </cell>
        </row>
        <row r="884">
          <cell r="B884" t="str">
            <v>C0028</v>
          </cell>
          <cell r="C884" t="str">
            <v>ADENSAMENTO/REGULARIZAÇÃO SUP.CONCRETO RÉGUA DUPLA L=3 A 6m</v>
          </cell>
          <cell r="D884" t="str">
            <v>M2</v>
          </cell>
          <cell r="E884">
            <v>1</v>
          </cell>
          <cell r="F884">
            <v>0.71112500000000001</v>
          </cell>
          <cell r="G884">
            <v>0</v>
          </cell>
          <cell r="H884">
            <v>0.74887499999999996</v>
          </cell>
          <cell r="I884">
            <v>0</v>
          </cell>
          <cell r="J884">
            <v>1.46</v>
          </cell>
          <cell r="K884">
            <v>1.752</v>
          </cell>
        </row>
        <row r="885">
          <cell r="B885" t="str">
            <v>C0034</v>
          </cell>
          <cell r="C885" t="str">
            <v>ADIÇÃO DE IMPERMEABILIZANTE PARA CONCRETO ESTRUTURAL</v>
          </cell>
          <cell r="D885" t="str">
            <v>M3</v>
          </cell>
          <cell r="E885">
            <v>1</v>
          </cell>
          <cell r="F885">
            <v>31.68</v>
          </cell>
          <cell r="G885">
            <v>0</v>
          </cell>
          <cell r="H885">
            <v>0</v>
          </cell>
          <cell r="I885">
            <v>0</v>
          </cell>
          <cell r="J885">
            <v>31.68</v>
          </cell>
          <cell r="K885">
            <v>38.015999999999998</v>
          </cell>
        </row>
        <row r="886">
          <cell r="B886" t="str">
            <v>C0461</v>
          </cell>
          <cell r="C886" t="str">
            <v>BOMBEAMENTO DE CONCRETO</v>
          </cell>
          <cell r="D886" t="str">
            <v>M3</v>
          </cell>
          <cell r="E886">
            <v>1</v>
          </cell>
          <cell r="F886">
            <v>10</v>
          </cell>
          <cell r="G886">
            <v>0</v>
          </cell>
          <cell r="H886">
            <v>0</v>
          </cell>
          <cell r="I886">
            <v>0</v>
          </cell>
          <cell r="J886">
            <v>10</v>
          </cell>
          <cell r="K886">
            <v>12</v>
          </cell>
        </row>
        <row r="887">
          <cell r="B887" t="str">
            <v>C0829</v>
          </cell>
          <cell r="C887" t="str">
            <v>CONCRETO CICLÓPICO FCK 10 MPa  COM AGREGADO PRODUZIDO (S/TRANSP)</v>
          </cell>
          <cell r="D887" t="str">
            <v>M3</v>
          </cell>
          <cell r="E887">
            <v>1</v>
          </cell>
          <cell r="F887">
            <v>118.58130682455101</v>
          </cell>
          <cell r="G887">
            <v>0</v>
          </cell>
          <cell r="H887">
            <v>44.098693175449299</v>
          </cell>
          <cell r="I887">
            <v>0</v>
          </cell>
          <cell r="J887">
            <v>162.68000000000029</v>
          </cell>
          <cell r="K887">
            <v>195.21600000000035</v>
          </cell>
        </row>
        <row r="888">
          <cell r="B888" t="str">
            <v>C0830</v>
          </cell>
          <cell r="C888" t="str">
            <v>CONCRETO CICLÓPICO FCK 15 MPa COM AGREGADO ADQUIRIDO</v>
          </cell>
          <cell r="D888" t="str">
            <v>M3</v>
          </cell>
          <cell r="E888">
            <v>1</v>
          </cell>
          <cell r="F888">
            <v>147.12319500000001</v>
          </cell>
          <cell r="G888">
            <v>0</v>
          </cell>
          <cell r="H888">
            <v>44.086804999999998</v>
          </cell>
          <cell r="I888">
            <v>0</v>
          </cell>
          <cell r="J888">
            <v>191.21</v>
          </cell>
          <cell r="K888">
            <v>229.452</v>
          </cell>
        </row>
        <row r="889">
          <cell r="B889" t="str">
            <v>C4134</v>
          </cell>
          <cell r="C889" t="str">
            <v>CONCRETO DE ALTO DESEMPENHO FCK &gt; 50 MPa / EXECUTADO EM CENTRAL DOSADORA</v>
          </cell>
          <cell r="D889" t="str">
            <v>M3</v>
          </cell>
          <cell r="E889">
            <v>1</v>
          </cell>
          <cell r="F889">
            <v>295.58027499999997</v>
          </cell>
          <cell r="G889">
            <v>0</v>
          </cell>
          <cell r="H889">
            <v>0.13972499999999999</v>
          </cell>
          <cell r="I889">
            <v>0</v>
          </cell>
          <cell r="J889">
            <v>295.71999999999997</v>
          </cell>
          <cell r="K889">
            <v>354.86399999999998</v>
          </cell>
        </row>
        <row r="890">
          <cell r="B890" t="str">
            <v>C4133</v>
          </cell>
          <cell r="C890" t="str">
            <v>CONCRETO DE ALTO DESEMPENHO FCK &gt; 50 MPa P/ PRÉ-MOLDADOS</v>
          </cell>
          <cell r="D890" t="str">
            <v>M3</v>
          </cell>
          <cell r="E890">
            <v>1</v>
          </cell>
          <cell r="F890">
            <v>307.12027499999999</v>
          </cell>
          <cell r="G890">
            <v>0</v>
          </cell>
          <cell r="H890">
            <v>0.13972499999999999</v>
          </cell>
          <cell r="I890">
            <v>0</v>
          </cell>
          <cell r="J890">
            <v>307.26</v>
          </cell>
          <cell r="K890">
            <v>368.71199999999999</v>
          </cell>
        </row>
        <row r="891">
          <cell r="B891" t="str">
            <v>C0833</v>
          </cell>
          <cell r="C891" t="str">
            <v>CONCRETO GROUT C/ATÉ 50% DE PEDRISCO EM PESO, LANÇAMENTO E CURA</v>
          </cell>
          <cell r="D891" t="str">
            <v>M3</v>
          </cell>
          <cell r="E891">
            <v>1</v>
          </cell>
          <cell r="F891">
            <v>1427.375</v>
          </cell>
          <cell r="G891">
            <v>0</v>
          </cell>
          <cell r="H891">
            <v>67.625</v>
          </cell>
          <cell r="I891">
            <v>0</v>
          </cell>
          <cell r="J891">
            <v>1495</v>
          </cell>
          <cell r="K891">
            <v>1794</v>
          </cell>
        </row>
        <row r="892">
          <cell r="B892" t="str">
            <v>C0834</v>
          </cell>
          <cell r="C892" t="str">
            <v>CONCRETO GROUT(ARGAMASSA AUTONIVELANTE), LANÇAMENTO E CURA</v>
          </cell>
          <cell r="D892" t="str">
            <v>M3</v>
          </cell>
          <cell r="E892">
            <v>1</v>
          </cell>
          <cell r="F892">
            <v>1903.4749999999999</v>
          </cell>
          <cell r="G892">
            <v>0</v>
          </cell>
          <cell r="H892">
            <v>67.625</v>
          </cell>
          <cell r="I892">
            <v>0</v>
          </cell>
          <cell r="J892">
            <v>1971.1</v>
          </cell>
          <cell r="K892">
            <v>2365.3199999999997</v>
          </cell>
        </row>
        <row r="893">
          <cell r="B893" t="str">
            <v>C0836</v>
          </cell>
          <cell r="C893" t="str">
            <v>CONCRETO NÃO ESTRUTURAL PREPARO MANUAL</v>
          </cell>
          <cell r="D893" t="str">
            <v>M3</v>
          </cell>
          <cell r="E893">
            <v>1</v>
          </cell>
          <cell r="F893">
            <v>142.36500000000001</v>
          </cell>
          <cell r="G893">
            <v>0</v>
          </cell>
          <cell r="H893">
            <v>22.125</v>
          </cell>
          <cell r="I893">
            <v>0</v>
          </cell>
          <cell r="J893">
            <v>164.49</v>
          </cell>
          <cell r="K893">
            <v>197.38800000000001</v>
          </cell>
        </row>
        <row r="894">
          <cell r="B894" t="str">
            <v>C0838</v>
          </cell>
          <cell r="C894" t="str">
            <v>CONCRETO P/VIBR., FCK 10 MPa COM AGREGADO ADQUIRIDO</v>
          </cell>
          <cell r="D894" t="str">
            <v>M3</v>
          </cell>
          <cell r="E894">
            <v>1</v>
          </cell>
          <cell r="F894">
            <v>151.46385000000001</v>
          </cell>
          <cell r="G894">
            <v>0</v>
          </cell>
          <cell r="H894">
            <v>15.75615</v>
          </cell>
          <cell r="I894">
            <v>0</v>
          </cell>
          <cell r="J894">
            <v>167.22</v>
          </cell>
          <cell r="K894">
            <v>200.66399999999999</v>
          </cell>
        </row>
        <row r="895">
          <cell r="B895" t="str">
            <v>C0839</v>
          </cell>
          <cell r="C895" t="str">
            <v>CONCRETO P/VIBR., FCK 13.5 MPa COM AGREGADO ADQUIRIDO</v>
          </cell>
          <cell r="D895" t="str">
            <v>M3</v>
          </cell>
          <cell r="E895">
            <v>1</v>
          </cell>
          <cell r="F895">
            <v>160.24385000000001</v>
          </cell>
          <cell r="G895">
            <v>0</v>
          </cell>
          <cell r="H895">
            <v>15.75615</v>
          </cell>
          <cell r="I895">
            <v>0</v>
          </cell>
          <cell r="J895">
            <v>176</v>
          </cell>
          <cell r="K895">
            <v>211.2</v>
          </cell>
        </row>
        <row r="896">
          <cell r="B896" t="str">
            <v>C0840</v>
          </cell>
          <cell r="C896" t="str">
            <v>CONCRETO P/VIBR., FCK 15 MPa COM AGREGADO ADQUIRIDO</v>
          </cell>
          <cell r="D896" t="str">
            <v>M3</v>
          </cell>
          <cell r="E896">
            <v>1</v>
          </cell>
          <cell r="F896">
            <v>164.01384999999999</v>
          </cell>
          <cell r="G896">
            <v>0</v>
          </cell>
          <cell r="H896">
            <v>15.75615</v>
          </cell>
          <cell r="I896">
            <v>0</v>
          </cell>
          <cell r="J896">
            <v>179.76999999999998</v>
          </cell>
          <cell r="K896">
            <v>215.72399999999996</v>
          </cell>
        </row>
        <row r="897">
          <cell r="B897" t="str">
            <v>C0841</v>
          </cell>
          <cell r="C897" t="str">
            <v>CONCRETO P/VIBR., FCK 18 MPa COM AGREGADO ADQUIRIDO</v>
          </cell>
          <cell r="D897" t="str">
            <v>M3</v>
          </cell>
          <cell r="E897">
            <v>1</v>
          </cell>
          <cell r="F897">
            <v>172.18385000000001</v>
          </cell>
          <cell r="G897">
            <v>0</v>
          </cell>
          <cell r="H897">
            <v>15.75615</v>
          </cell>
          <cell r="I897">
            <v>0</v>
          </cell>
          <cell r="J897">
            <v>187.94</v>
          </cell>
          <cell r="K897">
            <v>225.52799999999999</v>
          </cell>
        </row>
        <row r="898">
          <cell r="B898" t="str">
            <v>C0842</v>
          </cell>
          <cell r="C898" t="str">
            <v>CONCRETO P/VIBR., FCK 20 MPa COM AGREGADO ADQUIRIDO</v>
          </cell>
          <cell r="D898" t="str">
            <v>M3</v>
          </cell>
          <cell r="E898">
            <v>1</v>
          </cell>
          <cell r="F898">
            <v>177.18385000000001</v>
          </cell>
          <cell r="G898">
            <v>0</v>
          </cell>
          <cell r="H898">
            <v>15.75615</v>
          </cell>
          <cell r="I898">
            <v>0</v>
          </cell>
          <cell r="J898">
            <v>192.94</v>
          </cell>
          <cell r="K898">
            <v>231.52799999999999</v>
          </cell>
        </row>
        <row r="899">
          <cell r="B899" t="str">
            <v>C0843</v>
          </cell>
          <cell r="C899" t="str">
            <v>CONCRETO P/VIBR., FCK 25 MPa COM AGREGADO ADQUIRIDO</v>
          </cell>
          <cell r="D899" t="str">
            <v>M3</v>
          </cell>
          <cell r="E899">
            <v>1</v>
          </cell>
          <cell r="F899">
            <v>181.75385</v>
          </cell>
          <cell r="G899">
            <v>0</v>
          </cell>
          <cell r="H899">
            <v>15.75615</v>
          </cell>
          <cell r="I899">
            <v>0</v>
          </cell>
          <cell r="J899">
            <v>197.51</v>
          </cell>
          <cell r="K899">
            <v>237.01199999999997</v>
          </cell>
        </row>
        <row r="900">
          <cell r="B900" t="str">
            <v>C0844</v>
          </cell>
          <cell r="C900" t="str">
            <v>CONCRETO P/VIBR., FCK 30 MPa COM AGREGADO ADQUIRIDO</v>
          </cell>
          <cell r="D900" t="str">
            <v>M3</v>
          </cell>
          <cell r="E900">
            <v>1</v>
          </cell>
          <cell r="F900">
            <v>198.50385</v>
          </cell>
          <cell r="G900">
            <v>0</v>
          </cell>
          <cell r="H900">
            <v>15.75615</v>
          </cell>
          <cell r="I900">
            <v>0</v>
          </cell>
          <cell r="J900">
            <v>214.26</v>
          </cell>
          <cell r="K900">
            <v>257.11199999999997</v>
          </cell>
        </row>
        <row r="901">
          <cell r="B901" t="str">
            <v>C0845</v>
          </cell>
          <cell r="C901" t="str">
            <v>CONCRETO P/VIBR., FCK 35 MPa COM AGREGADO ADQUIRIDO</v>
          </cell>
          <cell r="D901" t="str">
            <v>M3</v>
          </cell>
          <cell r="E901">
            <v>1</v>
          </cell>
          <cell r="F901">
            <v>212.82384999999999</v>
          </cell>
          <cell r="G901">
            <v>0</v>
          </cell>
          <cell r="H901">
            <v>15.75615</v>
          </cell>
          <cell r="I901">
            <v>0</v>
          </cell>
          <cell r="J901">
            <v>228.57999999999998</v>
          </cell>
          <cell r="K901">
            <v>274.29599999999999</v>
          </cell>
        </row>
        <row r="902">
          <cell r="B902" t="str">
            <v>C0846</v>
          </cell>
          <cell r="C902" t="str">
            <v>CONCRETO P/VIBR., FCK 40 MPA COM AGREGADO ADQUIRIDO</v>
          </cell>
          <cell r="D902" t="str">
            <v>M3</v>
          </cell>
          <cell r="E902">
            <v>1</v>
          </cell>
          <cell r="F902">
            <v>231.33385000000001</v>
          </cell>
          <cell r="G902">
            <v>0</v>
          </cell>
          <cell r="H902">
            <v>15.75615</v>
          </cell>
          <cell r="I902">
            <v>0</v>
          </cell>
          <cell r="J902">
            <v>247.09</v>
          </cell>
          <cell r="K902">
            <v>296.50799999999998</v>
          </cell>
        </row>
        <row r="903">
          <cell r="B903" t="str">
            <v>C3731</v>
          </cell>
          <cell r="C903" t="str">
            <v>CONCRETO P/VIBR., FCK 50MPa COM AGREGADO ADQUIRIDO</v>
          </cell>
          <cell r="D903" t="str">
            <v>M3</v>
          </cell>
          <cell r="E903">
            <v>1</v>
          </cell>
          <cell r="F903">
            <v>323.56385</v>
          </cell>
          <cell r="G903">
            <v>0</v>
          </cell>
          <cell r="H903">
            <v>15.75615</v>
          </cell>
          <cell r="I903">
            <v>0</v>
          </cell>
          <cell r="J903">
            <v>339.32</v>
          </cell>
          <cell r="K903">
            <v>407.18399999999997</v>
          </cell>
        </row>
        <row r="904">
          <cell r="B904" t="str">
            <v>C3268</v>
          </cell>
          <cell r="C904" t="str">
            <v xml:space="preserve">CONCRETO P/VIBR., FCK=10MPa COM AGREGADO PRODUZIDO (S/TRANSP.) </v>
          </cell>
          <cell r="D904" t="str">
            <v>M3</v>
          </cell>
          <cell r="E904">
            <v>1</v>
          </cell>
          <cell r="F904">
            <v>131.04447193423201</v>
          </cell>
          <cell r="G904">
            <v>0</v>
          </cell>
          <cell r="H904">
            <v>20.335528065767999</v>
          </cell>
          <cell r="I904">
            <v>0</v>
          </cell>
          <cell r="J904">
            <v>151.38</v>
          </cell>
          <cell r="K904">
            <v>181.65599999999998</v>
          </cell>
        </row>
        <row r="905">
          <cell r="B905" t="str">
            <v>C3269</v>
          </cell>
          <cell r="C905" t="str">
            <v>CONCRETO P/VIBR., FCK=13,5MPa COM AGREGADO PRODUZIDO (S/TRANSP.)</v>
          </cell>
          <cell r="D905" t="str">
            <v>M3</v>
          </cell>
          <cell r="E905">
            <v>1</v>
          </cell>
          <cell r="F905">
            <v>140.199847281454</v>
          </cell>
          <cell r="G905">
            <v>0</v>
          </cell>
          <cell r="H905">
            <v>20.330152718545801</v>
          </cell>
          <cell r="I905">
            <v>0</v>
          </cell>
          <cell r="J905">
            <v>160.5299999999998</v>
          </cell>
          <cell r="K905">
            <v>192.63599999999977</v>
          </cell>
        </row>
        <row r="906">
          <cell r="B906" t="str">
            <v>C3270</v>
          </cell>
          <cell r="C906" t="str">
            <v>CONCRETO P/VIBR., FCK=15MPa COM AGREGADO PRODUZIDO (S/ TRANSP.)</v>
          </cell>
          <cell r="D906" t="str">
            <v>M3</v>
          </cell>
          <cell r="E906">
            <v>1</v>
          </cell>
          <cell r="F906">
            <v>144.112249538399</v>
          </cell>
          <cell r="G906">
            <v>0</v>
          </cell>
          <cell r="H906">
            <v>20.327750461601298</v>
          </cell>
          <cell r="I906">
            <v>0</v>
          </cell>
          <cell r="J906">
            <v>164.44000000000028</v>
          </cell>
          <cell r="K906">
            <v>197.32800000000034</v>
          </cell>
        </row>
        <row r="907">
          <cell r="B907" t="str">
            <v>C3271</v>
          </cell>
          <cell r="C907" t="str">
            <v>CONCRETO P/VIBR., FCK=18MPA COM AGREGADO PRODUZIDO (S/ TRANSP.)</v>
          </cell>
          <cell r="D907" t="str">
            <v>M3</v>
          </cell>
          <cell r="E907">
            <v>1</v>
          </cell>
          <cell r="F907">
            <v>152.61705405228801</v>
          </cell>
          <cell r="G907">
            <v>0</v>
          </cell>
          <cell r="H907">
            <v>20.322945947712398</v>
          </cell>
          <cell r="I907">
            <v>0</v>
          </cell>
          <cell r="J907">
            <v>172.9400000000004</v>
          </cell>
          <cell r="K907">
            <v>207.52800000000047</v>
          </cell>
        </row>
        <row r="908">
          <cell r="B908" t="str">
            <v>C3272</v>
          </cell>
          <cell r="C908" t="str">
            <v>CONCRETO P/VIBR., FCK=20MPa COM AGREGADO PRODUZIDO (S/TRANSP.)</v>
          </cell>
          <cell r="D908" t="str">
            <v>M3</v>
          </cell>
          <cell r="E908">
            <v>1</v>
          </cell>
          <cell r="F908">
            <v>157.840407698121</v>
          </cell>
          <cell r="G908">
            <v>0</v>
          </cell>
          <cell r="H908">
            <v>20.319592301879098</v>
          </cell>
          <cell r="I908">
            <v>0</v>
          </cell>
          <cell r="J908">
            <v>178.16000000000008</v>
          </cell>
          <cell r="K908">
            <v>213.79200000000009</v>
          </cell>
        </row>
        <row r="909">
          <cell r="B909" t="str">
            <v>C3273</v>
          </cell>
          <cell r="C909" t="str">
            <v>CONCRETO P/VIBR., FCK=25MPa COM AGREGADO PRODUZIDO (S/TRANSP.)</v>
          </cell>
          <cell r="D909" t="str">
            <v>M3</v>
          </cell>
          <cell r="E909">
            <v>1</v>
          </cell>
          <cell r="F909">
            <v>162.18703026756501</v>
          </cell>
          <cell r="G909">
            <v>0</v>
          </cell>
          <cell r="H909">
            <v>20.322969732434601</v>
          </cell>
          <cell r="I909">
            <v>0</v>
          </cell>
          <cell r="J909">
            <v>182.50999999999959</v>
          </cell>
          <cell r="K909">
            <v>219.01199999999952</v>
          </cell>
        </row>
        <row r="910">
          <cell r="B910" t="str">
            <v>C3274</v>
          </cell>
          <cell r="C910" t="str">
            <v>CONCRETO P/VIBR., FCK=30MPa COM AGREGADO PRODUZIDO (S/TRANSP.)</v>
          </cell>
          <cell r="D910" t="str">
            <v>M3</v>
          </cell>
          <cell r="E910">
            <v>1</v>
          </cell>
          <cell r="F910">
            <v>177.942259955065</v>
          </cell>
          <cell r="G910">
            <v>0</v>
          </cell>
          <cell r="H910">
            <v>20.337740044934598</v>
          </cell>
          <cell r="I910">
            <v>0</v>
          </cell>
          <cell r="J910">
            <v>198.2799999999996</v>
          </cell>
          <cell r="K910">
            <v>237.93599999999952</v>
          </cell>
        </row>
        <row r="911">
          <cell r="B911" t="str">
            <v>C3275</v>
          </cell>
          <cell r="C911" t="str">
            <v>CONCRETO P/VIBR., FCK=35MPa COM AGREGADO PRODUZIDO (S/TRANSP.)</v>
          </cell>
          <cell r="D911" t="str">
            <v>M3</v>
          </cell>
          <cell r="E911">
            <v>1</v>
          </cell>
          <cell r="F911">
            <v>194.536105614788</v>
          </cell>
          <cell r="G911">
            <v>0</v>
          </cell>
          <cell r="H911">
            <v>20.303894385212399</v>
          </cell>
          <cell r="I911">
            <v>0</v>
          </cell>
          <cell r="J911">
            <v>214.8400000000004</v>
          </cell>
          <cell r="K911">
            <v>257.80800000000045</v>
          </cell>
        </row>
        <row r="912">
          <cell r="B912" t="str">
            <v>C3276</v>
          </cell>
          <cell r="C912" t="str">
            <v>CONCRETO P/VIBR., FCK=40MPa COM AGREGADO PRODUZIDO (S/TRANSP.)</v>
          </cell>
          <cell r="D912" t="str">
            <v>M3</v>
          </cell>
          <cell r="E912">
            <v>1</v>
          </cell>
          <cell r="F912">
            <v>213.81747471201001</v>
          </cell>
          <cell r="G912">
            <v>0</v>
          </cell>
          <cell r="H912">
            <v>20.292525287990198</v>
          </cell>
          <cell r="I912">
            <v>0</v>
          </cell>
          <cell r="J912">
            <v>234.11000000000021</v>
          </cell>
          <cell r="K912">
            <v>280.93200000000024</v>
          </cell>
        </row>
        <row r="913">
          <cell r="B913" t="str">
            <v>C0847</v>
          </cell>
          <cell r="C913" t="str">
            <v>CONCRETO PRE-MISTURADO FCK 10 MPa</v>
          </cell>
          <cell r="D913" t="str">
            <v>M3</v>
          </cell>
          <cell r="E913">
            <v>1</v>
          </cell>
          <cell r="F913">
            <v>140.76</v>
          </cell>
          <cell r="G913">
            <v>0</v>
          </cell>
          <cell r="H913">
            <v>0</v>
          </cell>
          <cell r="I913">
            <v>0</v>
          </cell>
          <cell r="J913">
            <v>140.76</v>
          </cell>
          <cell r="K913">
            <v>168.91199999999998</v>
          </cell>
        </row>
        <row r="914">
          <cell r="B914" t="str">
            <v>C0848</v>
          </cell>
          <cell r="C914" t="str">
            <v>CONCRETO PRE-MISTURADO FCK 15 MPa</v>
          </cell>
          <cell r="D914" t="str">
            <v>M3</v>
          </cell>
          <cell r="E914">
            <v>1</v>
          </cell>
          <cell r="F914">
            <v>145.86000000000001</v>
          </cell>
          <cell r="G914">
            <v>0</v>
          </cell>
          <cell r="H914">
            <v>0</v>
          </cell>
          <cell r="I914">
            <v>0</v>
          </cell>
          <cell r="J914">
            <v>145.86000000000001</v>
          </cell>
          <cell r="K914">
            <v>175.03200000000001</v>
          </cell>
        </row>
        <row r="915">
          <cell r="B915" t="str">
            <v>C0849</v>
          </cell>
          <cell r="C915" t="str">
            <v>CONCRETO PRE-MISTURADO FCK 20 MPa</v>
          </cell>
          <cell r="D915" t="str">
            <v>M3</v>
          </cell>
          <cell r="E915">
            <v>1</v>
          </cell>
          <cell r="F915">
            <v>151.97999999999999</v>
          </cell>
          <cell r="G915">
            <v>0</v>
          </cell>
          <cell r="H915">
            <v>0</v>
          </cell>
          <cell r="I915">
            <v>0</v>
          </cell>
          <cell r="J915">
            <v>151.97999999999999</v>
          </cell>
          <cell r="K915">
            <v>182.37599999999998</v>
          </cell>
        </row>
        <row r="916">
          <cell r="B916" t="str">
            <v>C0850</v>
          </cell>
          <cell r="C916" t="str">
            <v>CONCRETO PRE-MISTURADO FCK 25 MPa</v>
          </cell>
          <cell r="D916" t="str">
            <v>M3</v>
          </cell>
          <cell r="E916">
            <v>1</v>
          </cell>
          <cell r="F916">
            <v>156.06</v>
          </cell>
          <cell r="G916">
            <v>0</v>
          </cell>
          <cell r="H916">
            <v>0</v>
          </cell>
          <cell r="I916">
            <v>0</v>
          </cell>
          <cell r="J916">
            <v>156.06</v>
          </cell>
          <cell r="K916">
            <v>187.27199999999999</v>
          </cell>
        </row>
        <row r="917">
          <cell r="B917" t="str">
            <v>C0851</v>
          </cell>
          <cell r="C917" t="str">
            <v>CONCRETO PRE-MISTURADO FCK 30 MPa</v>
          </cell>
          <cell r="D917" t="str">
            <v>M3</v>
          </cell>
          <cell r="E917">
            <v>1</v>
          </cell>
          <cell r="F917">
            <v>162.18</v>
          </cell>
          <cell r="G917">
            <v>0</v>
          </cell>
          <cell r="H917">
            <v>0</v>
          </cell>
          <cell r="I917">
            <v>0</v>
          </cell>
          <cell r="J917">
            <v>162.18</v>
          </cell>
          <cell r="K917">
            <v>194.61600000000001</v>
          </cell>
        </row>
        <row r="918">
          <cell r="B918" t="str">
            <v>C0852</v>
          </cell>
          <cell r="C918" t="str">
            <v>CONCRETO PRE-MISTURADO FCK 35 MPa</v>
          </cell>
          <cell r="D918" t="str">
            <v>M3</v>
          </cell>
          <cell r="E918">
            <v>1</v>
          </cell>
          <cell r="F918">
            <v>171.36</v>
          </cell>
          <cell r="G918">
            <v>0</v>
          </cell>
          <cell r="H918">
            <v>0</v>
          </cell>
          <cell r="I918">
            <v>0</v>
          </cell>
          <cell r="J918">
            <v>171.36</v>
          </cell>
          <cell r="K918">
            <v>205.63200000000001</v>
          </cell>
        </row>
        <row r="919">
          <cell r="B919" t="str">
            <v>C0853</v>
          </cell>
          <cell r="C919" t="str">
            <v>CONCRETO PRE-MISTURADO FCK 40 MPa</v>
          </cell>
          <cell r="D919" t="str">
            <v>M3</v>
          </cell>
          <cell r="E919">
            <v>1</v>
          </cell>
          <cell r="F919">
            <v>177.48</v>
          </cell>
          <cell r="G919">
            <v>0</v>
          </cell>
          <cell r="H919">
            <v>0</v>
          </cell>
          <cell r="I919">
            <v>0</v>
          </cell>
          <cell r="J919">
            <v>177.48</v>
          </cell>
          <cell r="K919">
            <v>212.97599999999997</v>
          </cell>
        </row>
        <row r="920">
          <cell r="B920" t="str">
            <v>C4169</v>
          </cell>
          <cell r="C920" t="str">
            <v>CONCRETO PRE-MISTURADO FCK 50 MPa</v>
          </cell>
          <cell r="D920" t="str">
            <v>M3</v>
          </cell>
          <cell r="E920">
            <v>1</v>
          </cell>
          <cell r="F920">
            <v>317.75</v>
          </cell>
          <cell r="G920">
            <v>0</v>
          </cell>
          <cell r="H920">
            <v>0</v>
          </cell>
          <cell r="I920">
            <v>0</v>
          </cell>
          <cell r="J920">
            <v>317.75</v>
          </cell>
          <cell r="K920">
            <v>381.3</v>
          </cell>
        </row>
        <row r="921">
          <cell r="B921" t="str">
            <v>C4170</v>
          </cell>
          <cell r="C921" t="str">
            <v>CONCRETO PRE-MISTURADO FCK 50 MPa - ALTO DESEMPENHO</v>
          </cell>
          <cell r="D921" t="str">
            <v>M3</v>
          </cell>
          <cell r="E921">
            <v>1</v>
          </cell>
          <cell r="F921">
            <v>356.29</v>
          </cell>
          <cell r="G921">
            <v>0</v>
          </cell>
          <cell r="H921">
            <v>0</v>
          </cell>
          <cell r="I921">
            <v>0</v>
          </cell>
          <cell r="J921">
            <v>356.29</v>
          </cell>
          <cell r="K921">
            <v>427.548</v>
          </cell>
        </row>
        <row r="922">
          <cell r="B922" t="str">
            <v>C4171</v>
          </cell>
          <cell r="C922" t="str">
            <v>CONCRETO PRE-MISTURADO FCK 50 MPa - BOMBEAMENTO SUBMERSO</v>
          </cell>
          <cell r="D922" t="str">
            <v>M3</v>
          </cell>
          <cell r="E922">
            <v>1</v>
          </cell>
          <cell r="F922">
            <v>421.26</v>
          </cell>
          <cell r="G922">
            <v>0</v>
          </cell>
          <cell r="H922">
            <v>0</v>
          </cell>
          <cell r="I922">
            <v>0</v>
          </cell>
          <cell r="J922">
            <v>421.26</v>
          </cell>
          <cell r="K922">
            <v>505.51199999999994</v>
          </cell>
        </row>
        <row r="923">
          <cell r="B923" t="str">
            <v>C4135</v>
          </cell>
          <cell r="C923" t="str">
            <v>LANÇAMENTO DE CONCRETO EM PRÉ-MOLDADO</v>
          </cell>
          <cell r="D923" t="str">
            <v>M3</v>
          </cell>
          <cell r="E923">
            <v>1</v>
          </cell>
          <cell r="F923">
            <v>5.28</v>
          </cell>
          <cell r="G923">
            <v>0</v>
          </cell>
          <cell r="H923">
            <v>6.13</v>
          </cell>
          <cell r="I923">
            <v>0</v>
          </cell>
          <cell r="J923">
            <v>11.41</v>
          </cell>
          <cell r="K923">
            <v>13.692</v>
          </cell>
        </row>
        <row r="924">
          <cell r="B924" t="str">
            <v>C1603</v>
          </cell>
          <cell r="C924" t="str">
            <v>LANÇAMENTO E APLICAÇÃO DE CONCRETO C/ ELEVAÇÃO</v>
          </cell>
          <cell r="D924" t="str">
            <v>M3</v>
          </cell>
          <cell r="E924">
            <v>1</v>
          </cell>
          <cell r="F924">
            <v>28.065000000000001</v>
          </cell>
          <cell r="G924">
            <v>0</v>
          </cell>
          <cell r="H924">
            <v>35.075000000000003</v>
          </cell>
          <cell r="I924">
            <v>0</v>
          </cell>
          <cell r="J924">
            <v>63.14</v>
          </cell>
          <cell r="K924">
            <v>75.768000000000001</v>
          </cell>
        </row>
        <row r="925">
          <cell r="B925" t="str">
            <v>C1604</v>
          </cell>
          <cell r="C925" t="str">
            <v>LANÇAMENTO E APLICAÇÃO DE CONCRETO S/ ELEVAÇÃO</v>
          </cell>
          <cell r="D925" t="str">
            <v>M3</v>
          </cell>
          <cell r="E925">
            <v>1</v>
          </cell>
          <cell r="F925">
            <v>16.184999999999999</v>
          </cell>
          <cell r="G925">
            <v>0</v>
          </cell>
          <cell r="H925">
            <v>20.225000000000001</v>
          </cell>
          <cell r="I925">
            <v>0</v>
          </cell>
          <cell r="J925">
            <v>36.409999999999997</v>
          </cell>
          <cell r="K925">
            <v>43.691999999999993</v>
          </cell>
        </row>
        <row r="926">
          <cell r="B926" t="str">
            <v>C3531</v>
          </cell>
          <cell r="C926" t="str">
            <v>MUTIRÃO MISTO - CONCRETO P/VIBR., FCK 13.5 MPa COM AGREGADO ADQUIRIDO</v>
          </cell>
          <cell r="D926" t="str">
            <v>M3</v>
          </cell>
          <cell r="E926">
            <v>1</v>
          </cell>
          <cell r="F926">
            <v>149.62885</v>
          </cell>
          <cell r="G926">
            <v>0</v>
          </cell>
          <cell r="H926">
            <v>2.48115</v>
          </cell>
          <cell r="I926">
            <v>0</v>
          </cell>
          <cell r="J926">
            <v>152.11000000000001</v>
          </cell>
          <cell r="K926">
            <v>182.53200000000001</v>
          </cell>
        </row>
        <row r="927">
          <cell r="B927" t="str">
            <v>C4303</v>
          </cell>
          <cell r="C927" t="str">
            <v>INJEÇÃO DE CONCRETO SUBMERSO C/ PLATAFORMAS</v>
          </cell>
          <cell r="D927" t="str">
            <v>M3</v>
          </cell>
          <cell r="E927">
            <v>1</v>
          </cell>
          <cell r="F927">
            <v>713.37585624999997</v>
          </cell>
          <cell r="G927">
            <v>0</v>
          </cell>
          <cell r="H927">
            <v>18.93414375</v>
          </cell>
          <cell r="I927">
            <v>0</v>
          </cell>
          <cell r="J927">
            <v>732.31</v>
          </cell>
          <cell r="K927">
            <v>878.77199999999993</v>
          </cell>
        </row>
        <row r="928">
          <cell r="C928" t="str">
            <v xml:space="preserve">ELEMENTOS DE CONCRETO PRÉ FABRICADO </v>
          </cell>
          <cell r="E928">
            <v>0</v>
          </cell>
          <cell r="F928">
            <v>9137.5130738078806</v>
          </cell>
          <cell r="G928">
            <v>0</v>
          </cell>
          <cell r="H928">
            <v>1313.61692619212</v>
          </cell>
          <cell r="I928">
            <v>0</v>
          </cell>
          <cell r="J928" t="str">
            <v/>
          </cell>
        </row>
        <row r="929">
          <cell r="B929" t="str">
            <v>C0470</v>
          </cell>
          <cell r="C929" t="str">
            <v>BRISE-SOLIEL PRÉ-MOLDADO (PM) DE CONCRETO, ESP.= 5cm</v>
          </cell>
          <cell r="D929" t="str">
            <v>M2</v>
          </cell>
          <cell r="E929">
            <v>1</v>
          </cell>
          <cell r="F929">
            <v>139.99350000000001</v>
          </cell>
          <cell r="G929">
            <v>0</v>
          </cell>
          <cell r="H929">
            <v>11.2765</v>
          </cell>
          <cell r="I929">
            <v>0</v>
          </cell>
          <cell r="J929">
            <v>151.27000000000001</v>
          </cell>
          <cell r="K929">
            <v>181.524</v>
          </cell>
        </row>
        <row r="930">
          <cell r="B930" t="str">
            <v>C3250</v>
          </cell>
          <cell r="C930" t="str">
            <v>CONFECÇÃO DE BANQUETA / MEIO FIO PRÉ-MOLDADA DE CONCRETO (1,00 x 0,25 x 0,15 m)</v>
          </cell>
          <cell r="D930" t="str">
            <v>M</v>
          </cell>
          <cell r="E930">
            <v>1</v>
          </cell>
          <cell r="F930">
            <v>6.72460814090278</v>
          </cell>
          <cell r="G930">
            <v>0</v>
          </cell>
          <cell r="H930">
            <v>2.54539185909722</v>
          </cell>
          <cell r="I930">
            <v>0</v>
          </cell>
          <cell r="J930">
            <v>9.27</v>
          </cell>
          <cell r="K930">
            <v>11.123999999999999</v>
          </cell>
        </row>
        <row r="931">
          <cell r="B931" t="str">
            <v>C3251</v>
          </cell>
          <cell r="C931" t="str">
            <v xml:space="preserve">CONFECÇÃO DE BANQUETA / MEIO FIO  PRÉ-MOLDADA DE CONCRETO PARA VIAS URBANAS (1,00 x 0,35 x 0,15m) </v>
          </cell>
          <cell r="D931" t="str">
            <v>M</v>
          </cell>
          <cell r="E931">
            <v>1</v>
          </cell>
          <cell r="F931">
            <v>9.5930677458690798</v>
          </cell>
          <cell r="G931">
            <v>0</v>
          </cell>
          <cell r="H931">
            <v>3.74693225413092</v>
          </cell>
          <cell r="I931">
            <v>0</v>
          </cell>
          <cell r="J931">
            <v>13.34</v>
          </cell>
          <cell r="K931">
            <v>16.007999999999999</v>
          </cell>
        </row>
        <row r="932">
          <cell r="B932" t="str">
            <v>C3606</v>
          </cell>
          <cell r="C932" t="str">
            <v>CONFECÇÃO E MONTAGEM DE ABÓBADAS PRÉ-MOLDADAS DE CONCRETO P/TERMINAL RODOVIARIO  TIPO "A"</v>
          </cell>
          <cell r="D932" t="str">
            <v>M</v>
          </cell>
          <cell r="E932">
            <v>1</v>
          </cell>
          <cell r="F932">
            <v>741.96699999999998</v>
          </cell>
          <cell r="G932">
            <v>0</v>
          </cell>
          <cell r="H932">
            <v>98.933000000000007</v>
          </cell>
          <cell r="I932">
            <v>0</v>
          </cell>
          <cell r="J932">
            <v>840.9</v>
          </cell>
          <cell r="K932">
            <v>1009.0799999999999</v>
          </cell>
        </row>
        <row r="933">
          <cell r="B933" t="str">
            <v>C3609</v>
          </cell>
          <cell r="C933" t="str">
            <v>CONFECÇÃO E MONTAGEM DE PILAR PRÉ-MOLDADO DE CONCRETO P/TERMINAL RODOVIARIO  TIPO "A"</v>
          </cell>
          <cell r="D933" t="str">
            <v>UN</v>
          </cell>
          <cell r="E933">
            <v>1</v>
          </cell>
          <cell r="F933">
            <v>1004.068625</v>
          </cell>
          <cell r="G933">
            <v>0</v>
          </cell>
          <cell r="H933">
            <v>97.941374999999994</v>
          </cell>
          <cell r="I933">
            <v>0</v>
          </cell>
          <cell r="J933">
            <v>1102.01</v>
          </cell>
          <cell r="K933">
            <v>1322.412</v>
          </cell>
        </row>
        <row r="934">
          <cell r="B934" t="str">
            <v>C3607</v>
          </cell>
          <cell r="C934" t="str">
            <v xml:space="preserve">CONFECÇÃO E MONTAGEM DE PÓRTICO INDICATIVO PRÉ-MOLDADO DE CONCRETO P/TERMINAL RODOVIÁRIO  </v>
          </cell>
          <cell r="D934" t="str">
            <v>UN</v>
          </cell>
          <cell r="E934">
            <v>1</v>
          </cell>
          <cell r="F934">
            <v>4118.7075000000004</v>
          </cell>
          <cell r="G934">
            <v>0</v>
          </cell>
          <cell r="H934">
            <v>824.64250000000004</v>
          </cell>
          <cell r="I934">
            <v>0</v>
          </cell>
          <cell r="J934">
            <v>4943.3500000000004</v>
          </cell>
          <cell r="K934">
            <v>5932.02</v>
          </cell>
        </row>
        <row r="935">
          <cell r="B935" t="str">
            <v>C3608</v>
          </cell>
          <cell r="C935" t="str">
            <v>CONFECÇÃO E MONTAGEM DE SAPATA PRÉ-MOLDADA DE CONCRETO P/TERMINAL RODOVIÁRIO  TIPO "A"</v>
          </cell>
          <cell r="D935" t="str">
            <v>M</v>
          </cell>
          <cell r="E935">
            <v>1</v>
          </cell>
          <cell r="F935">
            <v>627.99400000000003</v>
          </cell>
          <cell r="G935">
            <v>0</v>
          </cell>
          <cell r="H935">
            <v>100.15600000000001</v>
          </cell>
          <cell r="I935">
            <v>0</v>
          </cell>
          <cell r="J935">
            <v>728.15000000000009</v>
          </cell>
          <cell r="K935">
            <v>873.78000000000009</v>
          </cell>
        </row>
        <row r="936">
          <cell r="B936" t="str">
            <v>C3610</v>
          </cell>
          <cell r="C936" t="str">
            <v>CONFECÇÃO E MONTAGEM DE VIGA CALHA PRÉ-MOLDADA DE CONCRETO P/TERMINAL RODOVIÁRIO  TIPO "A"</v>
          </cell>
          <cell r="D936" t="str">
            <v>M</v>
          </cell>
          <cell r="E936">
            <v>1</v>
          </cell>
          <cell r="F936">
            <v>286.77749999999997</v>
          </cell>
          <cell r="G936">
            <v>0</v>
          </cell>
          <cell r="H936">
            <v>35.352499999999999</v>
          </cell>
          <cell r="I936">
            <v>0</v>
          </cell>
          <cell r="J936">
            <v>322.13</v>
          </cell>
          <cell r="K936">
            <v>386.55599999999998</v>
          </cell>
        </row>
        <row r="937">
          <cell r="B937" t="str">
            <v>C3284</v>
          </cell>
          <cell r="C937" t="str">
            <v>ESTACAS DE CONCRETO ARMADO (2,20 x 0,10 x 0,10 M) P/ CERCAS</v>
          </cell>
          <cell r="D937" t="str">
            <v>UN</v>
          </cell>
          <cell r="E937">
            <v>1</v>
          </cell>
          <cell r="F937">
            <v>10.099346182036399</v>
          </cell>
          <cell r="G937">
            <v>0</v>
          </cell>
          <cell r="H937">
            <v>2.36065381796364</v>
          </cell>
          <cell r="I937">
            <v>0</v>
          </cell>
          <cell r="J937">
            <v>12.46000000000004</v>
          </cell>
          <cell r="K937">
            <v>14.952000000000048</v>
          </cell>
        </row>
        <row r="938">
          <cell r="B938" t="str">
            <v>C2857</v>
          </cell>
          <cell r="C938" t="str">
            <v>LAJE PM-6 COM FERRO 5.0mm CAPA DE CONCRETO 0,03m</v>
          </cell>
          <cell r="D938" t="str">
            <v>M2</v>
          </cell>
          <cell r="E938">
            <v>1</v>
          </cell>
          <cell r="F938">
            <v>30.450108749999998</v>
          </cell>
          <cell r="G938">
            <v>0</v>
          </cell>
          <cell r="H938">
            <v>9.9798912499999997</v>
          </cell>
          <cell r="I938">
            <v>0</v>
          </cell>
          <cell r="J938">
            <v>40.43</v>
          </cell>
          <cell r="K938">
            <v>48.515999999999998</v>
          </cell>
        </row>
        <row r="939">
          <cell r="B939" t="str">
            <v>C2858</v>
          </cell>
          <cell r="C939" t="str">
            <v>LAJE PM-6 COM FERRO 6.3mm CAPA DE CONCRETO 0,03m</v>
          </cell>
          <cell r="D939" t="str">
            <v>M2</v>
          </cell>
          <cell r="E939">
            <v>1</v>
          </cell>
          <cell r="F939">
            <v>39.006608749999998</v>
          </cell>
          <cell r="G939">
            <v>0</v>
          </cell>
          <cell r="H939">
            <v>11.033391249999999</v>
          </cell>
          <cell r="I939">
            <v>0</v>
          </cell>
          <cell r="J939">
            <v>50.04</v>
          </cell>
          <cell r="K939">
            <v>60.047999999999995</v>
          </cell>
        </row>
        <row r="940">
          <cell r="B940" t="str">
            <v>C1587</v>
          </cell>
          <cell r="C940" t="str">
            <v>LAJE PRÉ-FABRICADA COMUM P/FORROS E= 10cm</v>
          </cell>
          <cell r="D940" t="str">
            <v>M2</v>
          </cell>
          <cell r="E940">
            <v>1</v>
          </cell>
          <cell r="F940">
            <v>33.4955</v>
          </cell>
          <cell r="G940">
            <v>0</v>
          </cell>
          <cell r="H940">
            <v>2.8345000000000002</v>
          </cell>
          <cell r="I940">
            <v>0</v>
          </cell>
          <cell r="J940">
            <v>36.33</v>
          </cell>
          <cell r="K940">
            <v>43.595999999999997</v>
          </cell>
        </row>
        <row r="941">
          <cell r="B941" t="str">
            <v>C1588</v>
          </cell>
          <cell r="C941" t="str">
            <v>LAJE PRÉ-FABRICADA COMUM P/PISOS E= 12cm</v>
          </cell>
          <cell r="D941" t="str">
            <v>M2</v>
          </cell>
          <cell r="E941">
            <v>1</v>
          </cell>
          <cell r="F941">
            <v>36.798000000000002</v>
          </cell>
          <cell r="G941">
            <v>0</v>
          </cell>
          <cell r="H941">
            <v>3.0620000000000003</v>
          </cell>
          <cell r="I941">
            <v>0</v>
          </cell>
          <cell r="J941">
            <v>39.86</v>
          </cell>
          <cell r="K941">
            <v>47.832000000000001</v>
          </cell>
        </row>
        <row r="942">
          <cell r="B942" t="str">
            <v>C1589</v>
          </cell>
          <cell r="C942" t="str">
            <v>LAJE PRÉ-FABRICADA COMUM P/PISOS E= 16cm</v>
          </cell>
          <cell r="D942" t="str">
            <v>M2</v>
          </cell>
          <cell r="E942">
            <v>1</v>
          </cell>
          <cell r="F942">
            <v>44.096249999999998</v>
          </cell>
          <cell r="G942">
            <v>0</v>
          </cell>
          <cell r="H942">
            <v>3.3337500000000002</v>
          </cell>
          <cell r="I942">
            <v>0</v>
          </cell>
          <cell r="J942">
            <v>47.43</v>
          </cell>
          <cell r="K942">
            <v>56.915999999999997</v>
          </cell>
        </row>
        <row r="943">
          <cell r="B943" t="str">
            <v>C1590</v>
          </cell>
          <cell r="C943" t="str">
            <v xml:space="preserve">LAJE PRÉ-FABRICADA TRELIÇADA P/PISO/COBERT./FORROS E TERRAÇOS, INTEREIXO 50cm, ESP.=40cm, CAP.=5cm </v>
          </cell>
          <cell r="D943" t="str">
            <v>M2</v>
          </cell>
          <cell r="E943">
            <v>1</v>
          </cell>
          <cell r="F943">
            <v>38.758125</v>
          </cell>
          <cell r="G943">
            <v>0</v>
          </cell>
          <cell r="H943">
            <v>2.0918749999999999</v>
          </cell>
          <cell r="I943">
            <v>0</v>
          </cell>
          <cell r="J943">
            <v>40.85</v>
          </cell>
          <cell r="K943">
            <v>49.02</v>
          </cell>
        </row>
        <row r="944">
          <cell r="B944" t="str">
            <v>C1591</v>
          </cell>
          <cell r="C944" t="str">
            <v>LAJE PRE-FABRICADA TRELIÇADA P/PISO/COBERT./FORROS E TERRAÇOS, INTEREIXO 50cm, ESP.=45cm, CAP.=5cm</v>
          </cell>
          <cell r="D944" t="str">
            <v>M2</v>
          </cell>
          <cell r="E944">
            <v>1</v>
          </cell>
          <cell r="F944">
            <v>40.623374999999996</v>
          </cell>
          <cell r="G944">
            <v>0</v>
          </cell>
          <cell r="H944">
            <v>2.1266249999999998</v>
          </cell>
          <cell r="I944">
            <v>0</v>
          </cell>
          <cell r="J944">
            <v>42.749999999999993</v>
          </cell>
          <cell r="K944">
            <v>51.29999999999999</v>
          </cell>
        </row>
        <row r="945">
          <cell r="B945" t="str">
            <v>C1592</v>
          </cell>
          <cell r="C945" t="str">
            <v>LAJE PRÉ-FABRICADA TRELIÇADA P/PISO/COBERT./FORROS E TERRAÇOS, INTEREIXO 50cm, ESP.=50cm, CAP.=5cm</v>
          </cell>
          <cell r="D945" t="str">
            <v>M2</v>
          </cell>
          <cell r="E945">
            <v>1</v>
          </cell>
          <cell r="F945">
            <v>41.548625000000001</v>
          </cell>
          <cell r="G945">
            <v>0</v>
          </cell>
          <cell r="H945">
            <v>2.161375</v>
          </cell>
          <cell r="I945">
            <v>0</v>
          </cell>
          <cell r="J945">
            <v>43.71</v>
          </cell>
          <cell r="K945">
            <v>52.451999999999998</v>
          </cell>
        </row>
        <row r="946">
          <cell r="B946" t="str">
            <v>C1593</v>
          </cell>
          <cell r="C946" t="str">
            <v>LAJE PRÉ-FABRICADA TRELIÇADA P/PISOS E= 20cm</v>
          </cell>
          <cell r="D946" t="str">
            <v>M2</v>
          </cell>
          <cell r="E946">
            <v>1</v>
          </cell>
          <cell r="F946">
            <v>42.493000000000002</v>
          </cell>
          <cell r="G946">
            <v>0</v>
          </cell>
          <cell r="H946">
            <v>1.877</v>
          </cell>
          <cell r="I946">
            <v>0</v>
          </cell>
          <cell r="J946">
            <v>44.370000000000005</v>
          </cell>
          <cell r="K946">
            <v>53.244000000000007</v>
          </cell>
        </row>
        <row r="947">
          <cell r="B947" t="str">
            <v>C1594</v>
          </cell>
          <cell r="C947" t="str">
            <v>LAJE PRÉ-FABRICADA TRELIÇADA P/PISOS E= 25cm</v>
          </cell>
          <cell r="D947" t="str">
            <v>M2</v>
          </cell>
          <cell r="E947">
            <v>1</v>
          </cell>
          <cell r="F947">
            <v>54.838249999999995</v>
          </cell>
          <cell r="G947">
            <v>0</v>
          </cell>
          <cell r="H947">
            <v>1.9117499999999998</v>
          </cell>
          <cell r="I947">
            <v>0</v>
          </cell>
          <cell r="J947">
            <v>56.749999999999993</v>
          </cell>
          <cell r="K947">
            <v>68.099999999999994</v>
          </cell>
        </row>
        <row r="948">
          <cell r="B948" t="str">
            <v>C1595</v>
          </cell>
          <cell r="C948" t="str">
            <v>LAJE PRÉ-FABRICADA TRELIÇADA P/PISOS E= 30cm</v>
          </cell>
          <cell r="D948" t="str">
            <v>M2</v>
          </cell>
          <cell r="E948">
            <v>1</v>
          </cell>
          <cell r="F948">
            <v>62.033500000000004</v>
          </cell>
          <cell r="G948">
            <v>0</v>
          </cell>
          <cell r="H948">
            <v>1.9465000000000001</v>
          </cell>
          <cell r="I948">
            <v>0</v>
          </cell>
          <cell r="J948">
            <v>63.980000000000004</v>
          </cell>
          <cell r="K948">
            <v>76.775999999999996</v>
          </cell>
        </row>
        <row r="949">
          <cell r="B949" t="str">
            <v>C1596</v>
          </cell>
          <cell r="C949" t="str">
            <v>LAJE PRÉ-FABRICADA TRELIÇADA P/PISOS E= 35cm</v>
          </cell>
          <cell r="D949" t="str">
            <v>M2</v>
          </cell>
          <cell r="E949">
            <v>1</v>
          </cell>
          <cell r="F949">
            <v>73.937124999999995</v>
          </cell>
          <cell r="G949">
            <v>0</v>
          </cell>
          <cell r="H949">
            <v>2.0128749999999997</v>
          </cell>
          <cell r="I949">
            <v>0</v>
          </cell>
          <cell r="J949">
            <v>75.949999999999989</v>
          </cell>
          <cell r="K949">
            <v>91.139999999999986</v>
          </cell>
        </row>
        <row r="950">
          <cell r="B950" t="str">
            <v>C2881</v>
          </cell>
          <cell r="C950" t="str">
            <v>MONTAGEM DE ANEL PRÉ-MOLDADO D=0,60m, h=0,50m</v>
          </cell>
          <cell r="D950" t="str">
            <v>UN</v>
          </cell>
          <cell r="E950">
            <v>1</v>
          </cell>
          <cell r="F950">
            <v>1.69625</v>
          </cell>
          <cell r="G950">
            <v>0</v>
          </cell>
          <cell r="H950">
            <v>0.96375</v>
          </cell>
          <cell r="I950">
            <v>0</v>
          </cell>
          <cell r="J950">
            <v>2.66</v>
          </cell>
          <cell r="K950">
            <v>3.1920000000000002</v>
          </cell>
        </row>
        <row r="951">
          <cell r="B951" t="str">
            <v>C3459</v>
          </cell>
          <cell r="C951" t="str">
            <v>MONTAGEM  DE ANEL PRÉ-MOLDADO D=1,00m  h=0,50m</v>
          </cell>
          <cell r="D951" t="str">
            <v>UN</v>
          </cell>
          <cell r="E951">
            <v>1</v>
          </cell>
          <cell r="F951">
            <v>3.7254762499999998</v>
          </cell>
          <cell r="G951">
            <v>0</v>
          </cell>
          <cell r="H951">
            <v>3.2745237500000002</v>
          </cell>
          <cell r="I951">
            <v>0</v>
          </cell>
          <cell r="J951">
            <v>7</v>
          </cell>
          <cell r="K951">
            <v>8.4</v>
          </cell>
        </row>
        <row r="952">
          <cell r="B952" t="str">
            <v>C3460</v>
          </cell>
          <cell r="C952" t="str">
            <v>MONTAGEM  DE ANEL PRÉ-MOLDADO D=1,50m  h=0,50m</v>
          </cell>
          <cell r="D952" t="str">
            <v>UN</v>
          </cell>
          <cell r="E952">
            <v>1</v>
          </cell>
          <cell r="F952">
            <v>6.2499306250000002</v>
          </cell>
          <cell r="G952">
            <v>0</v>
          </cell>
          <cell r="H952">
            <v>6.1900693750000002</v>
          </cell>
          <cell r="I952">
            <v>0</v>
          </cell>
          <cell r="J952">
            <v>12.440000000000001</v>
          </cell>
          <cell r="K952">
            <v>14.928000000000001</v>
          </cell>
        </row>
        <row r="953">
          <cell r="B953" t="str">
            <v>C2882</v>
          </cell>
          <cell r="C953" t="str">
            <v>MONTAGEM DE ANEL PRÉ-MOLDADO P/DECANTO DIGESTOR/FILTRO ANAERÓBIO</v>
          </cell>
          <cell r="D953" t="str">
            <v>UN</v>
          </cell>
          <cell r="E953">
            <v>1</v>
          </cell>
          <cell r="F953">
            <v>18.549125</v>
          </cell>
          <cell r="G953">
            <v>0</v>
          </cell>
          <cell r="H953">
            <v>3.1508749999999996</v>
          </cell>
          <cell r="I953">
            <v>0</v>
          </cell>
          <cell r="J953">
            <v>21.7</v>
          </cell>
          <cell r="K953">
            <v>26.04</v>
          </cell>
        </row>
        <row r="954">
          <cell r="B954" t="str">
            <v>C2883</v>
          </cell>
          <cell r="C954" t="str">
            <v>MONTAGEM DE CALHA VERTEDOURA PRÉ-MOLDADA P/FILTRO ANAERÓBIO</v>
          </cell>
          <cell r="D954" t="str">
            <v>UN</v>
          </cell>
          <cell r="E954">
            <v>1</v>
          </cell>
          <cell r="F954">
            <v>9.3762500000000006</v>
          </cell>
          <cell r="G954">
            <v>0</v>
          </cell>
          <cell r="H954">
            <v>1.56375</v>
          </cell>
          <cell r="I954">
            <v>0</v>
          </cell>
          <cell r="J954">
            <v>10.940000000000001</v>
          </cell>
          <cell r="K954">
            <v>13.128000000000002</v>
          </cell>
        </row>
        <row r="955">
          <cell r="B955" t="str">
            <v>C2884</v>
          </cell>
          <cell r="C955" t="str">
            <v>MONTAGEM DE CÂMARA DE DECANTAÇÃO PRÉ-MOLDADA</v>
          </cell>
          <cell r="D955" t="str">
            <v>UN</v>
          </cell>
          <cell r="E955">
            <v>1</v>
          </cell>
          <cell r="F955">
            <v>102.25</v>
          </cell>
          <cell r="G955">
            <v>0</v>
          </cell>
          <cell r="H955">
            <v>20.51</v>
          </cell>
          <cell r="I955">
            <v>0</v>
          </cell>
          <cell r="J955">
            <v>122.76</v>
          </cell>
          <cell r="K955">
            <v>147.31200000000001</v>
          </cell>
        </row>
        <row r="956">
          <cell r="B956" t="str">
            <v>C2885</v>
          </cell>
          <cell r="C956" t="str">
            <v>MONTAGEM DE TAMPA DE FECHAMENTO/LAJE DE FUNDO P/ANEL D=600MM</v>
          </cell>
          <cell r="D956" t="str">
            <v>UN</v>
          </cell>
          <cell r="E956">
            <v>1</v>
          </cell>
          <cell r="F956">
            <v>0.63324999999999998</v>
          </cell>
          <cell r="G956">
            <v>0</v>
          </cell>
          <cell r="H956">
            <v>0.78674999999999995</v>
          </cell>
          <cell r="I956">
            <v>0</v>
          </cell>
          <cell r="J956">
            <v>1.42</v>
          </cell>
          <cell r="K956">
            <v>1.704</v>
          </cell>
        </row>
        <row r="957">
          <cell r="B957" t="str">
            <v>C2886</v>
          </cell>
          <cell r="C957" t="str">
            <v>MONTAGEM DE TAMPA PRÉ-MOLDADA P/DECANTO/FILTRO/FUNDO FALSO</v>
          </cell>
          <cell r="D957" t="str">
            <v>UN</v>
          </cell>
          <cell r="E957">
            <v>1</v>
          </cell>
          <cell r="F957">
            <v>15.4885</v>
          </cell>
          <cell r="G957">
            <v>0</v>
          </cell>
          <cell r="H957">
            <v>2.5914999999999999</v>
          </cell>
          <cell r="I957">
            <v>0</v>
          </cell>
          <cell r="J957">
            <v>18.079999999999998</v>
          </cell>
          <cell r="K957">
            <v>21.695999999999998</v>
          </cell>
        </row>
        <row r="958">
          <cell r="B958" t="str">
            <v>C3289</v>
          </cell>
          <cell r="C958" t="str">
            <v>MOURÃO DE CONCRETO (2,20 x 0,15 x 0,15 M)</v>
          </cell>
          <cell r="D958" t="str">
            <v>UN</v>
          </cell>
          <cell r="E958">
            <v>1</v>
          </cell>
          <cell r="F958">
            <v>21.073242364072698</v>
          </cell>
          <cell r="G958">
            <v>0</v>
          </cell>
          <cell r="H958">
            <v>5.3167576359272894</v>
          </cell>
          <cell r="I958">
            <v>0</v>
          </cell>
          <cell r="J958">
            <v>26.389999999999986</v>
          </cell>
          <cell r="K958">
            <v>31.667999999999981</v>
          </cell>
        </row>
        <row r="959">
          <cell r="B959" t="str">
            <v>C1838</v>
          </cell>
          <cell r="C959" t="str">
            <v>PAINEL PROTENDIDO P/PISOS/PAREDES DE VEDAÇÃO ESP.=10cm</v>
          </cell>
          <cell r="D959" t="str">
            <v>M2</v>
          </cell>
          <cell r="E959">
            <v>1</v>
          </cell>
          <cell r="F959">
            <v>95.949412499999994</v>
          </cell>
          <cell r="G959">
            <v>0</v>
          </cell>
          <cell r="H959">
            <v>0.57058750000000003</v>
          </cell>
          <cell r="I959">
            <v>0</v>
          </cell>
          <cell r="J959">
            <v>96.52</v>
          </cell>
          <cell r="K959">
            <v>115.82399999999998</v>
          </cell>
        </row>
        <row r="960">
          <cell r="B960" t="str">
            <v>C1839</v>
          </cell>
          <cell r="C960" t="str">
            <v xml:space="preserve">PAINEL PROTENDIDO P/PISOS/PAREDES DE VEDAÇÃO ESP.=15cm  </v>
          </cell>
          <cell r="D960" t="str">
            <v>M2</v>
          </cell>
          <cell r="E960">
            <v>1</v>
          </cell>
          <cell r="F960">
            <v>111.2673375</v>
          </cell>
          <cell r="G960">
            <v>0</v>
          </cell>
          <cell r="H960">
            <v>0.41266249999999999</v>
          </cell>
          <cell r="I960">
            <v>0</v>
          </cell>
          <cell r="J960">
            <v>111.67999999999999</v>
          </cell>
          <cell r="K960">
            <v>134.01599999999999</v>
          </cell>
        </row>
        <row r="961">
          <cell r="B961" t="str">
            <v>C1840</v>
          </cell>
          <cell r="C961" t="str">
            <v>PAINEL PROTENDIDO P/PISOS/PAREDES DE VEDAÇÃO ESP.=20cm</v>
          </cell>
          <cell r="D961" t="str">
            <v>M2</v>
          </cell>
          <cell r="E961">
            <v>1</v>
          </cell>
          <cell r="F961">
            <v>141.58213000000001</v>
          </cell>
          <cell r="G961">
            <v>0</v>
          </cell>
          <cell r="H961">
            <v>0.33787</v>
          </cell>
          <cell r="I961">
            <v>0</v>
          </cell>
          <cell r="J961">
            <v>141.92000000000002</v>
          </cell>
          <cell r="K961">
            <v>170.304</v>
          </cell>
        </row>
        <row r="962">
          <cell r="B962" t="str">
            <v>C1841</v>
          </cell>
          <cell r="C962" t="str">
            <v>PAINEL PROTENDIDO P/PISOS/PAREDES DE VEDAÇÃO ESP.=25cm</v>
          </cell>
          <cell r="D962" t="str">
            <v>M2</v>
          </cell>
          <cell r="E962">
            <v>1</v>
          </cell>
          <cell r="F962">
            <v>143.35790499999999</v>
          </cell>
          <cell r="G962">
            <v>0</v>
          </cell>
          <cell r="H962">
            <v>1.1220949999999998</v>
          </cell>
          <cell r="I962">
            <v>0</v>
          </cell>
          <cell r="J962">
            <v>144.47999999999999</v>
          </cell>
          <cell r="K962">
            <v>173.37599999999998</v>
          </cell>
        </row>
        <row r="963">
          <cell r="B963" t="str">
            <v>C1842</v>
          </cell>
          <cell r="C963" t="str">
            <v>PAINEL-COBERTURA DE CONCRETO CELULAR AUTOCLAVADO ARMADO, C/ DIMENSÕES 7,5X40X280cm</v>
          </cell>
          <cell r="D963" t="str">
            <v>M2</v>
          </cell>
          <cell r="E963">
            <v>1</v>
          </cell>
          <cell r="F963">
            <v>49.338362500000002</v>
          </cell>
          <cell r="G963">
            <v>0</v>
          </cell>
          <cell r="H963">
            <v>0.46163750000000003</v>
          </cell>
          <cell r="I963">
            <v>0</v>
          </cell>
          <cell r="J963">
            <v>49.800000000000004</v>
          </cell>
          <cell r="K963">
            <v>59.760000000000005</v>
          </cell>
        </row>
        <row r="964">
          <cell r="B964" t="str">
            <v>C1843</v>
          </cell>
          <cell r="C964" t="str">
            <v>PAINEL-LAJE DE CONCRETO CELULAR AUTOCLAVADO, C/ DIMENSÕES 10X40X280cm</v>
          </cell>
          <cell r="D964" t="str">
            <v>M2</v>
          </cell>
          <cell r="E964">
            <v>1</v>
          </cell>
          <cell r="F964">
            <v>62.464037500000003</v>
          </cell>
          <cell r="G964">
            <v>0</v>
          </cell>
          <cell r="H964">
            <v>0.48596250000000002</v>
          </cell>
          <cell r="I964">
            <v>0</v>
          </cell>
          <cell r="J964">
            <v>62.95</v>
          </cell>
          <cell r="K964">
            <v>75.540000000000006</v>
          </cell>
        </row>
        <row r="965">
          <cell r="B965" t="str">
            <v>C1899</v>
          </cell>
          <cell r="C965" t="str">
            <v>PEÇAS PRÉ- MOLDADAS (PM) DE CONCRETO, ESP.= 3cm</v>
          </cell>
          <cell r="D965" t="str">
            <v>M2</v>
          </cell>
          <cell r="E965">
            <v>1</v>
          </cell>
          <cell r="F965">
            <v>148.72975</v>
          </cell>
          <cell r="G965">
            <v>0</v>
          </cell>
          <cell r="H965">
            <v>8.3302499999999995</v>
          </cell>
          <cell r="I965">
            <v>0</v>
          </cell>
          <cell r="J965">
            <v>157.06</v>
          </cell>
          <cell r="K965">
            <v>188.47200000000001</v>
          </cell>
        </row>
        <row r="966">
          <cell r="B966" t="str">
            <v>C1900</v>
          </cell>
          <cell r="C966" t="str">
            <v>PEÇAS PRÉ- MOLDADAS (PM) DE CONCRETO, ESP.= 4cm</v>
          </cell>
          <cell r="D966" t="str">
            <v>M2</v>
          </cell>
          <cell r="E966">
            <v>1</v>
          </cell>
          <cell r="F966">
            <v>152.36724999999998</v>
          </cell>
          <cell r="G966">
            <v>0</v>
          </cell>
          <cell r="H966">
            <v>9.3727499999999999</v>
          </cell>
          <cell r="I966">
            <v>0</v>
          </cell>
          <cell r="J966">
            <v>161.73999999999998</v>
          </cell>
          <cell r="K966">
            <v>194.08799999999997</v>
          </cell>
        </row>
        <row r="967">
          <cell r="B967" t="str">
            <v>C1901</v>
          </cell>
          <cell r="C967" t="str">
            <v>PEÇAS PRÉ- MOLDADAS (PM) DE CONCRETO, ESP.= 5cm</v>
          </cell>
          <cell r="D967" t="str">
            <v>M2</v>
          </cell>
          <cell r="E967">
            <v>1</v>
          </cell>
          <cell r="F967">
            <v>155.19725</v>
          </cell>
          <cell r="G967">
            <v>0</v>
          </cell>
          <cell r="H967">
            <v>9.3727499999999999</v>
          </cell>
          <cell r="I967">
            <v>0</v>
          </cell>
          <cell r="J967">
            <v>164.57</v>
          </cell>
          <cell r="K967">
            <v>197.48399999999998</v>
          </cell>
        </row>
        <row r="968">
          <cell r="B968" t="str">
            <v>C1886</v>
          </cell>
          <cell r="C968" t="str">
            <v>PÉRGOLAS PRÉ-MOLDADAS (PM) DE CONCRETO, ESP.= 5cm</v>
          </cell>
          <cell r="D968" t="str">
            <v>M2</v>
          </cell>
          <cell r="E968">
            <v>1</v>
          </cell>
          <cell r="F968">
            <v>145.2535</v>
          </cell>
          <cell r="G968">
            <v>0</v>
          </cell>
          <cell r="H968">
            <v>11.2765</v>
          </cell>
          <cell r="I968">
            <v>0</v>
          </cell>
          <cell r="J968">
            <v>156.53</v>
          </cell>
          <cell r="K968">
            <v>187.83599999999998</v>
          </cell>
        </row>
        <row r="969">
          <cell r="B969" t="str">
            <v>C2030</v>
          </cell>
          <cell r="C969" t="str">
            <v>PRÉ-LAJE TRELIÇADA PRÉ-FABRICADA P/PISOS/COBERT./FORROS/TERRAÇOS, ESP.=8cm E CAP.=5cm</v>
          </cell>
          <cell r="D969" t="str">
            <v>M2</v>
          </cell>
          <cell r="E969">
            <v>1</v>
          </cell>
          <cell r="F969">
            <v>31.560500000000001</v>
          </cell>
          <cell r="G969">
            <v>0</v>
          </cell>
          <cell r="H969">
            <v>0.85950000000000004</v>
          </cell>
          <cell r="I969">
            <v>0</v>
          </cell>
          <cell r="J969">
            <v>32.42</v>
          </cell>
          <cell r="K969">
            <v>38.904000000000003</v>
          </cell>
        </row>
        <row r="970">
          <cell r="B970" t="str">
            <v>C2025</v>
          </cell>
          <cell r="C970" t="str">
            <v>PRÉ-LAJE TRELIÇADA PRÉ-FABRICADA P/PISOS/COBERT./FORROS/TERRAÇOS, ESP.=12cm E CAP.=4cm</v>
          </cell>
          <cell r="D970" t="str">
            <v>M2</v>
          </cell>
          <cell r="E970">
            <v>1</v>
          </cell>
          <cell r="F970">
            <v>33.040500000000002</v>
          </cell>
          <cell r="G970">
            <v>0</v>
          </cell>
          <cell r="H970">
            <v>0.85950000000000004</v>
          </cell>
          <cell r="I970">
            <v>0</v>
          </cell>
          <cell r="J970">
            <v>33.9</v>
          </cell>
          <cell r="K970">
            <v>40.68</v>
          </cell>
        </row>
        <row r="971">
          <cell r="B971" t="str">
            <v>C2026</v>
          </cell>
          <cell r="C971" t="str">
            <v>PRÉ-LAJE TRELIÇADA PRÉ-FABRICADA P/PISOS/COBERT./FORROS/TERRAÇOS, ESP.=20cm E CAP.=4cm</v>
          </cell>
          <cell r="D971" t="str">
            <v>M2</v>
          </cell>
          <cell r="E971">
            <v>1</v>
          </cell>
          <cell r="F971">
            <v>35.246250000000003</v>
          </cell>
          <cell r="G971">
            <v>0</v>
          </cell>
          <cell r="H971">
            <v>0.96375</v>
          </cell>
          <cell r="I971">
            <v>0</v>
          </cell>
          <cell r="J971">
            <v>36.21</v>
          </cell>
          <cell r="K971">
            <v>43.451999999999998</v>
          </cell>
        </row>
        <row r="972">
          <cell r="B972" t="str">
            <v>C2027</v>
          </cell>
          <cell r="C972" t="str">
            <v>PRÉ-LAJE TRELIÇADA PRÉ-FABRICADA P/PISOS/COBERT./FORROS/TERRAÇOS, ESP.=30cm E CAP.=5cm</v>
          </cell>
          <cell r="D972" t="str">
            <v>M2</v>
          </cell>
          <cell r="E972">
            <v>1</v>
          </cell>
          <cell r="F972">
            <v>42.672000000000004</v>
          </cell>
          <cell r="G972">
            <v>0</v>
          </cell>
          <cell r="H972">
            <v>1.0680000000000001</v>
          </cell>
          <cell r="I972">
            <v>0</v>
          </cell>
          <cell r="J972">
            <v>43.74</v>
          </cell>
          <cell r="K972">
            <v>52.488</v>
          </cell>
        </row>
        <row r="973">
          <cell r="B973" t="str">
            <v>C2028</v>
          </cell>
          <cell r="C973" t="str">
            <v>PRÉ-LAJE TRELIÇADA PRÉ-FABRICADA P/PISOS/COBERT./FORROS/TERRAÇOS, ESP.=40cm E CAP.=6cm</v>
          </cell>
          <cell r="D973" t="str">
            <v>M2</v>
          </cell>
          <cell r="E973">
            <v>1</v>
          </cell>
          <cell r="F973">
            <v>51.187750000000001</v>
          </cell>
          <cell r="G973">
            <v>0</v>
          </cell>
          <cell r="H973">
            <v>1.17225</v>
          </cell>
          <cell r="I973">
            <v>0</v>
          </cell>
          <cell r="J973">
            <v>52.36</v>
          </cell>
          <cell r="K973">
            <v>62.831999999999994</v>
          </cell>
        </row>
        <row r="974">
          <cell r="B974" t="str">
            <v>C2029</v>
          </cell>
          <cell r="C974" t="str">
            <v>PRÉ-LAJE TRELIÇADA PRÉ-FABRICADA P/PISOS/COBERT./FORROS/TERRAÇOS, ESP.=50cm E CAP.=7cm</v>
          </cell>
          <cell r="D974" t="str">
            <v>M2</v>
          </cell>
          <cell r="E974">
            <v>1</v>
          </cell>
          <cell r="F974">
            <v>75.253500000000003</v>
          </cell>
          <cell r="G974">
            <v>0</v>
          </cell>
          <cell r="H974">
            <v>1.2765</v>
          </cell>
          <cell r="I974">
            <v>0</v>
          </cell>
          <cell r="J974">
            <v>76.53</v>
          </cell>
          <cell r="K974">
            <v>91.835999999999999</v>
          </cell>
        </row>
        <row r="975">
          <cell r="C975" t="str">
            <v>JUNTA DE DILATAÇÃO</v>
          </cell>
          <cell r="E975">
            <v>0</v>
          </cell>
          <cell r="F975">
            <v>1038.60375</v>
          </cell>
          <cell r="G975">
            <v>0</v>
          </cell>
          <cell r="H975">
            <v>44.08625</v>
          </cell>
          <cell r="I975">
            <v>0</v>
          </cell>
          <cell r="J975" t="str">
            <v/>
          </cell>
        </row>
        <row r="976">
          <cell r="B976" t="str">
            <v>C1418</v>
          </cell>
          <cell r="C976" t="str">
            <v>FUNGENBAND P/ JUNTAS DE DILATAÇÃO</v>
          </cell>
          <cell r="D976" t="str">
            <v>M</v>
          </cell>
          <cell r="E976">
            <v>1</v>
          </cell>
          <cell r="F976">
            <v>70.38</v>
          </cell>
          <cell r="G976">
            <v>0</v>
          </cell>
          <cell r="H976">
            <v>2.97</v>
          </cell>
          <cell r="I976">
            <v>0</v>
          </cell>
          <cell r="J976">
            <v>73.349999999999994</v>
          </cell>
          <cell r="K976">
            <v>88.02</v>
          </cell>
        </row>
        <row r="977">
          <cell r="B977" t="str">
            <v>C4073</v>
          </cell>
          <cell r="C977" t="str">
            <v>JUNTA ASFÁLTICA NAS PLACAS DOS TALUDES DAS LAGOAS (SEÇÃO 1,5 x 3,0 cm)</v>
          </cell>
          <cell r="D977" t="str">
            <v>M</v>
          </cell>
          <cell r="E977">
            <v>1</v>
          </cell>
          <cell r="F977">
            <v>2.2112500000000002</v>
          </cell>
          <cell r="G977">
            <v>0</v>
          </cell>
          <cell r="H977">
            <v>0.91874999999999996</v>
          </cell>
          <cell r="I977">
            <v>0</v>
          </cell>
          <cell r="J977">
            <v>3.13</v>
          </cell>
          <cell r="K977">
            <v>3.7559999999999998</v>
          </cell>
        </row>
        <row r="978">
          <cell r="B978" t="str">
            <v>C3732</v>
          </cell>
          <cell r="C978" t="str">
            <v>JUNTA DE DILATAÇÃO À BASE DE MASTIQUE (1.00 x 1.00cm)</v>
          </cell>
          <cell r="D978" t="str">
            <v>M</v>
          </cell>
          <cell r="E978">
            <v>1</v>
          </cell>
          <cell r="F978">
            <v>6.5549999999999997</v>
          </cell>
          <cell r="G978">
            <v>0</v>
          </cell>
          <cell r="H978">
            <v>0.69499999999999995</v>
          </cell>
          <cell r="I978">
            <v>0</v>
          </cell>
          <cell r="J978">
            <v>7.25</v>
          </cell>
          <cell r="K978">
            <v>8.6999999999999993</v>
          </cell>
        </row>
        <row r="979">
          <cell r="B979" t="str">
            <v>C3993</v>
          </cell>
          <cell r="C979" t="str">
            <v xml:space="preserve">JUNTA DE MOVIMENTAÇÃO TIPO JEENE </v>
          </cell>
          <cell r="D979" t="str">
            <v>M</v>
          </cell>
          <cell r="E979">
            <v>1</v>
          </cell>
          <cell r="F979">
            <v>407.82499999999999</v>
          </cell>
          <cell r="G979">
            <v>0</v>
          </cell>
          <cell r="H979">
            <v>11.025</v>
          </cell>
          <cell r="I979">
            <v>0</v>
          </cell>
          <cell r="J979">
            <v>418.84999999999997</v>
          </cell>
          <cell r="K979">
            <v>502.61999999999995</v>
          </cell>
        </row>
        <row r="980">
          <cell r="B980" t="str">
            <v>C4209</v>
          </cell>
          <cell r="C980" t="str">
            <v>JUNTA DILATAÇÃO COM CORDA DE SISAL E ASFALTO OXIDADO (SEÇÃO 1,5 x 3 cm)</v>
          </cell>
          <cell r="D980" t="str">
            <v>M</v>
          </cell>
          <cell r="E980">
            <v>1</v>
          </cell>
          <cell r="F980">
            <v>3.2949999999999999</v>
          </cell>
          <cell r="G980">
            <v>0</v>
          </cell>
          <cell r="H980">
            <v>1.2250000000000001</v>
          </cell>
          <cell r="I980">
            <v>0</v>
          </cell>
          <cell r="J980">
            <v>4.5199999999999996</v>
          </cell>
          <cell r="K980">
            <v>5.4239999999999995</v>
          </cell>
        </row>
        <row r="981">
          <cell r="B981" t="str">
            <v>C3090</v>
          </cell>
          <cell r="C981" t="str">
            <v>JUNTA TRAFLEX-TR-CS DA MAPEL OU SIMILAR</v>
          </cell>
          <cell r="D981" t="str">
            <v>M</v>
          </cell>
          <cell r="E981">
            <v>1</v>
          </cell>
          <cell r="F981">
            <v>106.4875</v>
          </cell>
          <cell r="G981">
            <v>0</v>
          </cell>
          <cell r="H981">
            <v>10.112500000000001</v>
          </cell>
          <cell r="I981">
            <v>0</v>
          </cell>
          <cell r="J981">
            <v>116.6</v>
          </cell>
          <cell r="K981">
            <v>139.91999999999999</v>
          </cell>
        </row>
        <row r="982">
          <cell r="B982" t="str">
            <v>C1814</v>
          </cell>
          <cell r="C982" t="str">
            <v>NEOPRENE P/ JUNTAS DE DILATAÇÃO</v>
          </cell>
          <cell r="D982" t="str">
            <v>M</v>
          </cell>
          <cell r="E982">
            <v>1</v>
          </cell>
          <cell r="F982">
            <v>21</v>
          </cell>
          <cell r="G982">
            <v>0</v>
          </cell>
          <cell r="H982">
            <v>2.97</v>
          </cell>
          <cell r="I982">
            <v>0</v>
          </cell>
          <cell r="J982">
            <v>23.97</v>
          </cell>
          <cell r="K982">
            <v>28.763999999999999</v>
          </cell>
        </row>
        <row r="983">
          <cell r="B983" t="str">
            <v>C2268</v>
          </cell>
          <cell r="C983" t="str">
            <v>SELANTE ELASTRÔMETRO P/ JUNTA DE DILATAÇÃO</v>
          </cell>
          <cell r="D983" t="str">
            <v>M</v>
          </cell>
          <cell r="E983">
            <v>1</v>
          </cell>
          <cell r="F983">
            <v>13.025</v>
          </cell>
          <cell r="G983">
            <v>0</v>
          </cell>
          <cell r="H983">
            <v>3.145</v>
          </cell>
          <cell r="I983">
            <v>0</v>
          </cell>
          <cell r="J983">
            <v>16.170000000000002</v>
          </cell>
          <cell r="K983">
            <v>19.404</v>
          </cell>
        </row>
        <row r="984">
          <cell r="B984" t="str">
            <v>C4305</v>
          </cell>
          <cell r="C984" t="str">
            <v>JUNTA JEENE JJ 5070 VV</v>
          </cell>
          <cell r="D984" t="str">
            <v>M</v>
          </cell>
          <cell r="E984">
            <v>1</v>
          </cell>
          <cell r="F984">
            <v>407.82499999999999</v>
          </cell>
          <cell r="G984">
            <v>0</v>
          </cell>
          <cell r="H984">
            <v>11.025</v>
          </cell>
          <cell r="I984">
            <v>0</v>
          </cell>
          <cell r="J984">
            <v>418.84999999999997</v>
          </cell>
          <cell r="K984">
            <v>502.61999999999995</v>
          </cell>
        </row>
        <row r="985">
          <cell r="C985" t="str">
            <v>RECUPERAÇÃO ESTRUTURAL</v>
          </cell>
          <cell r="E985">
            <v>0</v>
          </cell>
          <cell r="F985">
            <v>4544.7337754132404</v>
          </cell>
          <cell r="G985">
            <v>0</v>
          </cell>
          <cell r="H985">
            <v>655.47622458676506</v>
          </cell>
          <cell r="I985">
            <v>0</v>
          </cell>
          <cell r="J985" t="str">
            <v/>
          </cell>
        </row>
        <row r="986">
          <cell r="B986" t="str">
            <v>C0005</v>
          </cell>
          <cell r="C986" t="str">
            <v>ACABAMENTO DE PEDREIRO</v>
          </cell>
          <cell r="D986" t="str">
            <v>M2</v>
          </cell>
          <cell r="E986">
            <v>1</v>
          </cell>
          <cell r="F986">
            <v>11.8075733333333</v>
          </cell>
          <cell r="G986">
            <v>0</v>
          </cell>
          <cell r="H986">
            <v>8.5724266666666704</v>
          </cell>
          <cell r="I986">
            <v>0</v>
          </cell>
          <cell r="J986">
            <v>20.379999999999971</v>
          </cell>
          <cell r="K986">
            <v>24.455999999999964</v>
          </cell>
        </row>
        <row r="987">
          <cell r="B987" t="str">
            <v>C0094</v>
          </cell>
          <cell r="C987" t="str">
            <v>APICOAMENTO EM CONCRETO/PREPARO DA SUPERFÍCIE</v>
          </cell>
          <cell r="D987" t="str">
            <v>M2</v>
          </cell>
          <cell r="E987">
            <v>1</v>
          </cell>
          <cell r="F987">
            <v>3.5449999999999999</v>
          </cell>
          <cell r="G987">
            <v>0</v>
          </cell>
          <cell r="H987">
            <v>4.4249999999999998</v>
          </cell>
          <cell r="I987">
            <v>0</v>
          </cell>
          <cell r="J987">
            <v>7.97</v>
          </cell>
          <cell r="K987">
            <v>9.5640000000000001</v>
          </cell>
        </row>
        <row r="988">
          <cell r="B988" t="str">
            <v>C0098</v>
          </cell>
          <cell r="C988" t="str">
            <v>APLICAÇÃO DE ADESIVO ESTRUTURAL BASE EPOXI</v>
          </cell>
          <cell r="D988" t="str">
            <v>KG</v>
          </cell>
          <cell r="E988">
            <v>1</v>
          </cell>
          <cell r="F988">
            <v>38.72</v>
          </cell>
          <cell r="G988">
            <v>0</v>
          </cell>
          <cell r="H988">
            <v>2.78</v>
          </cell>
          <cell r="I988">
            <v>0</v>
          </cell>
          <cell r="J988">
            <v>41.5</v>
          </cell>
          <cell r="K988">
            <v>49.8</v>
          </cell>
        </row>
        <row r="989">
          <cell r="B989" t="str">
            <v>C0176</v>
          </cell>
          <cell r="C989" t="str">
            <v>ARGAMASSA DE CIMENTO/AREIA TRAÇO 1:2 (SECA E SOCADA) DRY PACK(B.PLAST)</v>
          </cell>
          <cell r="D989" t="str">
            <v>M3</v>
          </cell>
          <cell r="E989">
            <v>1</v>
          </cell>
          <cell r="F989">
            <v>251.58500000000001</v>
          </cell>
          <cell r="G989">
            <v>0</v>
          </cell>
          <cell r="H989">
            <v>288.17500000000001</v>
          </cell>
          <cell r="I989">
            <v>0</v>
          </cell>
          <cell r="J989">
            <v>539.76</v>
          </cell>
          <cell r="K989">
            <v>647.71199999999999</v>
          </cell>
        </row>
        <row r="990">
          <cell r="B990" t="str">
            <v>C0177</v>
          </cell>
          <cell r="C990" t="str">
            <v>ARGAMASSA EPÓXIDA C/GROUT P/REGULARIZAÇÃO</v>
          </cell>
          <cell r="D990" t="str">
            <v>M3</v>
          </cell>
          <cell r="E990">
            <v>1</v>
          </cell>
          <cell r="F990">
            <v>2401.7075</v>
          </cell>
          <cell r="G990">
            <v>0</v>
          </cell>
          <cell r="H990">
            <v>26.862500000000001</v>
          </cell>
          <cell r="I990">
            <v>0</v>
          </cell>
          <cell r="J990">
            <v>2428.5700000000002</v>
          </cell>
          <cell r="K990">
            <v>2914.2840000000001</v>
          </cell>
        </row>
        <row r="991">
          <cell r="B991" t="str">
            <v>C0809</v>
          </cell>
          <cell r="C991" t="str">
            <v>COLOCAÇÃO DE INJETORES</v>
          </cell>
          <cell r="D991" t="str">
            <v>UN</v>
          </cell>
          <cell r="E991">
            <v>1</v>
          </cell>
          <cell r="F991">
            <v>5.61</v>
          </cell>
          <cell r="G991">
            <v>0</v>
          </cell>
          <cell r="H991">
            <v>1.39</v>
          </cell>
          <cell r="I991">
            <v>0</v>
          </cell>
          <cell r="J991">
            <v>7</v>
          </cell>
          <cell r="K991">
            <v>8.4</v>
          </cell>
        </row>
        <row r="992">
          <cell r="B992" t="str">
            <v>C3156</v>
          </cell>
          <cell r="C992" t="str">
            <v>CONCRETO PROJETADO (MEDIDO NA MÁQUINA 35MPa)</v>
          </cell>
          <cell r="D992" t="str">
            <v>M3</v>
          </cell>
          <cell r="E992">
            <v>1</v>
          </cell>
          <cell r="F992">
            <v>411.439980079657</v>
          </cell>
          <cell r="G992">
            <v>0</v>
          </cell>
          <cell r="H992">
            <v>107.14001992034301</v>
          </cell>
          <cell r="I992">
            <v>0</v>
          </cell>
          <cell r="J992">
            <v>518.58000000000004</v>
          </cell>
          <cell r="K992">
            <v>622.29600000000005</v>
          </cell>
        </row>
        <row r="993">
          <cell r="B993" t="str">
            <v>C0929</v>
          </cell>
          <cell r="C993" t="str">
            <v>CORTE EM CONCRETO DETERIORADO</v>
          </cell>
          <cell r="D993" t="str">
            <v>M2</v>
          </cell>
          <cell r="E993">
            <v>1</v>
          </cell>
          <cell r="F993">
            <v>3.5449999999999999</v>
          </cell>
          <cell r="G993">
            <v>0</v>
          </cell>
          <cell r="H993">
            <v>4.4249999999999998</v>
          </cell>
          <cell r="I993">
            <v>0</v>
          </cell>
          <cell r="J993">
            <v>7.97</v>
          </cell>
          <cell r="K993">
            <v>9.5640000000000001</v>
          </cell>
        </row>
        <row r="994">
          <cell r="B994" t="str">
            <v>C3083</v>
          </cell>
          <cell r="C994" t="str">
            <v>EXECUÇÃO DE FUROS EM CONCRETO C/BROCA 1/2"&lt;= D &lt;=1"</v>
          </cell>
          <cell r="D994" t="str">
            <v>UN</v>
          </cell>
          <cell r="E994">
            <v>1</v>
          </cell>
          <cell r="F994">
            <v>6.0838749999999999</v>
          </cell>
          <cell r="G994">
            <v>0</v>
          </cell>
          <cell r="H994">
            <v>1.6861249999999999</v>
          </cell>
          <cell r="I994">
            <v>0</v>
          </cell>
          <cell r="J994">
            <v>7.77</v>
          </cell>
          <cell r="K994">
            <v>9.3239999999999998</v>
          </cell>
        </row>
        <row r="995">
          <cell r="B995" t="str">
            <v>C3082</v>
          </cell>
          <cell r="C995" t="str">
            <v>EXECUÇÃO DE FUROS EM CONCRETO C/BROCA 1"&lt; D &lt;=1 1/2"</v>
          </cell>
          <cell r="D995" t="str">
            <v>UN</v>
          </cell>
          <cell r="E995">
            <v>1</v>
          </cell>
          <cell r="F995">
            <v>8.0912500000000005</v>
          </cell>
          <cell r="G995">
            <v>0</v>
          </cell>
          <cell r="H995">
            <v>2.4087499999999999</v>
          </cell>
          <cell r="I995">
            <v>0</v>
          </cell>
          <cell r="J995">
            <v>10.5</v>
          </cell>
          <cell r="K995">
            <v>12.6</v>
          </cell>
        </row>
        <row r="996">
          <cell r="B996" t="str">
            <v>C4410</v>
          </cell>
          <cell r="C996" t="str">
            <v>EXECUÇÃO DE FURO EM CONCRETO COM BROCA - Ø 1 1/2" A 2"</v>
          </cell>
          <cell r="D996" t="str">
            <v>M</v>
          </cell>
          <cell r="E996">
            <v>1</v>
          </cell>
          <cell r="F996">
            <v>50</v>
          </cell>
          <cell r="G996">
            <v>0</v>
          </cell>
          <cell r="H996">
            <v>0</v>
          </cell>
          <cell r="I996">
            <v>0</v>
          </cell>
          <cell r="J996">
            <v>50</v>
          </cell>
          <cell r="K996">
            <v>60</v>
          </cell>
        </row>
        <row r="997">
          <cell r="B997" t="str">
            <v>C3084</v>
          </cell>
          <cell r="C997" t="str">
            <v>EXECUÇÃO DE PINGADEIRAS</v>
          </cell>
          <cell r="D997" t="str">
            <v>M</v>
          </cell>
          <cell r="E997">
            <v>1</v>
          </cell>
          <cell r="F997">
            <v>1.9023038888888899</v>
          </cell>
          <cell r="G997">
            <v>0</v>
          </cell>
          <cell r="H997">
            <v>1.3476961111111099</v>
          </cell>
          <cell r="I997">
            <v>0</v>
          </cell>
          <cell r="J997">
            <v>3.25</v>
          </cell>
          <cell r="K997">
            <v>3.9</v>
          </cell>
        </row>
        <row r="998">
          <cell r="B998" t="str">
            <v>C3467</v>
          </cell>
          <cell r="C998" t="str">
            <v>FORNECIMENTO E COLOCAÇÃO DE CHUMBADOR PARABOULT DE  3/4" a 1"</v>
          </cell>
          <cell r="D998" t="str">
            <v>UN</v>
          </cell>
          <cell r="E998">
            <v>1</v>
          </cell>
          <cell r="F998">
            <v>30.965</v>
          </cell>
          <cell r="G998">
            <v>0</v>
          </cell>
          <cell r="H998">
            <v>8.7750000000000004</v>
          </cell>
          <cell r="I998">
            <v>0</v>
          </cell>
          <cell r="J998">
            <v>39.74</v>
          </cell>
          <cell r="K998">
            <v>47.688000000000002</v>
          </cell>
        </row>
        <row r="999">
          <cell r="B999" t="str">
            <v>C2830</v>
          </cell>
          <cell r="C999" t="str">
            <v>FORNECIMENTO E CRAVAÇÃO DE PINOS C/PISTOLA P/FIXAÇÃO DE TELA</v>
          </cell>
          <cell r="D999" t="str">
            <v>UN</v>
          </cell>
          <cell r="E999">
            <v>1</v>
          </cell>
          <cell r="F999">
            <v>1.2350000000000001</v>
          </cell>
          <cell r="G999">
            <v>0</v>
          </cell>
          <cell r="H999">
            <v>0.45500000000000002</v>
          </cell>
          <cell r="I999">
            <v>0</v>
          </cell>
          <cell r="J999">
            <v>1.6900000000000002</v>
          </cell>
          <cell r="K999">
            <v>2.028</v>
          </cell>
        </row>
        <row r="1000">
          <cell r="B1000" t="str">
            <v>C1523</v>
          </cell>
          <cell r="C1000" t="str">
            <v>JATEAMENTO DE AR COMPRIMIDO, P/LIMPEZA DE SUPERFÍCIES</v>
          </cell>
          <cell r="D1000" t="str">
            <v>M2</v>
          </cell>
          <cell r="E1000">
            <v>1</v>
          </cell>
          <cell r="F1000">
            <v>4.5508749999999996</v>
          </cell>
          <cell r="G1000">
            <v>0</v>
          </cell>
          <cell r="H1000">
            <v>1.3391249999999999</v>
          </cell>
          <cell r="I1000">
            <v>0</v>
          </cell>
          <cell r="J1000">
            <v>5.89</v>
          </cell>
          <cell r="K1000">
            <v>7.0679999999999996</v>
          </cell>
        </row>
        <row r="1001">
          <cell r="B1001" t="str">
            <v>C1524</v>
          </cell>
          <cell r="C1001" t="str">
            <v>JATEAMENTO DE AREIA À SECO EM SUPERFÍCIES</v>
          </cell>
          <cell r="D1001" t="str">
            <v>M2</v>
          </cell>
          <cell r="E1001">
            <v>1</v>
          </cell>
          <cell r="F1001">
            <v>3.0818750000000001</v>
          </cell>
          <cell r="G1001">
            <v>0</v>
          </cell>
          <cell r="H1001">
            <v>1.7281249999999999</v>
          </cell>
          <cell r="I1001">
            <v>0</v>
          </cell>
          <cell r="J1001">
            <v>4.8100000000000005</v>
          </cell>
          <cell r="K1001">
            <v>5.7720000000000002</v>
          </cell>
        </row>
        <row r="1002">
          <cell r="B1002" t="str">
            <v>C3091</v>
          </cell>
          <cell r="C1002" t="str">
            <v>LIMPEZA COM JATO DE AREIA/ÁGUA</v>
          </cell>
          <cell r="D1002" t="str">
            <v>M2</v>
          </cell>
          <cell r="E1002">
            <v>1</v>
          </cell>
          <cell r="F1002">
            <v>22.426163194444399</v>
          </cell>
          <cell r="G1002">
            <v>0</v>
          </cell>
          <cell r="H1002">
            <v>7.6938368055555593</v>
          </cell>
          <cell r="I1002">
            <v>0</v>
          </cell>
          <cell r="J1002">
            <v>30.119999999999958</v>
          </cell>
          <cell r="K1002">
            <v>36.143999999999949</v>
          </cell>
        </row>
        <row r="1003">
          <cell r="B1003" t="str">
            <v>C3095</v>
          </cell>
          <cell r="C1003" t="str">
            <v>LIMPEZA DE SUPERFÍCIE C/ ESCOVA DE AÇO</v>
          </cell>
          <cell r="D1003" t="str">
            <v>M2</v>
          </cell>
          <cell r="E1003">
            <v>1</v>
          </cell>
          <cell r="F1003">
            <v>0.70499999999999996</v>
          </cell>
          <cell r="G1003">
            <v>0</v>
          </cell>
          <cell r="H1003">
            <v>0.88500000000000001</v>
          </cell>
          <cell r="I1003">
            <v>0</v>
          </cell>
          <cell r="J1003">
            <v>1.5899999999999999</v>
          </cell>
          <cell r="K1003">
            <v>1.9079999999999997</v>
          </cell>
        </row>
        <row r="1004">
          <cell r="B1004" t="str">
            <v>C2900</v>
          </cell>
          <cell r="C1004" t="str">
            <v>PINTURA PROTEÇÃO C/INIBIDOR MIGRATÓRIO CORROSÃO, 3 DEMÃOS</v>
          </cell>
          <cell r="D1004" t="str">
            <v>M2</v>
          </cell>
          <cell r="E1004">
            <v>1</v>
          </cell>
          <cell r="F1004">
            <v>10.1075</v>
          </cell>
          <cell r="G1004">
            <v>0</v>
          </cell>
          <cell r="H1004">
            <v>1.8325</v>
          </cell>
          <cell r="I1004">
            <v>0</v>
          </cell>
          <cell r="J1004">
            <v>11.94</v>
          </cell>
          <cell r="K1004">
            <v>14.327999999999999</v>
          </cell>
        </row>
        <row r="1005">
          <cell r="B1005" t="str">
            <v>C2137</v>
          </cell>
          <cell r="C1005" t="str">
            <v>RECUPERAÇÃO CONCRETO, C/MICROCONCRETO FLUIDO, ESP.ATÉ 300MM</v>
          </cell>
          <cell r="D1005" t="str">
            <v>M2</v>
          </cell>
          <cell r="E1005">
            <v>1</v>
          </cell>
          <cell r="F1005">
            <v>651.09875</v>
          </cell>
          <cell r="G1005">
            <v>0</v>
          </cell>
          <cell r="H1005">
            <v>18.631250000000001</v>
          </cell>
          <cell r="I1005">
            <v>0</v>
          </cell>
          <cell r="J1005">
            <v>669.73</v>
          </cell>
          <cell r="K1005">
            <v>803.67600000000004</v>
          </cell>
        </row>
        <row r="1006">
          <cell r="B1006" t="str">
            <v>C2138</v>
          </cell>
          <cell r="C1006" t="str">
            <v>RECUPERAÇÃO CONCRETO, C/REFORÇO E RECONSTITUIÇÃO "GROUT"</v>
          </cell>
          <cell r="D1006" t="str">
            <v>M2</v>
          </cell>
          <cell r="E1006">
            <v>1</v>
          </cell>
          <cell r="F1006">
            <v>182.17</v>
          </cell>
          <cell r="G1006">
            <v>0</v>
          </cell>
          <cell r="H1006">
            <v>38.4</v>
          </cell>
          <cell r="I1006">
            <v>0</v>
          </cell>
          <cell r="J1006">
            <v>220.57</v>
          </cell>
          <cell r="K1006">
            <v>264.68399999999997</v>
          </cell>
        </row>
        <row r="1007">
          <cell r="B1007" t="str">
            <v>C2139</v>
          </cell>
          <cell r="C1007" t="str">
            <v>RECUPERAÇÃO CONCRETO, S/REFORÇO E RECONSTITUIÇÃO "GROUT"</v>
          </cell>
          <cell r="D1007" t="str">
            <v>M2</v>
          </cell>
          <cell r="E1007">
            <v>1</v>
          </cell>
          <cell r="F1007">
            <v>162.67750000000001</v>
          </cell>
          <cell r="G1007">
            <v>0</v>
          </cell>
          <cell r="H1007">
            <v>29.712499999999999</v>
          </cell>
          <cell r="I1007">
            <v>0</v>
          </cell>
          <cell r="J1007">
            <v>192.39000000000001</v>
          </cell>
          <cell r="K1007">
            <v>230.86799999999999</v>
          </cell>
        </row>
        <row r="1008">
          <cell r="B1008" t="str">
            <v>C2140</v>
          </cell>
          <cell r="C1008" t="str">
            <v>RECUPERAÇÃO DE CONCRETO, S/REFORÇO RECONSTITUIÇÃO ARGAMASSA POLIMÉRICA</v>
          </cell>
          <cell r="D1008" t="str">
            <v>M2</v>
          </cell>
          <cell r="E1008">
            <v>1</v>
          </cell>
          <cell r="F1008">
            <v>109.94750000000001</v>
          </cell>
          <cell r="G1008">
            <v>0</v>
          </cell>
          <cell r="H1008">
            <v>29.712499999999999</v>
          </cell>
          <cell r="I1008">
            <v>0</v>
          </cell>
          <cell r="J1008">
            <v>139.66</v>
          </cell>
          <cell r="K1008">
            <v>167.59199999999998</v>
          </cell>
        </row>
        <row r="1009">
          <cell r="B1009" t="str">
            <v>C2141</v>
          </cell>
          <cell r="C1009" t="str">
            <v>RECUPERAÇÃO CONCRETO, SÓ REFORÇO DA ARMADURA</v>
          </cell>
          <cell r="D1009" t="str">
            <v>M2</v>
          </cell>
          <cell r="E1009">
            <v>1</v>
          </cell>
          <cell r="F1009">
            <v>51.125</v>
          </cell>
          <cell r="G1009">
            <v>0</v>
          </cell>
          <cell r="H1009">
            <v>31.125</v>
          </cell>
          <cell r="I1009">
            <v>0</v>
          </cell>
          <cell r="J1009">
            <v>82.25</v>
          </cell>
          <cell r="K1009">
            <v>98.7</v>
          </cell>
        </row>
        <row r="1010">
          <cell r="B1010" t="str">
            <v>C3102</v>
          </cell>
          <cell r="C1010" t="str">
            <v>RECUPERAÇÃO DE GUARDA CORPO</v>
          </cell>
          <cell r="D1010" t="str">
            <v>M</v>
          </cell>
          <cell r="E1010">
            <v>1</v>
          </cell>
          <cell r="F1010">
            <v>76.924879916911792</v>
          </cell>
          <cell r="G1010">
            <v>0</v>
          </cell>
          <cell r="H1010">
            <v>19.6351200830882</v>
          </cell>
          <cell r="I1010">
            <v>0</v>
          </cell>
          <cell r="J1010">
            <v>96.559999999999988</v>
          </cell>
          <cell r="K1010">
            <v>115.87199999999999</v>
          </cell>
        </row>
        <row r="1011">
          <cell r="B1011" t="str">
            <v>C3106</v>
          </cell>
          <cell r="C1011" t="str">
            <v>REPOSIÇÃO DE ARMADURA OXIDADA (REFORÇO, FORNECIMENTO, DOBBRAGEM E COLOCAÇÃO)</v>
          </cell>
          <cell r="D1011" t="str">
            <v>KG</v>
          </cell>
          <cell r="E1011">
            <v>1</v>
          </cell>
          <cell r="F1011">
            <v>4.7487500000000002</v>
          </cell>
          <cell r="G1011">
            <v>0</v>
          </cell>
          <cell r="H1011">
            <v>1.80125</v>
          </cell>
          <cell r="I1011">
            <v>0</v>
          </cell>
          <cell r="J1011">
            <v>6.5500000000000007</v>
          </cell>
          <cell r="K1011">
            <v>7.86</v>
          </cell>
        </row>
        <row r="1012">
          <cell r="B1012" t="str">
            <v>C3114</v>
          </cell>
          <cell r="C1012" t="str">
            <v>SELAGEM DE FISSURAS C/ INJEÇÃO DE RESINAS</v>
          </cell>
          <cell r="D1012" t="str">
            <v>KG</v>
          </cell>
          <cell r="E1012">
            <v>1</v>
          </cell>
          <cell r="F1012">
            <v>38.932499999999997</v>
          </cell>
          <cell r="G1012">
            <v>0</v>
          </cell>
          <cell r="H1012">
            <v>14.5375</v>
          </cell>
          <cell r="I1012">
            <v>0</v>
          </cell>
          <cell r="J1012">
            <v>53.47</v>
          </cell>
          <cell r="K1012">
            <v>64.164000000000001</v>
          </cell>
        </row>
        <row r="1013">
          <cell r="C1013" t="str">
            <v>RASGO EM CONCRETO  PARA TUBULAÇÕES</v>
          </cell>
          <cell r="E1013">
            <v>0</v>
          </cell>
          <cell r="F1013">
            <v>9.8662500000000009</v>
          </cell>
          <cell r="G1013">
            <v>0</v>
          </cell>
          <cell r="H1013">
            <v>12.34375</v>
          </cell>
          <cell r="I1013">
            <v>0</v>
          </cell>
          <cell r="J1013" t="str">
            <v/>
          </cell>
        </row>
        <row r="1014">
          <cell r="B1014" t="str">
            <v>C2098</v>
          </cell>
          <cell r="C1014" t="str">
            <v>RASGO EM CONCRETO P/TUBULAÇÕES D=15 A 25mm (1/2" A 1")</v>
          </cell>
          <cell r="D1014" t="str">
            <v>M</v>
          </cell>
          <cell r="E1014">
            <v>1</v>
          </cell>
          <cell r="F1014">
            <v>2.0687500000000001</v>
          </cell>
          <cell r="G1014">
            <v>0</v>
          </cell>
          <cell r="H1014">
            <v>2.5912500000000001</v>
          </cell>
          <cell r="I1014">
            <v>0</v>
          </cell>
          <cell r="J1014">
            <v>4.66</v>
          </cell>
          <cell r="K1014">
            <v>5.5919999999999996</v>
          </cell>
        </row>
        <row r="1015">
          <cell r="B1015" t="str">
            <v>C2099</v>
          </cell>
          <cell r="C1015" t="str">
            <v>RASGO EM CONCRETO P/TUBULAÇÕES D=32 A 50mm (1 1/4" A 2")</v>
          </cell>
          <cell r="D1015" t="str">
            <v>M</v>
          </cell>
          <cell r="E1015">
            <v>1</v>
          </cell>
          <cell r="F1015">
            <v>3.23</v>
          </cell>
          <cell r="G1015">
            <v>0</v>
          </cell>
          <cell r="H1015">
            <v>4.04</v>
          </cell>
          <cell r="I1015">
            <v>0</v>
          </cell>
          <cell r="J1015">
            <v>7.27</v>
          </cell>
          <cell r="K1015">
            <v>8.7239999999999984</v>
          </cell>
        </row>
        <row r="1016">
          <cell r="B1016" t="str">
            <v>C2100</v>
          </cell>
          <cell r="C1016" t="str">
            <v>RASGO EM CONCRETO P/TUBULAÇÕES D=65 A 100mm (2 1/2" A 4")</v>
          </cell>
          <cell r="D1016" t="str">
            <v>M</v>
          </cell>
          <cell r="E1016">
            <v>1</v>
          </cell>
          <cell r="F1016">
            <v>4.5674999999999999</v>
          </cell>
          <cell r="G1016">
            <v>0</v>
          </cell>
          <cell r="H1016">
            <v>5.7125000000000004</v>
          </cell>
          <cell r="I1016">
            <v>0</v>
          </cell>
          <cell r="J1016">
            <v>10.280000000000001</v>
          </cell>
          <cell r="K1016">
            <v>12.336</v>
          </cell>
        </row>
        <row r="1017">
          <cell r="C1017" t="str">
            <v>OUTROS ELEMENTOS</v>
          </cell>
          <cell r="E1017">
            <v>0</v>
          </cell>
          <cell r="F1017">
            <v>1407.4698371479901</v>
          </cell>
          <cell r="G1017">
            <v>0</v>
          </cell>
          <cell r="H1017">
            <v>274.93016285201401</v>
          </cell>
          <cell r="I1017">
            <v>0</v>
          </cell>
          <cell r="J1017" t="str">
            <v/>
          </cell>
        </row>
        <row r="1018">
          <cell r="B1018" t="str">
            <v>C0090</v>
          </cell>
          <cell r="C1018" t="str">
            <v xml:space="preserve">APARELHO DE APOIO EM NEOPRENE </v>
          </cell>
          <cell r="D1018" t="str">
            <v>KG</v>
          </cell>
          <cell r="E1018">
            <v>1</v>
          </cell>
          <cell r="F1018">
            <v>34.409999999999997</v>
          </cell>
          <cell r="G1018">
            <v>0</v>
          </cell>
          <cell r="H1018">
            <v>3.95</v>
          </cell>
          <cell r="I1018">
            <v>0</v>
          </cell>
          <cell r="J1018">
            <v>38.36</v>
          </cell>
          <cell r="K1018">
            <v>46.031999999999996</v>
          </cell>
        </row>
        <row r="1019">
          <cell r="B1019" t="str">
            <v>C3403</v>
          </cell>
          <cell r="C1019" t="str">
            <v>BLOCO DE ANCORAGEM EM CONCRETO SIMPLES FCK=10MPa</v>
          </cell>
          <cell r="D1019" t="str">
            <v>M3</v>
          </cell>
          <cell r="E1019">
            <v>1</v>
          </cell>
          <cell r="F1019">
            <v>210.24385000000001</v>
          </cell>
          <cell r="G1019">
            <v>0</v>
          </cell>
          <cell r="H1019">
            <v>47.60615</v>
          </cell>
          <cell r="I1019">
            <v>0</v>
          </cell>
          <cell r="J1019">
            <v>257.85000000000002</v>
          </cell>
          <cell r="K1019">
            <v>309.42</v>
          </cell>
        </row>
        <row r="1020">
          <cell r="B1020" t="str">
            <v>C3402</v>
          </cell>
          <cell r="C1020" t="str">
            <v xml:space="preserve">BLOCO DE ANCORAGEM EM CONCRETO CICLÓPICO </v>
          </cell>
          <cell r="D1020" t="str">
            <v>M3</v>
          </cell>
          <cell r="E1020">
            <v>1</v>
          </cell>
          <cell r="F1020">
            <v>205.90319500000001</v>
          </cell>
          <cell r="G1020">
            <v>0</v>
          </cell>
          <cell r="H1020">
            <v>75.936804999999993</v>
          </cell>
          <cell r="I1020">
            <v>0</v>
          </cell>
          <cell r="J1020">
            <v>281.84000000000003</v>
          </cell>
          <cell r="K1020">
            <v>338.20800000000003</v>
          </cell>
        </row>
        <row r="1021">
          <cell r="B1021" t="str">
            <v>C3404</v>
          </cell>
          <cell r="C1021" t="str">
            <v>BLOCO DE ANCORAGEM EM CONCRETO ESTRUTURAL FCK=15MPa</v>
          </cell>
          <cell r="D1021" t="str">
            <v>M3</v>
          </cell>
          <cell r="E1021">
            <v>1</v>
          </cell>
          <cell r="F1021">
            <v>507.18385000000001</v>
          </cell>
          <cell r="G1021">
            <v>0</v>
          </cell>
          <cell r="H1021">
            <v>86.806150000000002</v>
          </cell>
          <cell r="I1021">
            <v>0</v>
          </cell>
          <cell r="J1021">
            <v>593.99</v>
          </cell>
          <cell r="K1021">
            <v>712.78800000000001</v>
          </cell>
        </row>
        <row r="1022">
          <cell r="B1022" t="str">
            <v>C4098</v>
          </cell>
          <cell r="C1022" t="str">
            <v>BLOCO DE POLIESTIRENO EXPANDIDO (ISOPOR) EM CAIXÃO PERDIDO</v>
          </cell>
          <cell r="D1022" t="str">
            <v>M3</v>
          </cell>
          <cell r="E1022">
            <v>1</v>
          </cell>
          <cell r="F1022">
            <v>164.24</v>
          </cell>
          <cell r="G1022">
            <v>0</v>
          </cell>
          <cell r="H1022">
            <v>12.8</v>
          </cell>
          <cell r="I1022">
            <v>0</v>
          </cell>
          <cell r="J1022">
            <v>177.04000000000002</v>
          </cell>
          <cell r="K1022">
            <v>212.44800000000001</v>
          </cell>
        </row>
        <row r="1023">
          <cell r="B1023" t="str">
            <v>C3068</v>
          </cell>
          <cell r="C1023" t="str">
            <v>DRENO DE PVC D= 75mm</v>
          </cell>
          <cell r="D1023" t="str">
            <v>UN</v>
          </cell>
          <cell r="E1023">
            <v>1</v>
          </cell>
          <cell r="F1023">
            <v>12.65</v>
          </cell>
          <cell r="G1023">
            <v>0</v>
          </cell>
          <cell r="H1023">
            <v>2.37</v>
          </cell>
          <cell r="I1023">
            <v>0</v>
          </cell>
          <cell r="J1023">
            <v>15.02</v>
          </cell>
          <cell r="K1023">
            <v>18.023999999999997</v>
          </cell>
        </row>
        <row r="1024">
          <cell r="B1024" t="str">
            <v>C3069</v>
          </cell>
          <cell r="C1024" t="str">
            <v>DRENO DE PVC D=100mm</v>
          </cell>
          <cell r="D1024" t="str">
            <v>UN</v>
          </cell>
          <cell r="E1024">
            <v>1</v>
          </cell>
          <cell r="F1024">
            <v>14.6</v>
          </cell>
          <cell r="G1024">
            <v>0</v>
          </cell>
          <cell r="H1024">
            <v>2.37</v>
          </cell>
          <cell r="I1024">
            <v>0</v>
          </cell>
          <cell r="J1024">
            <v>16.97</v>
          </cell>
          <cell r="K1024">
            <v>20.363999999999997</v>
          </cell>
        </row>
        <row r="1025">
          <cell r="B1025" t="str">
            <v>C3088</v>
          </cell>
          <cell r="C1025" t="str">
            <v>FORNECIMENTO E COLOCAÇÃO DE CANTONEIRA DE FERRO (4"X4"X3/8")</v>
          </cell>
          <cell r="D1025" t="str">
            <v>KG</v>
          </cell>
          <cell r="E1025">
            <v>1</v>
          </cell>
          <cell r="F1025">
            <v>12.35375</v>
          </cell>
          <cell r="G1025">
            <v>0</v>
          </cell>
          <cell r="H1025">
            <v>4.4862500000000001</v>
          </cell>
          <cell r="I1025">
            <v>0</v>
          </cell>
          <cell r="J1025">
            <v>16.84</v>
          </cell>
          <cell r="K1025">
            <v>20.207999999999998</v>
          </cell>
        </row>
        <row r="1026">
          <cell r="B1026" t="str">
            <v>C2829</v>
          </cell>
          <cell r="C1026" t="str">
            <v>FORNECIMENTO E COLOCAÇÃO DE ISOPOR 20mm</v>
          </cell>
          <cell r="D1026" t="str">
            <v>M2</v>
          </cell>
          <cell r="E1026">
            <v>1</v>
          </cell>
          <cell r="F1026">
            <v>8.5549999999999997</v>
          </cell>
          <cell r="G1026">
            <v>0</v>
          </cell>
          <cell r="H1026">
            <v>0.69499999999999995</v>
          </cell>
          <cell r="I1026">
            <v>0</v>
          </cell>
          <cell r="J1026">
            <v>9.25</v>
          </cell>
          <cell r="K1026">
            <v>11.1</v>
          </cell>
        </row>
        <row r="1027">
          <cell r="B1027" t="str">
            <v>C3089</v>
          </cell>
          <cell r="C1027" t="str">
            <v>GUARDA CORPO (VARANDA)</v>
          </cell>
          <cell r="D1027" t="str">
            <v>M</v>
          </cell>
          <cell r="E1027">
            <v>1</v>
          </cell>
          <cell r="F1027">
            <v>104.371442147986</v>
          </cell>
          <cell r="G1027">
            <v>0</v>
          </cell>
          <cell r="H1027">
            <v>23.408557852013899</v>
          </cell>
          <cell r="I1027">
            <v>0</v>
          </cell>
          <cell r="J1027">
            <v>127.7799999999999</v>
          </cell>
          <cell r="K1027">
            <v>153.33599999999987</v>
          </cell>
        </row>
        <row r="1028">
          <cell r="B1028" t="str">
            <v>C4326</v>
          </cell>
          <cell r="C1028" t="str">
            <v>FORNECIMENTO E COLOCAÇÃO DE CANTONEIRA EM AÇO SAC (3"X3"X5/16")</v>
          </cell>
          <cell r="D1028" t="str">
            <v>M</v>
          </cell>
          <cell r="E1028">
            <v>1</v>
          </cell>
          <cell r="F1028">
            <v>44.466250000000002</v>
          </cell>
          <cell r="G1028">
            <v>0</v>
          </cell>
          <cell r="H1028">
            <v>4.8337500000000002</v>
          </cell>
          <cell r="I1028">
            <v>0</v>
          </cell>
          <cell r="J1028">
            <v>49.300000000000004</v>
          </cell>
          <cell r="K1028">
            <v>59.160000000000004</v>
          </cell>
        </row>
        <row r="1029">
          <cell r="B1029" t="str">
            <v>C4379</v>
          </cell>
          <cell r="C1029" t="str">
            <v>CANTONEIRA EM AÇO (6 x 6 x 1/2") - FORNECIMENTO E COLOCAÇÃO</v>
          </cell>
          <cell r="D1029" t="str">
            <v>M</v>
          </cell>
          <cell r="E1029">
            <v>1</v>
          </cell>
          <cell r="F1029">
            <v>88.492500000000007</v>
          </cell>
          <cell r="G1029">
            <v>0</v>
          </cell>
          <cell r="H1029">
            <v>9.6675000000000004</v>
          </cell>
          <cell r="I1029">
            <v>0</v>
          </cell>
          <cell r="J1029">
            <v>98.160000000000011</v>
          </cell>
          <cell r="K1029">
            <v>117.792</v>
          </cell>
        </row>
        <row r="1030">
          <cell r="C1030" t="str">
            <v>CONTENÇÕES</v>
          </cell>
          <cell r="E1030">
            <v>0</v>
          </cell>
          <cell r="F1030">
            <v>1644.7588685294102</v>
          </cell>
          <cell r="G1030">
            <v>0</v>
          </cell>
          <cell r="H1030">
            <v>278.53113147058804</v>
          </cell>
          <cell r="I1030">
            <v>0</v>
          </cell>
          <cell r="J1030" t="str">
            <v/>
          </cell>
        </row>
        <row r="1031">
          <cell r="C1031" t="str">
            <v>ENROCAMENTO E PROTEÇÃO DE TALUDES</v>
          </cell>
          <cell r="E1031">
            <v>0</v>
          </cell>
          <cell r="F1031">
            <v>142.94411852941201</v>
          </cell>
          <cell r="G1031">
            <v>0</v>
          </cell>
          <cell r="H1031">
            <v>42.495881470588301</v>
          </cell>
          <cell r="I1031">
            <v>0</v>
          </cell>
          <cell r="J1031" t="str">
            <v/>
          </cell>
        </row>
        <row r="1032">
          <cell r="B1032" t="str">
            <v>C3975</v>
          </cell>
          <cell r="C1032" t="str">
            <v>CARGA E ARRUMAÇÃO DE PEDRA ADQUIRIDA (0,0001  À 1,000 TON), INCL.  TRANSPORTE E LANÇAMENTO</v>
          </cell>
          <cell r="D1032" t="str">
            <v>M3</v>
          </cell>
          <cell r="E1032">
            <v>1</v>
          </cell>
          <cell r="F1032">
            <v>21.863184999999998</v>
          </cell>
          <cell r="G1032">
            <v>0</v>
          </cell>
          <cell r="H1032">
            <v>3.6815000000000001E-2</v>
          </cell>
          <cell r="I1032">
            <v>0</v>
          </cell>
          <cell r="J1032">
            <v>21.9</v>
          </cell>
          <cell r="K1032">
            <v>26.279999999999998</v>
          </cell>
        </row>
        <row r="1033">
          <cell r="B1033" t="str">
            <v>C3976</v>
          </cell>
          <cell r="C1033" t="str">
            <v>CARGA E ARRUMAÇÃO DE PEDRA ADQUIRIDA (1,000 À 4,000 TON), S/ TRANSP. INCL. LANÇAMENTO</v>
          </cell>
          <cell r="D1033" t="str">
            <v>M3</v>
          </cell>
          <cell r="E1033">
            <v>1</v>
          </cell>
          <cell r="F1033">
            <v>15.497109999999999</v>
          </cell>
          <cell r="G1033">
            <v>0</v>
          </cell>
          <cell r="H1033">
            <v>4.2889999999999998E-2</v>
          </cell>
          <cell r="I1033">
            <v>0</v>
          </cell>
          <cell r="J1033">
            <v>15.54</v>
          </cell>
          <cell r="K1033">
            <v>18.648</v>
          </cell>
        </row>
        <row r="1034">
          <cell r="B1034" t="str">
            <v>C2764</v>
          </cell>
          <cell r="C1034" t="str">
            <v>ENROCAMENTO DE PEDRA DE MÃO ARRUMADA (ADQUIRIDA)</v>
          </cell>
          <cell r="D1034" t="str">
            <v>M3</v>
          </cell>
          <cell r="E1034">
            <v>1</v>
          </cell>
          <cell r="F1034">
            <v>31.93375</v>
          </cell>
          <cell r="G1034">
            <v>0</v>
          </cell>
          <cell r="H1034">
            <v>9.0062499999999996</v>
          </cell>
          <cell r="I1034">
            <v>0</v>
          </cell>
          <cell r="J1034">
            <v>40.94</v>
          </cell>
          <cell r="K1034">
            <v>49.127999999999993</v>
          </cell>
        </row>
        <row r="1035">
          <cell r="B1035" t="str">
            <v>C2765</v>
          </cell>
          <cell r="C1035" t="str">
            <v>ENROCAMENTO DE PEDRA DE MÃO JOGADA (ADQUIRIDA)</v>
          </cell>
          <cell r="D1035" t="str">
            <v>M3</v>
          </cell>
          <cell r="E1035">
            <v>1</v>
          </cell>
          <cell r="F1035">
            <v>29.657499999999999</v>
          </cell>
          <cell r="G1035">
            <v>0</v>
          </cell>
          <cell r="H1035">
            <v>6.1624999999999996</v>
          </cell>
          <cell r="I1035">
            <v>0</v>
          </cell>
          <cell r="J1035">
            <v>35.82</v>
          </cell>
          <cell r="K1035">
            <v>42.984000000000002</v>
          </cell>
        </row>
        <row r="1036">
          <cell r="B1036" t="str">
            <v>C3077</v>
          </cell>
          <cell r="C1036" t="str">
            <v>ENROCAMENTO DE PEDRA ARRUMADA (PRODUZIDA) (S/TRANSPORTE)</v>
          </cell>
          <cell r="D1036" t="str">
            <v>M3</v>
          </cell>
          <cell r="E1036">
            <v>1</v>
          </cell>
          <cell r="F1036">
            <v>20.371397058823501</v>
          </cell>
          <cell r="G1036">
            <v>0</v>
          </cell>
          <cell r="H1036">
            <v>11.898602941176499</v>
          </cell>
          <cell r="I1036">
            <v>0</v>
          </cell>
          <cell r="J1036">
            <v>32.269999999999996</v>
          </cell>
          <cell r="K1036">
            <v>38.723999999999997</v>
          </cell>
        </row>
        <row r="1037">
          <cell r="B1037" t="str">
            <v>C3078</v>
          </cell>
          <cell r="C1037" t="str">
            <v>ENROCAMENTO DE PEDRA JOGADA (PRODUZIDA) (S/TRANSPORTE)</v>
          </cell>
          <cell r="D1037" t="str">
            <v>M3</v>
          </cell>
          <cell r="E1037">
            <v>1</v>
          </cell>
          <cell r="F1037">
            <v>18.693676470588198</v>
          </cell>
          <cell r="G1037">
            <v>0</v>
          </cell>
          <cell r="H1037">
            <v>9.1863235294117604</v>
          </cell>
          <cell r="I1037">
            <v>0</v>
          </cell>
          <cell r="J1037">
            <v>27.87999999999996</v>
          </cell>
          <cell r="K1037">
            <v>33.455999999999953</v>
          </cell>
        </row>
        <row r="1038">
          <cell r="B1038" t="str">
            <v>C3079</v>
          </cell>
          <cell r="C1038" t="str">
            <v>ENROCAMENTO DE PEDRA JOGADA DE CORTE DE 3.ª CATEGORIA (S/TRANSPORTE)</v>
          </cell>
          <cell r="D1038" t="str">
            <v>M3</v>
          </cell>
          <cell r="E1038">
            <v>1</v>
          </cell>
          <cell r="F1038">
            <v>4.9275000000000002</v>
          </cell>
          <cell r="G1038">
            <v>0</v>
          </cell>
          <cell r="H1038">
            <v>6.1624999999999996</v>
          </cell>
          <cell r="I1038">
            <v>0</v>
          </cell>
          <cell r="J1038">
            <v>11.09</v>
          </cell>
          <cell r="K1038">
            <v>13.308</v>
          </cell>
        </row>
        <row r="1039">
          <cell r="C1039" t="str">
            <v>ENSECADEIRAS</v>
          </cell>
          <cell r="E1039">
            <v>0</v>
          </cell>
          <cell r="F1039">
            <v>136.78749999999999</v>
          </cell>
          <cell r="G1039">
            <v>0</v>
          </cell>
          <cell r="H1039">
            <v>48.662500000000001</v>
          </cell>
          <cell r="I1039">
            <v>0</v>
          </cell>
          <cell r="J1039" t="str">
            <v/>
          </cell>
        </row>
        <row r="1040">
          <cell r="B1040" t="str">
            <v>C2767</v>
          </cell>
          <cell r="C1040" t="str">
            <v>ENSECADEIRA COM SACOS DE AREIA, S/ FORNECIMENTO DE AREIA</v>
          </cell>
          <cell r="D1040" t="str">
            <v>M3</v>
          </cell>
          <cell r="E1040">
            <v>1</v>
          </cell>
          <cell r="F1040">
            <v>26.66</v>
          </cell>
          <cell r="G1040">
            <v>0</v>
          </cell>
          <cell r="H1040">
            <v>8.85</v>
          </cell>
          <cell r="I1040">
            <v>0</v>
          </cell>
          <cell r="J1040">
            <v>35.51</v>
          </cell>
          <cell r="K1040">
            <v>42.611999999999995</v>
          </cell>
        </row>
        <row r="1041">
          <cell r="B1041" t="str">
            <v>C1243</v>
          </cell>
          <cell r="C1041" t="str">
            <v>ENSECADEIRA DE PAREDE DUPLA</v>
          </cell>
          <cell r="D1041" t="str">
            <v>M2</v>
          </cell>
          <cell r="E1041">
            <v>1</v>
          </cell>
          <cell r="F1041">
            <v>78.652500000000003</v>
          </cell>
          <cell r="G1041">
            <v>0</v>
          </cell>
          <cell r="H1041">
            <v>28.4375</v>
          </cell>
          <cell r="I1041">
            <v>0</v>
          </cell>
          <cell r="J1041">
            <v>107.09</v>
          </cell>
          <cell r="K1041">
            <v>128.50800000000001</v>
          </cell>
        </row>
        <row r="1042">
          <cell r="B1042" t="str">
            <v>C1244</v>
          </cell>
          <cell r="C1042" t="str">
            <v>ENSECADEIRA DE PAREDE SIMPLES</v>
          </cell>
          <cell r="D1042" t="str">
            <v>M2</v>
          </cell>
          <cell r="E1042">
            <v>1</v>
          </cell>
          <cell r="F1042">
            <v>31.475000000000001</v>
          </cell>
          <cell r="G1042">
            <v>0</v>
          </cell>
          <cell r="H1042">
            <v>11.375</v>
          </cell>
          <cell r="I1042">
            <v>0</v>
          </cell>
          <cell r="J1042">
            <v>42.85</v>
          </cell>
          <cell r="K1042">
            <v>51.42</v>
          </cell>
        </row>
        <row r="1043">
          <cell r="C1043" t="str">
            <v>MURO DE ARRIMO</v>
          </cell>
          <cell r="E1043">
            <v>0</v>
          </cell>
          <cell r="F1043">
            <v>684.23300000000006</v>
          </cell>
          <cell r="G1043">
            <v>0</v>
          </cell>
          <cell r="H1043">
            <v>148.36700000000002</v>
          </cell>
          <cell r="I1043">
            <v>0</v>
          </cell>
          <cell r="J1043" t="str">
            <v/>
          </cell>
        </row>
        <row r="1044">
          <cell r="B1044" t="str">
            <v>C1808</v>
          </cell>
          <cell r="C1044" t="str">
            <v>MURO DE ARRIMO C/ BLOCOS DE CONCRETO ARTICULADO (30X15X28)cm</v>
          </cell>
          <cell r="D1044" t="str">
            <v>M2</v>
          </cell>
          <cell r="E1044">
            <v>1</v>
          </cell>
          <cell r="F1044">
            <v>80.432500000000005</v>
          </cell>
          <cell r="G1044">
            <v>0</v>
          </cell>
          <cell r="H1044">
            <v>22.4375</v>
          </cell>
          <cell r="I1044">
            <v>0</v>
          </cell>
          <cell r="J1044">
            <v>102.87</v>
          </cell>
          <cell r="K1044">
            <v>123.444</v>
          </cell>
        </row>
        <row r="1045">
          <cell r="B1045" t="str">
            <v>C1809</v>
          </cell>
          <cell r="C1045" t="str">
            <v>MURO DE ARRIMO C/ BLOCOS DE CONCRETO ARTICULADO (60X45X15)cm  C/INJEÇÃO ATÉ 2,5m</v>
          </cell>
          <cell r="D1045" t="str">
            <v>M2</v>
          </cell>
          <cell r="E1045">
            <v>1</v>
          </cell>
          <cell r="F1045">
            <v>115.78</v>
          </cell>
          <cell r="G1045">
            <v>0</v>
          </cell>
          <cell r="H1045">
            <v>32.549999999999997</v>
          </cell>
          <cell r="I1045">
            <v>0</v>
          </cell>
          <cell r="J1045">
            <v>148.32999999999998</v>
          </cell>
          <cell r="K1045">
            <v>177.99599999999998</v>
          </cell>
        </row>
        <row r="1046">
          <cell r="B1046" t="str">
            <v>C1810</v>
          </cell>
          <cell r="C1046" t="str">
            <v>MURO DE ARRIMO C/GABIÃO, ALTURA 2m</v>
          </cell>
          <cell r="D1046" t="str">
            <v>M</v>
          </cell>
          <cell r="E1046">
            <v>1</v>
          </cell>
          <cell r="F1046">
            <v>143.26775000000001</v>
          </cell>
          <cell r="G1046">
            <v>0</v>
          </cell>
          <cell r="H1046">
            <v>25.952249999999999</v>
          </cell>
          <cell r="I1046">
            <v>0</v>
          </cell>
          <cell r="J1046">
            <v>169.22</v>
          </cell>
          <cell r="K1046">
            <v>203.06399999999999</v>
          </cell>
        </row>
        <row r="1047">
          <cell r="B1047" t="str">
            <v>C1811</v>
          </cell>
          <cell r="C1047" t="str">
            <v>MURO DE ARRIMO C/GABIÃO, ALTURA 4m</v>
          </cell>
          <cell r="D1047" t="str">
            <v>M</v>
          </cell>
          <cell r="E1047">
            <v>1</v>
          </cell>
          <cell r="F1047">
            <v>344.75274999999999</v>
          </cell>
          <cell r="G1047">
            <v>0</v>
          </cell>
          <cell r="H1047">
            <v>67.427250000000001</v>
          </cell>
          <cell r="I1047">
            <v>0</v>
          </cell>
          <cell r="J1047">
            <v>412.18</v>
          </cell>
          <cell r="K1047">
            <v>494.61599999999999</v>
          </cell>
        </row>
        <row r="1048">
          <cell r="C1048" t="str">
            <v>GABIÕES</v>
          </cell>
          <cell r="E1048">
            <v>0</v>
          </cell>
          <cell r="F1048">
            <v>680.79425000000003</v>
          </cell>
          <cell r="G1048">
            <v>0</v>
          </cell>
          <cell r="H1048">
            <v>39.005749999999999</v>
          </cell>
          <cell r="I1048">
            <v>0</v>
          </cell>
          <cell r="J1048" t="str">
            <v/>
          </cell>
        </row>
        <row r="1049">
          <cell r="B1049" t="str">
            <v>C2763</v>
          </cell>
          <cell r="C1049" t="str">
            <v>ENCHIMENTO DE GABIÃO COM PEDRA DE MÃO</v>
          </cell>
          <cell r="D1049" t="str">
            <v>M3</v>
          </cell>
          <cell r="E1049">
            <v>1</v>
          </cell>
          <cell r="F1049">
            <v>32.817500000000003</v>
          </cell>
          <cell r="G1049">
            <v>0</v>
          </cell>
          <cell r="H1049">
            <v>10.112500000000001</v>
          </cell>
          <cell r="I1049">
            <v>0</v>
          </cell>
          <cell r="J1049">
            <v>42.930000000000007</v>
          </cell>
          <cell r="K1049">
            <v>51.516000000000005</v>
          </cell>
        </row>
        <row r="1050">
          <cell r="B1050" t="str">
            <v>C1317</v>
          </cell>
          <cell r="C1050" t="str">
            <v>ESTIVAS - ESTRUTURAS SUBMERSAS C/GABIÕES-SACO ALT.= 1m</v>
          </cell>
          <cell r="D1050" t="str">
            <v>M</v>
          </cell>
          <cell r="E1050">
            <v>1</v>
          </cell>
          <cell r="F1050">
            <v>99.563500000000005</v>
          </cell>
          <cell r="G1050">
            <v>0</v>
          </cell>
          <cell r="H1050">
            <v>9.1364999999999998</v>
          </cell>
          <cell r="I1050">
            <v>0</v>
          </cell>
          <cell r="J1050">
            <v>108.7</v>
          </cell>
          <cell r="K1050">
            <v>130.44</v>
          </cell>
        </row>
        <row r="1051">
          <cell r="B1051" t="str">
            <v>C1422</v>
          </cell>
          <cell r="C1051" t="str">
            <v>GABIÃO COLCHÃO ESP.= 30cm</v>
          </cell>
          <cell r="D1051" t="str">
            <v>M2</v>
          </cell>
          <cell r="E1051">
            <v>1</v>
          </cell>
          <cell r="F1051">
            <v>61.052500000000002</v>
          </cell>
          <cell r="G1051">
            <v>0</v>
          </cell>
          <cell r="H1051">
            <v>2.3774999999999999</v>
          </cell>
          <cell r="I1051">
            <v>0</v>
          </cell>
          <cell r="J1051">
            <v>63.43</v>
          </cell>
          <cell r="K1051">
            <v>76.116</v>
          </cell>
        </row>
        <row r="1052">
          <cell r="B1052" t="str">
            <v>C1420</v>
          </cell>
          <cell r="C1052" t="str">
            <v>GABIÃO P/EXECUÇÃO DE OBRAS</v>
          </cell>
          <cell r="D1052" t="str">
            <v>M3</v>
          </cell>
          <cell r="E1052">
            <v>1</v>
          </cell>
          <cell r="F1052">
            <v>122.163875</v>
          </cell>
          <cell r="G1052">
            <v>0</v>
          </cell>
          <cell r="H1052">
            <v>7.4261249999999999</v>
          </cell>
          <cell r="I1052">
            <v>0</v>
          </cell>
          <cell r="J1052">
            <v>129.59</v>
          </cell>
          <cell r="K1052">
            <v>155.50800000000001</v>
          </cell>
        </row>
        <row r="1053">
          <cell r="B1053" t="str">
            <v>C2834</v>
          </cell>
          <cell r="C1053" t="str">
            <v>GABIÃO TELA GALV. REVEST. PVC TIPO CAIXA ALT.=0,50m</v>
          </cell>
          <cell r="D1053" t="str">
            <v>M3</v>
          </cell>
          <cell r="E1053">
            <v>1</v>
          </cell>
          <cell r="F1053">
            <v>140.16624999999999</v>
          </cell>
          <cell r="G1053">
            <v>0</v>
          </cell>
          <cell r="H1053">
            <v>2.84375</v>
          </cell>
          <cell r="I1053">
            <v>0</v>
          </cell>
          <cell r="J1053">
            <v>143.01</v>
          </cell>
          <cell r="K1053">
            <v>171.61199999999999</v>
          </cell>
        </row>
        <row r="1054">
          <cell r="B1054" t="str">
            <v>C2835</v>
          </cell>
          <cell r="C1054" t="str">
            <v>GABIÃO TELA GALV. REVEST. PVC TIPO CAIXA ALT.=1,00m</v>
          </cell>
          <cell r="D1054" t="str">
            <v>M3</v>
          </cell>
          <cell r="E1054">
            <v>1</v>
          </cell>
          <cell r="F1054">
            <v>99.976249999999993</v>
          </cell>
          <cell r="G1054">
            <v>0</v>
          </cell>
          <cell r="H1054">
            <v>2.84375</v>
          </cell>
          <cell r="I1054">
            <v>0</v>
          </cell>
          <cell r="J1054">
            <v>102.82</v>
          </cell>
          <cell r="K1054">
            <v>123.38399999999999</v>
          </cell>
        </row>
        <row r="1055">
          <cell r="B1055" t="str">
            <v>C2836</v>
          </cell>
          <cell r="C1055" t="str">
            <v>GABIÃO TELA GALV. REVEST. PVC TIPO COLCHÃO RENO ALT.=0,17m</v>
          </cell>
          <cell r="D1055" t="str">
            <v>M2</v>
          </cell>
          <cell r="E1055">
            <v>1</v>
          </cell>
          <cell r="F1055">
            <v>37.498125000000002</v>
          </cell>
          <cell r="G1055">
            <v>0</v>
          </cell>
          <cell r="H1055">
            <v>1.421875</v>
          </cell>
          <cell r="I1055">
            <v>0</v>
          </cell>
          <cell r="J1055">
            <v>38.92</v>
          </cell>
          <cell r="K1055">
            <v>46.704000000000001</v>
          </cell>
        </row>
        <row r="1056">
          <cell r="B1056" t="str">
            <v>C2837</v>
          </cell>
          <cell r="C1056" t="str">
            <v>GABIÃO TELA GALV. REVEST. PVC TIPO COLCHÃO RENO ALT.=0,23m</v>
          </cell>
          <cell r="D1056" t="str">
            <v>M2</v>
          </cell>
          <cell r="E1056">
            <v>1</v>
          </cell>
          <cell r="F1056">
            <v>41.738124999999997</v>
          </cell>
          <cell r="G1056">
            <v>0</v>
          </cell>
          <cell r="H1056">
            <v>1.421875</v>
          </cell>
          <cell r="I1056">
            <v>0</v>
          </cell>
          <cell r="J1056">
            <v>43.16</v>
          </cell>
          <cell r="K1056">
            <v>51.791999999999994</v>
          </cell>
        </row>
        <row r="1057">
          <cell r="B1057" t="str">
            <v>C2838</v>
          </cell>
          <cell r="C1057" t="str">
            <v>GABIÃO TELA GALV. REVEST. PVC TIPO COLCHÃO RENO ALT.=0,30m</v>
          </cell>
          <cell r="D1057" t="str">
            <v>M2</v>
          </cell>
          <cell r="E1057">
            <v>1</v>
          </cell>
          <cell r="F1057">
            <v>45.818125000000002</v>
          </cell>
          <cell r="G1057">
            <v>0</v>
          </cell>
          <cell r="H1057">
            <v>1.421875</v>
          </cell>
          <cell r="I1057">
            <v>0</v>
          </cell>
          <cell r="J1057">
            <v>47.24</v>
          </cell>
          <cell r="K1057">
            <v>56.688000000000002</v>
          </cell>
        </row>
        <row r="1058">
          <cell r="C1058" t="str">
            <v>PAREDES E PAINÉIS</v>
          </cell>
          <cell r="E1058">
            <v>0</v>
          </cell>
          <cell r="F1058">
            <v>8147.8685739203402</v>
          </cell>
          <cell r="G1058">
            <v>0</v>
          </cell>
          <cell r="H1058">
            <v>1083.3814260796601</v>
          </cell>
          <cell r="I1058">
            <v>0</v>
          </cell>
          <cell r="J1058" t="str">
            <v/>
          </cell>
        </row>
        <row r="1059">
          <cell r="C1059" t="str">
            <v>ALVENARIA DE ELEVAÇÃO</v>
          </cell>
          <cell r="E1059">
            <v>0</v>
          </cell>
          <cell r="F1059">
            <v>802.60162500000001</v>
          </cell>
          <cell r="G1059">
            <v>0</v>
          </cell>
          <cell r="H1059">
            <v>185.17837499999999</v>
          </cell>
          <cell r="I1059">
            <v>0</v>
          </cell>
          <cell r="J1059" t="str">
            <v/>
          </cell>
        </row>
        <row r="1060">
          <cell r="B1060" t="str">
            <v>C0047</v>
          </cell>
          <cell r="C1060" t="str">
            <v xml:space="preserve">ALVENARIA DE BLOCO CERÂMICO FURADO (9x19x39)cm  C/ARGAMASSA MISTA DE CAL HIDRATADA, ESP=9 cm   </v>
          </cell>
          <cell r="D1060" t="str">
            <v>M2</v>
          </cell>
          <cell r="E1060">
            <v>1</v>
          </cell>
          <cell r="F1060">
            <v>9.593</v>
          </cell>
          <cell r="G1060">
            <v>0</v>
          </cell>
          <cell r="H1060">
            <v>1.9970000000000001</v>
          </cell>
          <cell r="I1060">
            <v>0</v>
          </cell>
          <cell r="J1060">
            <v>11.59</v>
          </cell>
          <cell r="K1060">
            <v>13.907999999999999</v>
          </cell>
        </row>
        <row r="1061">
          <cell r="B1061" t="str">
            <v>C0046</v>
          </cell>
          <cell r="C1061" t="str">
            <v>ALVENARIA DE BLOCO CERÂMICO FURADO (19x19x39)cm C/ARGAMASSA MISTA DE CAL HIDRATADA ESP=19 cm</v>
          </cell>
          <cell r="D1061" t="str">
            <v>M2</v>
          </cell>
          <cell r="E1061">
            <v>1</v>
          </cell>
          <cell r="F1061">
            <v>20.868874999999999</v>
          </cell>
          <cell r="G1061">
            <v>0</v>
          </cell>
          <cell r="H1061">
            <v>2.651125</v>
          </cell>
          <cell r="I1061">
            <v>0</v>
          </cell>
          <cell r="J1061">
            <v>23.52</v>
          </cell>
          <cell r="K1061">
            <v>28.224</v>
          </cell>
        </row>
        <row r="1062">
          <cell r="B1062" t="str">
            <v>C3612</v>
          </cell>
          <cell r="C1062" t="str">
            <v>ALVENARIA DE BLOCO DE CONCRETO TIPO STONE CINZA (14x19x49)cm C/ARGAMASSA MISTA DE CAL HIDRATADA ESP=</v>
          </cell>
          <cell r="D1062" t="str">
            <v>M2</v>
          </cell>
          <cell r="E1062">
            <v>1</v>
          </cell>
          <cell r="F1062">
            <v>28.549375000000001</v>
          </cell>
          <cell r="G1062">
            <v>0</v>
          </cell>
          <cell r="H1062">
            <v>4.5406250000000004</v>
          </cell>
          <cell r="I1062">
            <v>0</v>
          </cell>
          <cell r="J1062">
            <v>33.090000000000003</v>
          </cell>
          <cell r="K1062">
            <v>39.708000000000006</v>
          </cell>
        </row>
        <row r="1063">
          <cell r="B1063" t="str">
            <v>C3613</v>
          </cell>
          <cell r="C1063" t="str">
            <v>ALVENARIA DE BLOCO DE CONCRETO TIPO STONE COLORIDO (14x19x49)cm C/ARGAMASSA MISTA DE CAL HIDRATADA E</v>
          </cell>
          <cell r="D1063" t="str">
            <v>M2</v>
          </cell>
          <cell r="E1063">
            <v>1</v>
          </cell>
          <cell r="F1063">
            <v>34.489375000000003</v>
          </cell>
          <cell r="G1063">
            <v>0</v>
          </cell>
          <cell r="H1063">
            <v>4.5406250000000004</v>
          </cell>
          <cell r="I1063">
            <v>0</v>
          </cell>
          <cell r="J1063">
            <v>39.03</v>
          </cell>
          <cell r="K1063">
            <v>46.835999999999999</v>
          </cell>
        </row>
        <row r="1064">
          <cell r="B1064" t="str">
            <v>C0050</v>
          </cell>
          <cell r="C1064" t="str">
            <v>ALVENARIA DE BLOCO DE VIDRO C/ARGAMASSA MISTA DE CAL HIDRATADA ESP=10 cm</v>
          </cell>
          <cell r="D1064" t="str">
            <v>M2</v>
          </cell>
          <cell r="E1064">
            <v>1</v>
          </cell>
          <cell r="F1064">
            <v>302.26474999999999</v>
          </cell>
          <cell r="G1064">
            <v>0</v>
          </cell>
          <cell r="H1064">
            <v>23.32525</v>
          </cell>
          <cell r="I1064">
            <v>0</v>
          </cell>
          <cell r="J1064">
            <v>325.58999999999997</v>
          </cell>
          <cell r="K1064">
            <v>390.70799999999997</v>
          </cell>
        </row>
        <row r="1065">
          <cell r="B1065" t="str">
            <v>C3614</v>
          </cell>
          <cell r="C1065" t="str">
            <v>ALVENARIA DE TIJOLO MACIÇO APARENTE (23x11x5)cm C/ARGAMASSA MISTA DE CAL HIDRATADA, ESP=11 cm</v>
          </cell>
          <cell r="D1065" t="str">
            <v>M2</v>
          </cell>
          <cell r="E1065">
            <v>1</v>
          </cell>
          <cell r="F1065">
            <v>30.886875</v>
          </cell>
          <cell r="G1065">
            <v>0</v>
          </cell>
          <cell r="H1065">
            <v>9.6531249999999993</v>
          </cell>
          <cell r="I1065">
            <v>0</v>
          </cell>
          <cell r="J1065">
            <v>40.54</v>
          </cell>
          <cell r="K1065">
            <v>48.647999999999996</v>
          </cell>
        </row>
        <row r="1066">
          <cell r="B1066" t="str">
            <v>C3615</v>
          </cell>
          <cell r="C1066" t="str">
            <v>ALVENARIA DE TIJOLO MACIÇO APARENTE (23x11x5)cm C/ARGAMASSA MISTA DE CAL HIDRATADA ESP=22 cm</v>
          </cell>
          <cell r="D1066" t="str">
            <v>M2</v>
          </cell>
          <cell r="E1066">
            <v>1</v>
          </cell>
          <cell r="F1066">
            <v>56.399249999999995</v>
          </cell>
          <cell r="G1066">
            <v>0</v>
          </cell>
          <cell r="H1066">
            <v>14.490749999999998</v>
          </cell>
          <cell r="I1066">
            <v>0</v>
          </cell>
          <cell r="J1066">
            <v>70.889999999999986</v>
          </cell>
          <cell r="K1066">
            <v>85.067999999999984</v>
          </cell>
        </row>
        <row r="1067">
          <cell r="B1067" t="str">
            <v>C0049</v>
          </cell>
          <cell r="C1067" t="str">
            <v>ALVENARIA DE BLOCO  DE CONCRETO (6,7x19x39)cm C/ARGAMASSA  MISTA DE CAL HIDRATADA ESP=6,7 c</v>
          </cell>
          <cell r="D1067" t="str">
            <v>M2</v>
          </cell>
          <cell r="E1067">
            <v>1</v>
          </cell>
          <cell r="F1067">
            <v>14.785625</v>
          </cell>
          <cell r="G1067">
            <v>0</v>
          </cell>
          <cell r="H1067">
            <v>3.8643749999999999</v>
          </cell>
          <cell r="I1067">
            <v>0</v>
          </cell>
          <cell r="J1067">
            <v>18.649999999999999</v>
          </cell>
          <cell r="K1067">
            <v>22.38</v>
          </cell>
        </row>
        <row r="1068">
          <cell r="B1068" t="str">
            <v>C3743</v>
          </cell>
          <cell r="C1068" t="str">
            <v>ALVENARIA DE BLOCO DE CONCRETO (9x19x39)cm C/ARGAMASSA MISTA DE CAL HIDRATADA ESP=9 cm</v>
          </cell>
          <cell r="D1068" t="str">
            <v>M2</v>
          </cell>
          <cell r="E1068">
            <v>1</v>
          </cell>
          <cell r="F1068">
            <v>16.961375</v>
          </cell>
          <cell r="G1068">
            <v>0</v>
          </cell>
          <cell r="H1068">
            <v>3.9086249999999998</v>
          </cell>
          <cell r="I1068">
            <v>0</v>
          </cell>
          <cell r="J1068">
            <v>20.87</v>
          </cell>
          <cell r="K1068">
            <v>25.044</v>
          </cell>
        </row>
        <row r="1069">
          <cell r="B1069" t="str">
            <v>C3744</v>
          </cell>
          <cell r="C1069" t="str">
            <v>ALVENARIA DE BLOCO DE CONCRETO (14x19x39)cm C/ARGAMASSA MISTA DE CAL HIDRATADA ESP=14 cm</v>
          </cell>
          <cell r="D1069" t="str">
            <v>M2</v>
          </cell>
          <cell r="E1069">
            <v>1</v>
          </cell>
          <cell r="F1069">
            <v>18.915374999999997</v>
          </cell>
          <cell r="G1069">
            <v>0</v>
          </cell>
          <cell r="H1069">
            <v>4.2246249999999996</v>
          </cell>
          <cell r="I1069">
            <v>0</v>
          </cell>
          <cell r="J1069">
            <v>23.139999999999997</v>
          </cell>
          <cell r="K1069">
            <v>27.767999999999997</v>
          </cell>
        </row>
        <row r="1070">
          <cell r="B1070" t="str">
            <v>C0048</v>
          </cell>
          <cell r="C1070" t="str">
            <v>ALVENARIA DE BLOCO DE CONCRETO (19x19x39)cm C/ARGAMASSA MISTA DE CAL HIDRATADA ESP=19 cm</v>
          </cell>
          <cell r="D1070" t="str">
            <v>M2</v>
          </cell>
          <cell r="E1070">
            <v>1</v>
          </cell>
          <cell r="F1070">
            <v>21.519375</v>
          </cell>
          <cell r="G1070">
            <v>0</v>
          </cell>
          <cell r="H1070">
            <v>4.5406250000000004</v>
          </cell>
          <cell r="I1070">
            <v>0</v>
          </cell>
          <cell r="J1070">
            <v>26.060000000000002</v>
          </cell>
          <cell r="K1070">
            <v>31.272000000000002</v>
          </cell>
        </row>
        <row r="1071">
          <cell r="B1071" t="str">
            <v>C0060</v>
          </cell>
          <cell r="C1071" t="str">
            <v>ALVENARIA DE TIJOLO REFRATÁRIO 1 VEZ C/ARGAMASSA 1:4+100 Kg CIMENTO</v>
          </cell>
          <cell r="D1071" t="str">
            <v>M2</v>
          </cell>
          <cell r="E1071">
            <v>1</v>
          </cell>
          <cell r="F1071">
            <v>56.160125000000001</v>
          </cell>
          <cell r="G1071">
            <v>0</v>
          </cell>
          <cell r="H1071">
            <v>15.479875</v>
          </cell>
          <cell r="I1071">
            <v>0</v>
          </cell>
          <cell r="J1071">
            <v>71.64</v>
          </cell>
          <cell r="K1071">
            <v>85.968000000000004</v>
          </cell>
        </row>
        <row r="1072">
          <cell r="B1072" t="str">
            <v>C0061</v>
          </cell>
          <cell r="C1072" t="str">
            <v>ALVENARIA DE TIJOLO REFRATÁRIO 1/2 VEZ C/ARGAMASSA 1:4+100 Kg CIMENTO</v>
          </cell>
          <cell r="D1072" t="str">
            <v>M2</v>
          </cell>
          <cell r="E1072">
            <v>1</v>
          </cell>
          <cell r="F1072">
            <v>30.206875</v>
          </cell>
          <cell r="G1072">
            <v>0</v>
          </cell>
          <cell r="H1072">
            <v>9.6531249999999993</v>
          </cell>
          <cell r="I1072">
            <v>0</v>
          </cell>
          <cell r="J1072">
            <v>39.86</v>
          </cell>
          <cell r="K1072">
            <v>47.832000000000001</v>
          </cell>
        </row>
        <row r="1073">
          <cell r="B1073" t="str">
            <v>C0073</v>
          </cell>
          <cell r="C1073" t="str">
            <v>ALVENARIA DE TIJOLO CERÂMICO FURADO (9x19x19)cm C/ARGAMASSA MISTA DE CAL HIDRATADA ESP.=10cm</v>
          </cell>
          <cell r="D1073" t="str">
            <v>M2</v>
          </cell>
          <cell r="E1073">
            <v>1</v>
          </cell>
          <cell r="F1073">
            <v>9.6070000000000011</v>
          </cell>
          <cell r="G1073">
            <v>0</v>
          </cell>
          <cell r="H1073">
            <v>5.9530000000000003</v>
          </cell>
          <cell r="I1073">
            <v>0</v>
          </cell>
          <cell r="J1073">
            <v>15.560000000000002</v>
          </cell>
          <cell r="K1073">
            <v>18.672000000000001</v>
          </cell>
        </row>
        <row r="1074">
          <cell r="B1074" t="str">
            <v>C0074</v>
          </cell>
          <cell r="C1074" t="str">
            <v>ALVENARIA DE TIJOLO CERÂMICO FURADO (9x19x19)cm C/ARGAMASSA MISTA DE CAL HIDRATADA ESP=20 cm</v>
          </cell>
          <cell r="D1074" t="str">
            <v>M2</v>
          </cell>
          <cell r="E1074">
            <v>1</v>
          </cell>
          <cell r="F1074">
            <v>18.2865</v>
          </cell>
          <cell r="G1074">
            <v>0</v>
          </cell>
          <cell r="H1074">
            <v>9.2835000000000001</v>
          </cell>
          <cell r="I1074">
            <v>0</v>
          </cell>
          <cell r="J1074">
            <v>27.57</v>
          </cell>
          <cell r="K1074">
            <v>33.083999999999996</v>
          </cell>
        </row>
        <row r="1075">
          <cell r="B1075" t="str">
            <v>C3658</v>
          </cell>
          <cell r="C1075" t="str">
            <v>ALVENARIA DE TIJOLO CERÂMICO FURADO (10x20x20)cm C/ARGAMASSA MISTA DE CAL HIDRATADA, ESP=30cm</v>
          </cell>
          <cell r="D1075" t="str">
            <v>M2</v>
          </cell>
          <cell r="E1075">
            <v>1</v>
          </cell>
          <cell r="F1075">
            <v>25.685375000000001</v>
          </cell>
          <cell r="G1075">
            <v>0</v>
          </cell>
          <cell r="H1075">
            <v>14.114625</v>
          </cell>
          <cell r="I1075">
            <v>0</v>
          </cell>
          <cell r="J1075">
            <v>39.799999999999997</v>
          </cell>
          <cell r="K1075">
            <v>47.76</v>
          </cell>
        </row>
        <row r="1076">
          <cell r="B1076" t="str">
            <v>C0075</v>
          </cell>
          <cell r="C1076" t="str">
            <v>ALVENARIA DE TIJOLO COMUM C/ARGAMASSA MISTA DE CAL HIDRATADA 1:2:8   ESP=5 cm</v>
          </cell>
          <cell r="D1076" t="str">
            <v>M2</v>
          </cell>
          <cell r="E1076">
            <v>1</v>
          </cell>
          <cell r="F1076">
            <v>8.2742500000000003</v>
          </cell>
          <cell r="G1076">
            <v>0</v>
          </cell>
          <cell r="H1076">
            <v>5.29575</v>
          </cell>
          <cell r="I1076">
            <v>0</v>
          </cell>
          <cell r="J1076">
            <v>13.57</v>
          </cell>
          <cell r="K1076">
            <v>16.283999999999999</v>
          </cell>
        </row>
        <row r="1077">
          <cell r="B1077" t="str">
            <v>C0076</v>
          </cell>
          <cell r="C1077" t="str">
            <v>ALVENARIA DE TIJOLO COMUM C/ARGAMASSA MISTA DE CAL HIDRATADA 1:2:8   ESP=10 cm</v>
          </cell>
          <cell r="D1077" t="str">
            <v>M2</v>
          </cell>
          <cell r="E1077">
            <v>1</v>
          </cell>
          <cell r="F1077">
            <v>16.596875000000001</v>
          </cell>
          <cell r="G1077">
            <v>0</v>
          </cell>
          <cell r="H1077">
            <v>9.6531249999999993</v>
          </cell>
          <cell r="I1077">
            <v>0</v>
          </cell>
          <cell r="J1077">
            <v>26.25</v>
          </cell>
          <cell r="K1077">
            <v>31.5</v>
          </cell>
        </row>
        <row r="1078">
          <cell r="B1078" t="str">
            <v>C0077</v>
          </cell>
          <cell r="C1078" t="str">
            <v>ALVENARIA DE TIJOLO COMUM C/ARGAMASSA MISTA DE CAL HIDRATADA 1:2:8   ESP=20 cm</v>
          </cell>
          <cell r="D1078" t="str">
            <v>M2</v>
          </cell>
          <cell r="E1078">
            <v>1</v>
          </cell>
          <cell r="F1078">
            <v>30.670124999999999</v>
          </cell>
          <cell r="G1078">
            <v>0</v>
          </cell>
          <cell r="H1078">
            <v>15.479875</v>
          </cell>
          <cell r="I1078">
            <v>0</v>
          </cell>
          <cell r="J1078">
            <v>46.15</v>
          </cell>
          <cell r="K1078">
            <v>55.379999999999995</v>
          </cell>
        </row>
        <row r="1079">
          <cell r="B1079" t="str">
            <v>C0078</v>
          </cell>
          <cell r="C1079" t="str">
            <v>ALVENARIA DE TIJOLO COMUM C/ARGAMASSA MISTA DE CAL HIDRATADA 1:2:8   ESP=30 cm</v>
          </cell>
          <cell r="D1079" t="str">
            <v>M2</v>
          </cell>
          <cell r="E1079">
            <v>1</v>
          </cell>
          <cell r="F1079">
            <v>44.256250000000001</v>
          </cell>
          <cell r="G1079">
            <v>0</v>
          </cell>
          <cell r="H1079">
            <v>19.053750000000001</v>
          </cell>
          <cell r="I1079">
            <v>0</v>
          </cell>
          <cell r="J1079">
            <v>63.31</v>
          </cell>
          <cell r="K1079">
            <v>75.971999999999994</v>
          </cell>
        </row>
        <row r="1080">
          <cell r="B1080" t="str">
            <v>C3533</v>
          </cell>
          <cell r="C1080" t="str">
            <v>MUTIRÃO MISTO - ALVENARIA DETIJOLO CERÂMICO FURADO (9X19X19)cm ARGAMASSA MISTA DE CAL HIDRATADA ESP=10 cm</v>
          </cell>
          <cell r="D1080" t="str">
            <v>M2</v>
          </cell>
          <cell r="E1080">
            <v>1</v>
          </cell>
          <cell r="F1080">
            <v>7.625</v>
          </cell>
          <cell r="G1080">
            <v>0</v>
          </cell>
          <cell r="H1080">
            <v>3.4750000000000001</v>
          </cell>
          <cell r="I1080">
            <v>0</v>
          </cell>
          <cell r="J1080">
            <v>11.1</v>
          </cell>
          <cell r="K1080">
            <v>13.319999999999999</v>
          </cell>
        </row>
        <row r="1081">
          <cell r="C1081" t="str">
            <v>ALVENARIA ESTRUTURAL</v>
          </cell>
          <cell r="E1081">
            <v>0</v>
          </cell>
          <cell r="F1081">
            <v>193.06700000000001</v>
          </cell>
          <cell r="G1081">
            <v>0</v>
          </cell>
          <cell r="H1081">
            <v>47.773000000000003</v>
          </cell>
          <cell r="I1081">
            <v>0</v>
          </cell>
          <cell r="J1081" t="str">
            <v/>
          </cell>
        </row>
        <row r="1082">
          <cell r="B1082" t="str">
            <v>C0068</v>
          </cell>
          <cell r="C1082" t="str">
            <v>ALVENARIA ESTRUTURAL DE BLOCO DE CONCRETO (14x19x39)cm C/ARGAMASSA MISTA DE CAL HIDRATADA ESP=14 cm</v>
          </cell>
          <cell r="D1082" t="str">
            <v>M2</v>
          </cell>
          <cell r="E1082">
            <v>1</v>
          </cell>
          <cell r="F1082">
            <v>23.126625000000001</v>
          </cell>
          <cell r="G1082">
            <v>0</v>
          </cell>
          <cell r="H1082">
            <v>4.7933750000000002</v>
          </cell>
          <cell r="I1082">
            <v>0</v>
          </cell>
          <cell r="J1082">
            <v>27.92</v>
          </cell>
          <cell r="K1082">
            <v>33.503999999999998</v>
          </cell>
        </row>
        <row r="1083">
          <cell r="B1083" t="str">
            <v>C0069</v>
          </cell>
          <cell r="C1083" t="str">
            <v>ALVENARIA ESTRUTURAL DE BLOCO DE CONCRETO (19x19x39)cm C/ARGAMASSA MISTA DE CAL HIDRATADA ESP=19 cm</v>
          </cell>
          <cell r="D1083" t="str">
            <v>M2</v>
          </cell>
          <cell r="E1083">
            <v>1</v>
          </cell>
          <cell r="F1083">
            <v>29.228124999999999</v>
          </cell>
          <cell r="G1083">
            <v>0</v>
          </cell>
          <cell r="H1083">
            <v>4.881875</v>
          </cell>
          <cell r="I1083">
            <v>0</v>
          </cell>
          <cell r="J1083">
            <v>34.11</v>
          </cell>
          <cell r="K1083">
            <v>40.931999999999995</v>
          </cell>
        </row>
        <row r="1084">
          <cell r="B1084" t="str">
            <v>C0064</v>
          </cell>
          <cell r="C1084" t="str">
            <v>ALVENARIA ESTRUTURAL DE BLOCO CERÂMICO ESP.=9cm</v>
          </cell>
          <cell r="D1084" t="str">
            <v>M2</v>
          </cell>
          <cell r="E1084">
            <v>1</v>
          </cell>
          <cell r="F1084">
            <v>10.225125</v>
          </cell>
          <cell r="G1084">
            <v>0</v>
          </cell>
          <cell r="H1084">
            <v>1.9748749999999999</v>
          </cell>
          <cell r="I1084">
            <v>0</v>
          </cell>
          <cell r="J1084">
            <v>12.2</v>
          </cell>
          <cell r="K1084">
            <v>14.639999999999999</v>
          </cell>
        </row>
        <row r="1085">
          <cell r="B1085" t="str">
            <v>C0062</v>
          </cell>
          <cell r="C1085" t="str">
            <v>ALVENARIA ESTRUTURAL DE BLOCO CERÂMICO ESP.=14cm</v>
          </cell>
          <cell r="D1085" t="str">
            <v>M2</v>
          </cell>
          <cell r="E1085">
            <v>1</v>
          </cell>
          <cell r="F1085">
            <v>14.589124999999999</v>
          </cell>
          <cell r="G1085">
            <v>0</v>
          </cell>
          <cell r="H1085">
            <v>2.2908749999999998</v>
          </cell>
          <cell r="I1085">
            <v>0</v>
          </cell>
          <cell r="J1085">
            <v>16.88</v>
          </cell>
          <cell r="K1085">
            <v>20.255999999999997</v>
          </cell>
        </row>
        <row r="1086">
          <cell r="B1086" t="str">
            <v>C0063</v>
          </cell>
          <cell r="C1086" t="str">
            <v>ALVENARIA ESTRUTURAL DE BLOCO CERÂMICO ESP.=19cm</v>
          </cell>
          <cell r="D1086" t="str">
            <v>M2</v>
          </cell>
          <cell r="E1086">
            <v>1</v>
          </cell>
          <cell r="F1086">
            <v>17.745249999999999</v>
          </cell>
          <cell r="G1086">
            <v>0</v>
          </cell>
          <cell r="H1086">
            <v>2.5847500000000001</v>
          </cell>
          <cell r="I1086">
            <v>0</v>
          </cell>
          <cell r="J1086">
            <v>20.329999999999998</v>
          </cell>
          <cell r="K1086">
            <v>24.395999999999997</v>
          </cell>
        </row>
        <row r="1087">
          <cell r="B1087" t="str">
            <v>C0079</v>
          </cell>
          <cell r="C1087" t="str">
            <v>AMARRAÇÃO EM PAREDES, COM FERRO</v>
          </cell>
          <cell r="D1087" t="str">
            <v>UN</v>
          </cell>
          <cell r="E1087">
            <v>1</v>
          </cell>
          <cell r="F1087">
            <v>26.05875</v>
          </cell>
          <cell r="G1087">
            <v>0</v>
          </cell>
          <cell r="H1087">
            <v>18.55125</v>
          </cell>
          <cell r="I1087">
            <v>0</v>
          </cell>
          <cell r="J1087">
            <v>44.61</v>
          </cell>
          <cell r="K1087">
            <v>53.531999999999996</v>
          </cell>
        </row>
        <row r="1088">
          <cell r="B1088" t="str">
            <v>C1845</v>
          </cell>
          <cell r="C1088" t="str">
            <v>PAREDE ESTRUTURAL EM CONCRETO ARMADO ESP.=12cm</v>
          </cell>
          <cell r="D1088" t="str">
            <v>M2</v>
          </cell>
          <cell r="E1088">
            <v>1</v>
          </cell>
          <cell r="F1088">
            <v>72.094000000000008</v>
          </cell>
          <cell r="G1088">
            <v>0</v>
          </cell>
          <cell r="H1088">
            <v>12.696</v>
          </cell>
          <cell r="I1088">
            <v>0</v>
          </cell>
          <cell r="J1088">
            <v>84.79</v>
          </cell>
          <cell r="K1088">
            <v>101.748</v>
          </cell>
        </row>
        <row r="1089">
          <cell r="C1089" t="str">
            <v>ALVENARIA DE PEDRA</v>
          </cell>
          <cell r="E1089">
            <v>0</v>
          </cell>
          <cell r="F1089">
            <v>649.39381960784306</v>
          </cell>
          <cell r="G1089">
            <v>0</v>
          </cell>
          <cell r="H1089">
            <v>260.59618039215701</v>
          </cell>
          <cell r="I1089">
            <v>0</v>
          </cell>
          <cell r="J1089" t="str">
            <v/>
          </cell>
        </row>
        <row r="1090">
          <cell r="B1090" t="str">
            <v>C3345</v>
          </cell>
          <cell r="C1090" t="str">
            <v>ALVENARIA DE PEDRA ARGAMASSADA (TRAÇO 1:3) C/AGREGADOS ADQUIRIDOS</v>
          </cell>
          <cell r="D1090" t="str">
            <v>M3</v>
          </cell>
          <cell r="E1090">
            <v>1</v>
          </cell>
          <cell r="F1090">
            <v>111.74</v>
          </cell>
          <cell r="G1090">
            <v>0</v>
          </cell>
          <cell r="H1090">
            <v>39.5</v>
          </cell>
          <cell r="I1090">
            <v>0</v>
          </cell>
          <cell r="J1090">
            <v>151.24</v>
          </cell>
          <cell r="K1090">
            <v>181.488</v>
          </cell>
        </row>
        <row r="1091">
          <cell r="B1091" t="str">
            <v>C3346</v>
          </cell>
          <cell r="C1091" t="str">
            <v>ALVENARIA DE PEDRA ARGAMASSADA (TRAÇO 1:3) C/AGREGADOS PRODUZIDOS (S/TRANSP)</v>
          </cell>
          <cell r="D1091" t="str">
            <v>M3</v>
          </cell>
          <cell r="E1091">
            <v>1</v>
          </cell>
          <cell r="F1091">
            <v>94.909409803921591</v>
          </cell>
          <cell r="G1091">
            <v>0</v>
          </cell>
          <cell r="H1091">
            <v>42.610590196078398</v>
          </cell>
          <cell r="I1091">
            <v>0</v>
          </cell>
          <cell r="J1091">
            <v>137.51999999999998</v>
          </cell>
          <cell r="K1091">
            <v>165.02399999999997</v>
          </cell>
        </row>
        <row r="1092">
          <cell r="B1092" t="str">
            <v>C3347</v>
          </cell>
          <cell r="C1092" t="str">
            <v>ALVENARIA DE PEDRA ARGAMASSADA (TRAÇO 1:4) C/AGREGADOS ADQUIRIDOS</v>
          </cell>
          <cell r="D1092" t="str">
            <v>M3</v>
          </cell>
          <cell r="E1092">
            <v>1</v>
          </cell>
          <cell r="F1092">
            <v>99.76</v>
          </cell>
          <cell r="G1092">
            <v>0</v>
          </cell>
          <cell r="H1092">
            <v>39.5</v>
          </cell>
          <cell r="I1092">
            <v>0</v>
          </cell>
          <cell r="J1092">
            <v>139.26</v>
          </cell>
          <cell r="K1092">
            <v>167.11199999999999</v>
          </cell>
        </row>
        <row r="1093">
          <cell r="B1093" t="str">
            <v>C0057</v>
          </cell>
          <cell r="C1093" t="str">
            <v>ALVENARIA DE PEDRA ARGAMASSADA (TRAÇO 1:4) C/AGREGADOS PRODUZIDOS (S/TRANSP)</v>
          </cell>
          <cell r="D1093" t="str">
            <v>M3</v>
          </cell>
          <cell r="E1093">
            <v>1</v>
          </cell>
          <cell r="F1093">
            <v>82.939409803921592</v>
          </cell>
          <cell r="G1093">
            <v>0</v>
          </cell>
          <cell r="H1093">
            <v>42.610590196078398</v>
          </cell>
          <cell r="I1093">
            <v>0</v>
          </cell>
          <cell r="J1093">
            <v>125.54999999999998</v>
          </cell>
          <cell r="K1093">
            <v>150.65999999999997</v>
          </cell>
        </row>
        <row r="1094">
          <cell r="B1094" t="str">
            <v>C3723</v>
          </cell>
          <cell r="C1094" t="str">
            <v>ALVENARIA DE PEDRA ARGAMASSADA (TRAÇO 1:6) C/AGREGADOS ADQUIRIDOS</v>
          </cell>
          <cell r="D1094" t="str">
            <v>M3</v>
          </cell>
          <cell r="E1094">
            <v>1</v>
          </cell>
          <cell r="F1094">
            <v>87.68</v>
          </cell>
          <cell r="G1094">
            <v>0</v>
          </cell>
          <cell r="H1094">
            <v>39.5</v>
          </cell>
          <cell r="I1094">
            <v>0</v>
          </cell>
          <cell r="J1094">
            <v>127.18</v>
          </cell>
          <cell r="K1094">
            <v>152.61600000000001</v>
          </cell>
        </row>
        <row r="1095">
          <cell r="B1095" t="str">
            <v>C0058</v>
          </cell>
          <cell r="C1095" t="str">
            <v>ALVENARIA DE PEDRA COM JUNTA ARGAMASSADA (TRAÇO 1:2:8) C/ AGREGADOS ADQUIRIDOS</v>
          </cell>
          <cell r="D1095" t="str">
            <v>M3</v>
          </cell>
          <cell r="E1095">
            <v>1</v>
          </cell>
          <cell r="F1095">
            <v>102.39</v>
          </cell>
          <cell r="G1095">
            <v>0</v>
          </cell>
          <cell r="H1095">
            <v>39.5</v>
          </cell>
          <cell r="I1095">
            <v>0</v>
          </cell>
          <cell r="J1095">
            <v>141.88999999999999</v>
          </cell>
          <cell r="K1095">
            <v>170.26799999999997</v>
          </cell>
        </row>
        <row r="1096">
          <cell r="B1096" t="str">
            <v>C3529</v>
          </cell>
          <cell r="C1096" t="str">
            <v>MUTIRÃO MISTO - ALVENARIA DE PEDRA ARGAMASSADA (TRAÇO 1:6) C/AGREGADOS ADQUIRIDOS</v>
          </cell>
          <cell r="D1096" t="str">
            <v>M3</v>
          </cell>
          <cell r="E1096">
            <v>1</v>
          </cell>
          <cell r="F1096">
            <v>69.974999999999994</v>
          </cell>
          <cell r="G1096">
            <v>0</v>
          </cell>
          <cell r="H1096">
            <v>17.375</v>
          </cell>
          <cell r="I1096">
            <v>0</v>
          </cell>
          <cell r="J1096">
            <v>87.35</v>
          </cell>
          <cell r="K1096">
            <v>104.82</v>
          </cell>
        </row>
        <row r="1097">
          <cell r="C1097" t="str">
            <v>RASGO EM ALVENARIA P/ TUBULAÇÕES</v>
          </cell>
          <cell r="E1097">
            <v>0</v>
          </cell>
          <cell r="F1097">
            <v>3.9037500000000001</v>
          </cell>
          <cell r="G1097">
            <v>0</v>
          </cell>
          <cell r="H1097">
            <v>4.8762499999999998</v>
          </cell>
          <cell r="I1097">
            <v>0</v>
          </cell>
          <cell r="J1097" t="str">
            <v/>
          </cell>
        </row>
        <row r="1098">
          <cell r="B1098" t="str">
            <v>C2095</v>
          </cell>
          <cell r="C1098" t="str">
            <v>RASGO EM ALVENARIA P/TUBULAÇÕES D=15 A 25mm (1/2" A 1")</v>
          </cell>
          <cell r="D1098" t="str">
            <v>M</v>
          </cell>
          <cell r="E1098">
            <v>1</v>
          </cell>
          <cell r="F1098">
            <v>0.81</v>
          </cell>
          <cell r="G1098">
            <v>0</v>
          </cell>
          <cell r="H1098">
            <v>1.01</v>
          </cell>
          <cell r="I1098">
            <v>0</v>
          </cell>
          <cell r="J1098">
            <v>1.82</v>
          </cell>
          <cell r="K1098">
            <v>2.1840000000000002</v>
          </cell>
        </row>
        <row r="1099">
          <cell r="B1099" t="str">
            <v>C2096</v>
          </cell>
          <cell r="C1099" t="str">
            <v>RASGO EM ALVENARIA P/TUBULAÇÕES D=32 A 50mm (1 1/4" A 2")</v>
          </cell>
          <cell r="D1099" t="str">
            <v>M</v>
          </cell>
          <cell r="E1099">
            <v>1</v>
          </cell>
          <cell r="F1099">
            <v>1.26875</v>
          </cell>
          <cell r="G1099">
            <v>0</v>
          </cell>
          <cell r="H1099">
            <v>1.58125</v>
          </cell>
          <cell r="I1099">
            <v>0</v>
          </cell>
          <cell r="J1099">
            <v>2.85</v>
          </cell>
          <cell r="K1099">
            <v>3.42</v>
          </cell>
        </row>
        <row r="1100">
          <cell r="B1100" t="str">
            <v>C2097</v>
          </cell>
          <cell r="C1100" t="str">
            <v>RASGO EM ALVENARIA P/TUBULAÇÕES D=65 A 100mm (2 1/2" A 4")</v>
          </cell>
          <cell r="D1100" t="str">
            <v>M</v>
          </cell>
          <cell r="E1100">
            <v>1</v>
          </cell>
          <cell r="F1100">
            <v>1.825</v>
          </cell>
          <cell r="G1100">
            <v>0</v>
          </cell>
          <cell r="H1100">
            <v>2.2850000000000001</v>
          </cell>
          <cell r="I1100">
            <v>0</v>
          </cell>
          <cell r="J1100">
            <v>4.1100000000000003</v>
          </cell>
          <cell r="K1100">
            <v>4.9320000000000004</v>
          </cell>
        </row>
        <row r="1101">
          <cell r="C1101" t="str">
            <v xml:space="preserve">DIVISÓRIAS </v>
          </cell>
          <cell r="E1101">
            <v>0</v>
          </cell>
          <cell r="F1101">
            <v>3134.7257500000001</v>
          </cell>
          <cell r="G1101">
            <v>0</v>
          </cell>
          <cell r="H1101">
            <v>150.46424999999999</v>
          </cell>
          <cell r="I1101">
            <v>0</v>
          </cell>
          <cell r="J1101" t="str">
            <v/>
          </cell>
        </row>
        <row r="1102">
          <cell r="B1102" t="str">
            <v>C1132</v>
          </cell>
          <cell r="C1102" t="str">
            <v>DIVISÓRIA ALTA 3 A 5 m PAINEL PRÉ-FABRICADO</v>
          </cell>
          <cell r="D1102" t="str">
            <v>M2</v>
          </cell>
          <cell r="E1102">
            <v>1</v>
          </cell>
          <cell r="F1102">
            <v>133.74800000000002</v>
          </cell>
          <cell r="G1102">
            <v>0</v>
          </cell>
          <cell r="H1102">
            <v>8.532</v>
          </cell>
          <cell r="I1102">
            <v>0</v>
          </cell>
          <cell r="J1102">
            <v>142.28000000000003</v>
          </cell>
          <cell r="K1102">
            <v>170.73600000000002</v>
          </cell>
        </row>
        <row r="1103">
          <cell r="B1103" t="str">
            <v>C1133</v>
          </cell>
          <cell r="C1103" t="str">
            <v>DIVISÓRIA ALTA 5 A 10 m PAINEL PRÉ-FABRICADO</v>
          </cell>
          <cell r="D1103" t="str">
            <v>M2</v>
          </cell>
          <cell r="E1103">
            <v>1</v>
          </cell>
          <cell r="F1103">
            <v>136.825875</v>
          </cell>
          <cell r="G1103">
            <v>0</v>
          </cell>
          <cell r="H1103">
            <v>9.344125</v>
          </cell>
          <cell r="I1103">
            <v>0</v>
          </cell>
          <cell r="J1103">
            <v>146.16999999999999</v>
          </cell>
          <cell r="K1103">
            <v>175.40399999999997</v>
          </cell>
        </row>
        <row r="1104">
          <cell r="B1104" t="str">
            <v>C1134</v>
          </cell>
          <cell r="C1104" t="str">
            <v>DIVISÓRIA DE GRANILITE C/ARGAMASSA DE CIMENTO E AREIA</v>
          </cell>
          <cell r="D1104" t="str">
            <v>M2</v>
          </cell>
          <cell r="E1104">
            <v>1</v>
          </cell>
          <cell r="F1104">
            <v>103.08</v>
          </cell>
          <cell r="G1104">
            <v>0</v>
          </cell>
          <cell r="H1104">
            <v>18.96</v>
          </cell>
          <cell r="I1104">
            <v>0</v>
          </cell>
          <cell r="J1104">
            <v>122.03999999999999</v>
          </cell>
          <cell r="K1104">
            <v>146.44799999999998</v>
          </cell>
        </row>
        <row r="1105">
          <cell r="B1105" t="str">
            <v>C4070</v>
          </cell>
          <cell r="C1105" t="str">
            <v>DIVISÓRIA DE GRANITO CINZA E=2cm</v>
          </cell>
          <cell r="D1105" t="str">
            <v>M2</v>
          </cell>
          <cell r="E1105">
            <v>1</v>
          </cell>
          <cell r="F1105">
            <v>202.75</v>
          </cell>
          <cell r="G1105">
            <v>0</v>
          </cell>
          <cell r="H1105">
            <v>18.96</v>
          </cell>
          <cell r="I1105">
            <v>0</v>
          </cell>
          <cell r="J1105">
            <v>221.71</v>
          </cell>
          <cell r="K1105">
            <v>266.05200000000002</v>
          </cell>
        </row>
        <row r="1106">
          <cell r="B1106" t="str">
            <v>C4096</v>
          </cell>
          <cell r="C1106" t="str">
            <v>DIVISÓRIA DE GRANITO CINZA E=3CM</v>
          </cell>
          <cell r="D1106" t="str">
            <v>M2</v>
          </cell>
          <cell r="E1106">
            <v>1</v>
          </cell>
          <cell r="F1106">
            <v>278.75</v>
          </cell>
          <cell r="G1106">
            <v>0</v>
          </cell>
          <cell r="H1106">
            <v>18.96</v>
          </cell>
          <cell r="I1106">
            <v>0</v>
          </cell>
          <cell r="J1106">
            <v>297.70999999999998</v>
          </cell>
          <cell r="K1106">
            <v>357.25199999999995</v>
          </cell>
        </row>
        <row r="1107">
          <cell r="B1107" t="str">
            <v>C1135</v>
          </cell>
          <cell r="C1107" t="str">
            <v>DIVISÓRIA DIVILUX FIBRAROC - ACÚSTICO, MONTANTE DUPLO</v>
          </cell>
          <cell r="D1107" t="str">
            <v>M2</v>
          </cell>
          <cell r="E1107">
            <v>1</v>
          </cell>
          <cell r="F1107">
            <v>153.38437500000001</v>
          </cell>
          <cell r="G1107">
            <v>0</v>
          </cell>
          <cell r="H1107">
            <v>4.265625</v>
          </cell>
          <cell r="I1107">
            <v>0</v>
          </cell>
          <cell r="J1107">
            <v>157.65</v>
          </cell>
          <cell r="K1107">
            <v>189.18</v>
          </cell>
        </row>
        <row r="1108">
          <cell r="B1108" t="str">
            <v>C1136</v>
          </cell>
          <cell r="C1108" t="str">
            <v>DIVISÓRIA DIVILUX FIBRAROC - ACÚSTICO, MONTANTE SIMPLES</v>
          </cell>
          <cell r="D1108" t="str">
            <v>M2</v>
          </cell>
          <cell r="E1108">
            <v>1</v>
          </cell>
          <cell r="F1108">
            <v>118.94437499999999</v>
          </cell>
          <cell r="G1108">
            <v>0</v>
          </cell>
          <cell r="H1108">
            <v>4.265625</v>
          </cell>
          <cell r="I1108">
            <v>0</v>
          </cell>
          <cell r="J1108">
            <v>123.21</v>
          </cell>
          <cell r="K1108">
            <v>147.85199999999998</v>
          </cell>
        </row>
        <row r="1109">
          <cell r="B1109" t="str">
            <v>C1137</v>
          </cell>
          <cell r="C1109" t="str">
            <v>DIVISÓRIA EM PERFIS DE ALUMÍNIO ESP.=35/50mm MIOLO MINERAL</v>
          </cell>
          <cell r="D1109" t="str">
            <v>M2</v>
          </cell>
          <cell r="E1109">
            <v>1</v>
          </cell>
          <cell r="F1109">
            <v>126.829375</v>
          </cell>
          <cell r="G1109">
            <v>0</v>
          </cell>
          <cell r="H1109">
            <v>2.2906249999999999</v>
          </cell>
          <cell r="I1109">
            <v>0</v>
          </cell>
          <cell r="J1109">
            <v>129.12</v>
          </cell>
          <cell r="K1109">
            <v>154.94399999999999</v>
          </cell>
        </row>
        <row r="1110">
          <cell r="B1110" t="str">
            <v>C1138</v>
          </cell>
          <cell r="C1110" t="str">
            <v>DIVISÓRIA EM PERFIS DE ALUMÍNIO ESP.=35/50mm MIOLO SEMI-OCO</v>
          </cell>
          <cell r="D1110" t="str">
            <v>M2</v>
          </cell>
          <cell r="E1110">
            <v>1</v>
          </cell>
          <cell r="F1110">
            <v>126.829375</v>
          </cell>
          <cell r="G1110">
            <v>0</v>
          </cell>
          <cell r="H1110">
            <v>2.2906249999999999</v>
          </cell>
          <cell r="I1110">
            <v>0</v>
          </cell>
          <cell r="J1110">
            <v>129.12</v>
          </cell>
          <cell r="K1110">
            <v>154.94399999999999</v>
          </cell>
        </row>
        <row r="1111">
          <cell r="B1111" t="str">
            <v>C1139</v>
          </cell>
          <cell r="C1111" t="str">
            <v>DIVISÓRIA EM PVC C/ PERFIL ALUMÍNIO ANODIZADO PRETO, ESP.=35mm</v>
          </cell>
          <cell r="D1111" t="str">
            <v>M2</v>
          </cell>
          <cell r="E1111">
            <v>1</v>
          </cell>
          <cell r="F1111">
            <v>122.94437499999999</v>
          </cell>
          <cell r="G1111">
            <v>0</v>
          </cell>
          <cell r="H1111">
            <v>4.265625</v>
          </cell>
          <cell r="I1111">
            <v>0</v>
          </cell>
          <cell r="J1111">
            <v>127.21</v>
          </cell>
          <cell r="K1111">
            <v>152.65199999999999</v>
          </cell>
        </row>
        <row r="1112">
          <cell r="B1112" t="str">
            <v>C1140</v>
          </cell>
          <cell r="C1112" t="str">
            <v xml:space="preserve">DIVISÓRIA PAINEL COMPONENTE NAVAL. REVESTIDA C/ PLACA DE FIBROCIMENTO, PERFÍS DE ALUMÍNIO, H=3 m E ESP=40 mm </v>
          </cell>
          <cell r="D1112" t="str">
            <v>M2</v>
          </cell>
          <cell r="E1112">
            <v>1</v>
          </cell>
          <cell r="F1112">
            <v>137.852</v>
          </cell>
          <cell r="G1112">
            <v>0</v>
          </cell>
          <cell r="H1112">
            <v>1.738</v>
          </cell>
          <cell r="I1112">
            <v>0</v>
          </cell>
          <cell r="J1112">
            <v>139.59</v>
          </cell>
          <cell r="K1112">
            <v>167.50800000000001</v>
          </cell>
        </row>
        <row r="1113">
          <cell r="B1113" t="str">
            <v>C1141</v>
          </cell>
          <cell r="C1113" t="str">
            <v xml:space="preserve">DIVISÓRIA PAINEL COMPENSADO NAVAL.REVESTIDA.C/ PLACA DE FIBROCIMENTO PERFÍS DE AÇO H=3 m E ESP=40 mm </v>
          </cell>
          <cell r="D1113" t="str">
            <v>M2</v>
          </cell>
          <cell r="E1113">
            <v>1</v>
          </cell>
          <cell r="F1113">
            <v>123.09200000000001</v>
          </cell>
          <cell r="G1113">
            <v>0</v>
          </cell>
          <cell r="H1113">
            <v>1.738</v>
          </cell>
          <cell r="I1113">
            <v>0</v>
          </cell>
          <cell r="J1113">
            <v>124.83000000000001</v>
          </cell>
          <cell r="K1113">
            <v>149.79600000000002</v>
          </cell>
        </row>
        <row r="1114">
          <cell r="B1114" t="str">
            <v>C1142</v>
          </cell>
          <cell r="C1114" t="str">
            <v>DIVISÓRIA PRÉ-MOLDADA EM CONCRETO ESP.=5cm</v>
          </cell>
          <cell r="D1114" t="str">
            <v>M2</v>
          </cell>
          <cell r="E1114">
            <v>1</v>
          </cell>
          <cell r="F1114">
            <v>49.3705</v>
          </cell>
          <cell r="G1114">
            <v>0</v>
          </cell>
          <cell r="H1114">
            <v>8.0795000000000012</v>
          </cell>
          <cell r="I1114">
            <v>0</v>
          </cell>
          <cell r="J1114">
            <v>57.45</v>
          </cell>
          <cell r="K1114">
            <v>68.94</v>
          </cell>
        </row>
        <row r="1115">
          <cell r="B1115" t="str">
            <v>C2726</v>
          </cell>
          <cell r="C1115" t="str">
            <v>DIVISÓRIA TIPO NAVAL COM ESTRUTURA EM AÇO REVESTIDA EM EPÓXI</v>
          </cell>
          <cell r="D1115" t="str">
            <v>M2</v>
          </cell>
          <cell r="E1115">
            <v>1</v>
          </cell>
          <cell r="F1115">
            <v>46</v>
          </cell>
          <cell r="G1115">
            <v>0</v>
          </cell>
          <cell r="H1115">
            <v>0</v>
          </cell>
          <cell r="I1115">
            <v>0</v>
          </cell>
          <cell r="J1115">
            <v>46</v>
          </cell>
          <cell r="K1115">
            <v>55.199999999999996</v>
          </cell>
        </row>
        <row r="1116">
          <cell r="B1116" t="str">
            <v>C1832</v>
          </cell>
          <cell r="C1116" t="str">
            <v>PAINEL - PAREDE EM GESSO E LÃ DE VIDRO ESP.=50mm</v>
          </cell>
          <cell r="D1116" t="str">
            <v>M2</v>
          </cell>
          <cell r="E1116">
            <v>1</v>
          </cell>
          <cell r="F1116">
            <v>60.828125</v>
          </cell>
          <cell r="G1116">
            <v>0</v>
          </cell>
          <cell r="H1116">
            <v>11.041874999999999</v>
          </cell>
          <cell r="I1116">
            <v>0</v>
          </cell>
          <cell r="J1116">
            <v>71.87</v>
          </cell>
          <cell r="K1116">
            <v>86.244</v>
          </cell>
        </row>
        <row r="1117">
          <cell r="B1117" t="str">
            <v>C1835</v>
          </cell>
          <cell r="C1117" t="str">
            <v>PAINEL - PAREDE EM GESSO E LÃ DE VIDRO ESP.=75mm</v>
          </cell>
          <cell r="D1117" t="str">
            <v>M2</v>
          </cell>
          <cell r="E1117">
            <v>1</v>
          </cell>
          <cell r="F1117">
            <v>63.328125</v>
          </cell>
          <cell r="G1117">
            <v>0</v>
          </cell>
          <cell r="H1117">
            <v>11.041874999999999</v>
          </cell>
          <cell r="I1117">
            <v>0</v>
          </cell>
          <cell r="J1117">
            <v>74.37</v>
          </cell>
          <cell r="K1117">
            <v>89.244</v>
          </cell>
        </row>
        <row r="1118">
          <cell r="B1118" t="str">
            <v>C1833</v>
          </cell>
          <cell r="C1118" t="str">
            <v>PAINEL - PAREDE EM GESSO E LÃ DE VIDRO ESP.=100mm</v>
          </cell>
          <cell r="D1118" t="str">
            <v>M2</v>
          </cell>
          <cell r="E1118">
            <v>1</v>
          </cell>
          <cell r="F1118">
            <v>37.118124999999999</v>
          </cell>
          <cell r="G1118">
            <v>0</v>
          </cell>
          <cell r="H1118">
            <v>11.041874999999999</v>
          </cell>
          <cell r="I1118">
            <v>0</v>
          </cell>
          <cell r="J1118">
            <v>48.16</v>
          </cell>
          <cell r="K1118">
            <v>57.791999999999994</v>
          </cell>
        </row>
        <row r="1119">
          <cell r="B1119" t="str">
            <v>C1834</v>
          </cell>
          <cell r="C1119" t="str">
            <v>PAINEL - PAREDE EM GESSO E LÃ DE VIDRO ESP.=120mm</v>
          </cell>
          <cell r="D1119" t="str">
            <v>M2</v>
          </cell>
          <cell r="E1119">
            <v>1</v>
          </cell>
          <cell r="F1119">
            <v>39.618124999999999</v>
          </cell>
          <cell r="G1119">
            <v>0</v>
          </cell>
          <cell r="H1119">
            <v>11.041874999999999</v>
          </cell>
          <cell r="I1119">
            <v>0</v>
          </cell>
          <cell r="J1119">
            <v>50.66</v>
          </cell>
          <cell r="K1119">
            <v>60.791999999999994</v>
          </cell>
        </row>
        <row r="1120">
          <cell r="B1120" t="str">
            <v>C1844</v>
          </cell>
          <cell r="C1120" t="str">
            <v>PAREDE ATÉ 3m DE ALTURA C/PAINÉIS PRÉ-FABRICADOS</v>
          </cell>
          <cell r="D1120" t="str">
            <v>M2</v>
          </cell>
          <cell r="E1120">
            <v>1</v>
          </cell>
          <cell r="F1120">
            <v>133.43299999999999</v>
          </cell>
          <cell r="G1120">
            <v>0</v>
          </cell>
          <cell r="H1120">
            <v>2.6070000000000002</v>
          </cell>
          <cell r="I1120">
            <v>0</v>
          </cell>
          <cell r="J1120">
            <v>136.04</v>
          </cell>
          <cell r="K1120">
            <v>163.24799999999999</v>
          </cell>
        </row>
        <row r="1121">
          <cell r="B1121" t="str">
            <v>C4387</v>
          </cell>
          <cell r="C1121" t="str">
            <v>DIVISÓRIA DE MADEIRA - FORNECIMENTO E MONTAGEM</v>
          </cell>
          <cell r="D1121" t="str">
            <v>UN</v>
          </cell>
          <cell r="E1121">
            <v>1</v>
          </cell>
          <cell r="F1121">
            <v>940</v>
          </cell>
          <cell r="G1121">
            <v>0</v>
          </cell>
          <cell r="H1121">
            <v>0</v>
          </cell>
          <cell r="I1121">
            <v>0</v>
          </cell>
          <cell r="J1121">
            <v>940</v>
          </cell>
          <cell r="K1121">
            <v>1128</v>
          </cell>
        </row>
        <row r="1122">
          <cell r="C1122" t="str">
            <v>ELEMENTOS VAZADOS</v>
          </cell>
          <cell r="E1122">
            <v>0</v>
          </cell>
          <cell r="F1122">
            <v>647.54048243750003</v>
          </cell>
          <cell r="G1122">
            <v>0</v>
          </cell>
          <cell r="H1122">
            <v>97.2995175625</v>
          </cell>
          <cell r="I1122">
            <v>0</v>
          </cell>
          <cell r="J1122" t="str">
            <v/>
          </cell>
        </row>
        <row r="1123">
          <cell r="B1123" t="str">
            <v>C0051</v>
          </cell>
          <cell r="C1123" t="str">
            <v>ALVENARIA DE ELEMENTOS VAZADOS DE CONCRETO (32X12cm) TIPO PESTANA</v>
          </cell>
          <cell r="D1123" t="str">
            <v>M2</v>
          </cell>
          <cell r="E1123">
            <v>1</v>
          </cell>
          <cell r="F1123">
            <v>46.0009625</v>
          </cell>
          <cell r="G1123">
            <v>0</v>
          </cell>
          <cell r="H1123">
            <v>8.3390374999999999</v>
          </cell>
          <cell r="I1123">
            <v>0</v>
          </cell>
          <cell r="J1123">
            <v>54.34</v>
          </cell>
          <cell r="K1123">
            <v>65.207999999999998</v>
          </cell>
        </row>
        <row r="1124">
          <cell r="B1124" t="str">
            <v>C0052</v>
          </cell>
          <cell r="C1124" t="str">
            <v>ALVENARIA DE ELEMENTOS VAZADOS DE CONCRETO (50X50X6cm) ANTI-CHUVA</v>
          </cell>
          <cell r="D1124" t="str">
            <v>M2</v>
          </cell>
          <cell r="E1124">
            <v>1</v>
          </cell>
          <cell r="F1124">
            <v>21.954124999999998</v>
          </cell>
          <cell r="G1124">
            <v>0</v>
          </cell>
          <cell r="H1124">
            <v>6.6258749999999997</v>
          </cell>
          <cell r="I1124">
            <v>0</v>
          </cell>
          <cell r="J1124">
            <v>28.58</v>
          </cell>
          <cell r="K1124">
            <v>34.295999999999999</v>
          </cell>
        </row>
        <row r="1125">
          <cell r="B1125" t="str">
            <v>C0804</v>
          </cell>
          <cell r="C1125" t="str">
            <v>COBOGÓ ANTI-CHUVA (50x40)cm</v>
          </cell>
          <cell r="D1125" t="str">
            <v>M2</v>
          </cell>
          <cell r="E1125">
            <v>1</v>
          </cell>
          <cell r="F1125">
            <v>15.863358187500001</v>
          </cell>
          <cell r="G1125">
            <v>0</v>
          </cell>
          <cell r="H1125">
            <v>9.2366418125000003</v>
          </cell>
          <cell r="I1125">
            <v>0</v>
          </cell>
          <cell r="J1125">
            <v>25.1</v>
          </cell>
          <cell r="K1125">
            <v>30.12</v>
          </cell>
        </row>
        <row r="1126">
          <cell r="B1126" t="str">
            <v>C0805</v>
          </cell>
          <cell r="C1126" t="str">
            <v>COBOGÓ DE CIMENTO TIPO DIAMANTE</v>
          </cell>
          <cell r="D1126" t="str">
            <v>M2</v>
          </cell>
          <cell r="E1126">
            <v>1</v>
          </cell>
          <cell r="F1126">
            <v>37.233905812499998</v>
          </cell>
          <cell r="G1126">
            <v>0</v>
          </cell>
          <cell r="H1126">
            <v>9.5860941875000005</v>
          </cell>
          <cell r="I1126">
            <v>0</v>
          </cell>
          <cell r="J1126">
            <v>46.82</v>
          </cell>
          <cell r="K1126">
            <v>56.183999999999997</v>
          </cell>
        </row>
        <row r="1127">
          <cell r="B1127" t="str">
            <v>C0806</v>
          </cell>
          <cell r="C1127" t="str">
            <v>COBOGÓ DE CIMENTO TIPO VENEZIANO (50X50X6)cm</v>
          </cell>
          <cell r="D1127" t="str">
            <v>M2</v>
          </cell>
          <cell r="E1127">
            <v>1</v>
          </cell>
          <cell r="F1127">
            <v>16.650675</v>
          </cell>
          <cell r="G1127">
            <v>0</v>
          </cell>
          <cell r="H1127">
            <v>7.199325</v>
          </cell>
          <cell r="I1127">
            <v>0</v>
          </cell>
          <cell r="J1127">
            <v>23.85</v>
          </cell>
          <cell r="K1127">
            <v>28.62</v>
          </cell>
        </row>
        <row r="1128">
          <cell r="B1128" t="str">
            <v>C1174</v>
          </cell>
          <cell r="C1128" t="str">
            <v>ALVENARIA DE ELEMENTO VAZADO CERÂMICO C/ARGAMASSA DE CIMENTO E AREIA</v>
          </cell>
          <cell r="D1128" t="str">
            <v>M2</v>
          </cell>
          <cell r="E1128">
            <v>1</v>
          </cell>
          <cell r="F1128">
            <v>41.759065624999998</v>
          </cell>
          <cell r="G1128">
            <v>0</v>
          </cell>
          <cell r="H1128">
            <v>11.240934375</v>
          </cell>
          <cell r="I1128">
            <v>0</v>
          </cell>
          <cell r="J1128">
            <v>53</v>
          </cell>
          <cell r="K1128">
            <v>63.599999999999994</v>
          </cell>
        </row>
        <row r="1129">
          <cell r="B1129" t="str">
            <v>C1175</v>
          </cell>
          <cell r="C1129" t="str">
            <v>ALVENARIA DE ELEMENTO VAZADO DE CONCRETO (20X10X6cm) C/ARGAMASSA DE CIMENTO E AREIA - ANTI-CHUVA</v>
          </cell>
          <cell r="D1129" t="str">
            <v>M2</v>
          </cell>
          <cell r="E1129">
            <v>1</v>
          </cell>
          <cell r="F1129">
            <v>91.896759062499996</v>
          </cell>
          <cell r="G1129">
            <v>0</v>
          </cell>
          <cell r="H1129">
            <v>11.1332409375</v>
          </cell>
          <cell r="I1129">
            <v>0</v>
          </cell>
          <cell r="J1129">
            <v>103.03</v>
          </cell>
          <cell r="K1129">
            <v>123.636</v>
          </cell>
        </row>
        <row r="1130">
          <cell r="B1130" t="str">
            <v>C1176</v>
          </cell>
          <cell r="C1130" t="str">
            <v xml:space="preserve">ALVENARIA DE ELEMENTO VAZADO DE CONCRETO (20X20X20cm) C/ARGAMASSA DE CIMENTO E AREIA </v>
          </cell>
          <cell r="D1130" t="str">
            <v>M2</v>
          </cell>
          <cell r="E1130">
            <v>1</v>
          </cell>
          <cell r="F1130">
            <v>78.593381249999993</v>
          </cell>
          <cell r="G1130">
            <v>0</v>
          </cell>
          <cell r="H1130">
            <v>13.186618749999999</v>
          </cell>
          <cell r="I1130">
            <v>0</v>
          </cell>
          <cell r="J1130">
            <v>91.779999999999987</v>
          </cell>
          <cell r="K1130">
            <v>110.13599999999998</v>
          </cell>
        </row>
        <row r="1131">
          <cell r="B1131" t="str">
            <v>C1177</v>
          </cell>
          <cell r="C1131" t="str">
            <v>ALVENARIA DE ELEMENTO VAZADO DE BLOCOS DE VIDRO (20x20x10)cm</v>
          </cell>
          <cell r="D1131" t="str">
            <v>M2</v>
          </cell>
          <cell r="E1131">
            <v>1</v>
          </cell>
          <cell r="F1131">
            <v>283.88125000000002</v>
          </cell>
          <cell r="G1131">
            <v>0</v>
          </cell>
          <cell r="H1131">
            <v>14.21875</v>
          </cell>
          <cell r="I1131">
            <v>0</v>
          </cell>
          <cell r="J1131">
            <v>298.10000000000002</v>
          </cell>
          <cell r="K1131">
            <v>357.72</v>
          </cell>
        </row>
        <row r="1132">
          <cell r="B1132" t="str">
            <v>C3534</v>
          </cell>
          <cell r="C1132" t="str">
            <v>MUTIRÃO MISTO - COBOGÓ ANTI-CHUVA (50X40)cm</v>
          </cell>
          <cell r="D1132" t="str">
            <v>M2</v>
          </cell>
          <cell r="E1132">
            <v>1</v>
          </cell>
          <cell r="F1132">
            <v>13.707000000000001</v>
          </cell>
          <cell r="G1132">
            <v>0</v>
          </cell>
          <cell r="H1132">
            <v>6.5330000000000004</v>
          </cell>
          <cell r="I1132">
            <v>0</v>
          </cell>
          <cell r="J1132">
            <v>20.240000000000002</v>
          </cell>
          <cell r="K1132">
            <v>24.288</v>
          </cell>
        </row>
        <row r="1133">
          <cell r="C1133" t="str">
            <v>VERGAS E CHAPIM</v>
          </cell>
          <cell r="E1133">
            <v>0</v>
          </cell>
          <cell r="F1133">
            <v>1069.3547675</v>
          </cell>
          <cell r="G1133">
            <v>0</v>
          </cell>
          <cell r="H1133">
            <v>181.2652325</v>
          </cell>
          <cell r="I1133">
            <v>0</v>
          </cell>
          <cell r="J1133" t="str">
            <v/>
          </cell>
        </row>
        <row r="1134">
          <cell r="B1134" t="str">
            <v>C3521</v>
          </cell>
          <cell r="C1134" t="str">
            <v>CHAPIM EM GRANITO VERDE MERUOCA</v>
          </cell>
          <cell r="D1134" t="str">
            <v>M2</v>
          </cell>
          <cell r="E1134">
            <v>1</v>
          </cell>
          <cell r="F1134">
            <v>185.07249999999999</v>
          </cell>
          <cell r="G1134">
            <v>0</v>
          </cell>
          <cell r="H1134">
            <v>2.7174999999999998</v>
          </cell>
          <cell r="I1134">
            <v>0</v>
          </cell>
          <cell r="J1134">
            <v>187.79</v>
          </cell>
          <cell r="K1134">
            <v>225.34799999999998</v>
          </cell>
        </row>
        <row r="1135">
          <cell r="B1135" t="str">
            <v>C0773</v>
          </cell>
          <cell r="C1135" t="str">
            <v>CHAPIM PRÉ-MOLDADO DE CONCRETO</v>
          </cell>
          <cell r="D1135" t="str">
            <v>M2</v>
          </cell>
          <cell r="E1135">
            <v>1</v>
          </cell>
          <cell r="F1135">
            <v>30.271749999999997</v>
          </cell>
          <cell r="G1135">
            <v>0</v>
          </cell>
          <cell r="H1135">
            <v>8.7582500000000003</v>
          </cell>
          <cell r="I1135">
            <v>0</v>
          </cell>
          <cell r="J1135">
            <v>39.03</v>
          </cell>
          <cell r="K1135">
            <v>46.835999999999999</v>
          </cell>
        </row>
        <row r="1136">
          <cell r="B1136" t="str">
            <v>C3532</v>
          </cell>
          <cell r="C1136" t="str">
            <v>MUTIRÃO MISTO - VERGA RETA DE CONCRETO ARMADO</v>
          </cell>
          <cell r="D1136" t="str">
            <v>M3</v>
          </cell>
          <cell r="E1136">
            <v>1</v>
          </cell>
          <cell r="F1136">
            <v>394.66635000000002</v>
          </cell>
          <cell r="G1136">
            <v>0</v>
          </cell>
          <cell r="H1136">
            <v>52.173649999999995</v>
          </cell>
          <cell r="I1136">
            <v>0</v>
          </cell>
          <cell r="J1136">
            <v>446.84000000000003</v>
          </cell>
          <cell r="K1136">
            <v>536.20799999999997</v>
          </cell>
        </row>
        <row r="1137">
          <cell r="B1137" t="str">
            <v>C2665</v>
          </cell>
          <cell r="C1137" t="str">
            <v>VERGA EM ARCO DE CONCRETO ARMADO</v>
          </cell>
          <cell r="D1137" t="str">
            <v>M</v>
          </cell>
          <cell r="E1137">
            <v>1</v>
          </cell>
          <cell r="F1137">
            <v>17.362817499999998</v>
          </cell>
          <cell r="G1137">
            <v>0</v>
          </cell>
          <cell r="H1137">
            <v>6.2971824999999999</v>
          </cell>
          <cell r="I1137">
            <v>0</v>
          </cell>
          <cell r="J1137">
            <v>23.659999999999997</v>
          </cell>
          <cell r="K1137">
            <v>28.391999999999996</v>
          </cell>
        </row>
        <row r="1138">
          <cell r="B1138" t="str">
            <v>C2666</v>
          </cell>
          <cell r="C1138" t="str">
            <v>VERGA RETA DE CONCRETO ARMADO</v>
          </cell>
          <cell r="D1138" t="str">
            <v>M3</v>
          </cell>
          <cell r="E1138">
            <v>1</v>
          </cell>
          <cell r="F1138">
            <v>441.98135000000002</v>
          </cell>
          <cell r="G1138">
            <v>0</v>
          </cell>
          <cell r="H1138">
            <v>111.31865000000001</v>
          </cell>
          <cell r="I1138">
            <v>0</v>
          </cell>
          <cell r="J1138">
            <v>553.30000000000007</v>
          </cell>
          <cell r="K1138">
            <v>663.96</v>
          </cell>
        </row>
        <row r="1139">
          <cell r="C1139" t="str">
            <v>OUTROS ELEMENTOS</v>
          </cell>
          <cell r="E1139">
            <v>0</v>
          </cell>
          <cell r="F1139">
            <v>1647.2813793750001</v>
          </cell>
          <cell r="G1139">
            <v>0</v>
          </cell>
          <cell r="H1139">
            <v>155.92862062500001</v>
          </cell>
          <cell r="I1139">
            <v>0</v>
          </cell>
          <cell r="J1139" t="str">
            <v/>
          </cell>
        </row>
        <row r="1140">
          <cell r="B1140" t="str">
            <v>C0033</v>
          </cell>
          <cell r="C1140" t="str">
            <v>ADICIONAL DE FERRAGEM P/PORTA DE DIVISÓRIA COMPLETA (FORNECIMENTO E MONTAGEM)</v>
          </cell>
          <cell r="D1140" t="str">
            <v>UN</v>
          </cell>
          <cell r="E1140">
            <v>1</v>
          </cell>
          <cell r="F1140">
            <v>95.28</v>
          </cell>
          <cell r="G1140">
            <v>0</v>
          </cell>
          <cell r="H1140">
            <v>0</v>
          </cell>
          <cell r="I1140">
            <v>0</v>
          </cell>
          <cell r="J1140">
            <v>95.28</v>
          </cell>
          <cell r="K1140">
            <v>114.336</v>
          </cell>
        </row>
        <row r="1141">
          <cell r="B1141" t="str">
            <v>C0383</v>
          </cell>
          <cell r="C1141" t="str">
            <v>BATE-MACAS EM AÇO INOXIDÁVEL CONTRA IMPACTO EM PAREDE</v>
          </cell>
          <cell r="D1141" t="str">
            <v>M</v>
          </cell>
          <cell r="E1141">
            <v>1</v>
          </cell>
          <cell r="F1141">
            <v>125.4325</v>
          </cell>
          <cell r="G1141">
            <v>0</v>
          </cell>
          <cell r="H1141">
            <v>12.0375</v>
          </cell>
          <cell r="I1141">
            <v>0</v>
          </cell>
          <cell r="J1141">
            <v>137.47</v>
          </cell>
          <cell r="K1141">
            <v>164.964</v>
          </cell>
        </row>
        <row r="1142">
          <cell r="B1142" t="str">
            <v>C0384</v>
          </cell>
          <cell r="C1142" t="str">
            <v>BATE-MACAS EM MADEIRA BOLEADA</v>
          </cell>
          <cell r="D1142" t="str">
            <v>M</v>
          </cell>
          <cell r="E1142">
            <v>1</v>
          </cell>
          <cell r="F1142">
            <v>35.47</v>
          </cell>
          <cell r="G1142">
            <v>0</v>
          </cell>
          <cell r="H1142">
            <v>7.35</v>
          </cell>
          <cell r="I1142">
            <v>0</v>
          </cell>
          <cell r="J1142">
            <v>42.82</v>
          </cell>
          <cell r="K1142">
            <v>51.384</v>
          </cell>
        </row>
        <row r="1143">
          <cell r="B1143" t="str">
            <v>C0666</v>
          </cell>
          <cell r="C1143" t="str">
            <v>CAMA EM ALVENARIA COMPACTA, ACABAMENTO CIMENTADO E PINTADA</v>
          </cell>
          <cell r="D1143" t="str">
            <v>M2</v>
          </cell>
          <cell r="E1143">
            <v>1</v>
          </cell>
          <cell r="F1143">
            <v>55.2455</v>
          </cell>
          <cell r="G1143">
            <v>0</v>
          </cell>
          <cell r="H1143">
            <v>31.3245</v>
          </cell>
          <cell r="I1143">
            <v>0</v>
          </cell>
          <cell r="J1143">
            <v>86.57</v>
          </cell>
          <cell r="K1143">
            <v>103.88399999999999</v>
          </cell>
        </row>
        <row r="1144">
          <cell r="B1144" t="str">
            <v>C1391</v>
          </cell>
          <cell r="C1144" t="str">
            <v>FLANELÓGRAFO EM MONTANTE DE MADEIRA</v>
          </cell>
          <cell r="D1144" t="str">
            <v>M2</v>
          </cell>
          <cell r="E1144">
            <v>1</v>
          </cell>
          <cell r="F1144">
            <v>94.023750000000007</v>
          </cell>
          <cell r="G1144">
            <v>0</v>
          </cell>
          <cell r="H1144">
            <v>14.606249999999999</v>
          </cell>
          <cell r="I1144">
            <v>0</v>
          </cell>
          <cell r="J1144">
            <v>108.63000000000001</v>
          </cell>
          <cell r="K1144">
            <v>130.35599999999999</v>
          </cell>
        </row>
        <row r="1145">
          <cell r="B1145" t="str">
            <v>C1791</v>
          </cell>
          <cell r="C1145" t="str">
            <v>MESA EM ALVENARIA, TAMPO CONCRETO PRÉ-MOLDADO, ACABADA</v>
          </cell>
          <cell r="D1145" t="str">
            <v>M2</v>
          </cell>
          <cell r="E1145">
            <v>1</v>
          </cell>
          <cell r="F1145">
            <v>71.641049999999993</v>
          </cell>
          <cell r="G1145">
            <v>0</v>
          </cell>
          <cell r="H1145">
            <v>29.568949999999997</v>
          </cell>
          <cell r="I1145">
            <v>0</v>
          </cell>
          <cell r="J1145">
            <v>101.21</v>
          </cell>
          <cell r="K1145">
            <v>121.45199999999998</v>
          </cell>
        </row>
        <row r="1146">
          <cell r="B1146" t="str">
            <v>C1836</v>
          </cell>
          <cell r="C1146" t="str">
            <v>PAINEL ESTRUTURADO AÇO INOX, ESCOVADO CHAPA 20</v>
          </cell>
          <cell r="D1146" t="str">
            <v>M2</v>
          </cell>
          <cell r="E1146">
            <v>1</v>
          </cell>
          <cell r="F1146">
            <v>207.96375</v>
          </cell>
          <cell r="G1146">
            <v>0</v>
          </cell>
          <cell r="H1146">
            <v>11.67625</v>
          </cell>
          <cell r="I1146">
            <v>0</v>
          </cell>
          <cell r="J1146">
            <v>219.64000000000001</v>
          </cell>
          <cell r="K1146">
            <v>263.56799999999998</v>
          </cell>
        </row>
        <row r="1147">
          <cell r="B1147" t="str">
            <v>C1837</v>
          </cell>
          <cell r="C1147" t="str">
            <v>PAINEL INFORMATIVO DUPLO C/PORTA DE CORRER EM VIDRO</v>
          </cell>
          <cell r="D1147" t="str">
            <v>M2</v>
          </cell>
          <cell r="E1147">
            <v>1</v>
          </cell>
          <cell r="F1147">
            <v>295.59249999999997</v>
          </cell>
          <cell r="G1147">
            <v>0</v>
          </cell>
          <cell r="H1147">
            <v>23.087499999999999</v>
          </cell>
          <cell r="I1147">
            <v>0</v>
          </cell>
          <cell r="J1147">
            <v>318.67999999999995</v>
          </cell>
          <cell r="K1147">
            <v>382.41599999999994</v>
          </cell>
        </row>
        <row r="1148">
          <cell r="B1148" t="str">
            <v>C1897</v>
          </cell>
          <cell r="C1148" t="str">
            <v>PEÇA DE MADEIRA BOLEADA NAS QUINAS FIXADAS EM PAREDES</v>
          </cell>
          <cell r="D1148" t="str">
            <v>M</v>
          </cell>
          <cell r="E1148">
            <v>1</v>
          </cell>
          <cell r="F1148">
            <v>10.477499999999999</v>
          </cell>
          <cell r="G1148">
            <v>0</v>
          </cell>
          <cell r="H1148">
            <v>3.0625</v>
          </cell>
          <cell r="I1148">
            <v>0</v>
          </cell>
          <cell r="J1148">
            <v>13.54</v>
          </cell>
          <cell r="K1148">
            <v>16.247999999999998</v>
          </cell>
        </row>
        <row r="1149">
          <cell r="B1149" t="str">
            <v>C0032</v>
          </cell>
          <cell r="C1149" t="str">
            <v>PORTA EM PVC P/DIVISÓRIA (0,80X2,10)M COMPLETA ( FORNECIMENTO E MONTAGEM )</v>
          </cell>
          <cell r="D1149" t="str">
            <v>UN</v>
          </cell>
          <cell r="E1149">
            <v>1</v>
          </cell>
          <cell r="F1149">
            <v>250</v>
          </cell>
          <cell r="G1149">
            <v>0</v>
          </cell>
          <cell r="H1149">
            <v>0</v>
          </cell>
          <cell r="I1149">
            <v>0</v>
          </cell>
          <cell r="J1149">
            <v>250</v>
          </cell>
          <cell r="K1149">
            <v>300</v>
          </cell>
        </row>
        <row r="1150">
          <cell r="B1150" t="str">
            <v>C2910</v>
          </cell>
          <cell r="C1150" t="str">
            <v>PRATELEIRA DE MADEIRA DE LEI PLAINADA</v>
          </cell>
          <cell r="D1150" t="str">
            <v>M2</v>
          </cell>
          <cell r="E1150">
            <v>1</v>
          </cell>
          <cell r="F1150">
            <v>27.616624999999999</v>
          </cell>
          <cell r="G1150">
            <v>0</v>
          </cell>
          <cell r="H1150">
            <v>5.6533749999999996</v>
          </cell>
          <cell r="I1150">
            <v>0</v>
          </cell>
          <cell r="J1150">
            <v>33.269999999999996</v>
          </cell>
          <cell r="K1150">
            <v>39.923999999999992</v>
          </cell>
        </row>
        <row r="1151">
          <cell r="B1151" t="str">
            <v>C2023</v>
          </cell>
          <cell r="C1151" t="str">
            <v>PRATELEIRA DE MÁRMORE NATURAL POLIDA DE 1 FACE</v>
          </cell>
          <cell r="D1151" t="str">
            <v>M2</v>
          </cell>
          <cell r="E1151">
            <v>1</v>
          </cell>
          <cell r="F1151">
            <v>111.513125</v>
          </cell>
          <cell r="G1151">
            <v>0</v>
          </cell>
          <cell r="H1151">
            <v>3.3968750000000001</v>
          </cell>
          <cell r="I1151">
            <v>0</v>
          </cell>
          <cell r="J1151">
            <v>114.91</v>
          </cell>
          <cell r="K1151">
            <v>137.892</v>
          </cell>
        </row>
        <row r="1152">
          <cell r="B1152" t="str">
            <v>C2024</v>
          </cell>
          <cell r="C1152" t="str">
            <v>PRATELEIRA DE MÁRMORE NATURAL POLIDA DE 2 FACES</v>
          </cell>
          <cell r="D1152" t="str">
            <v>M2</v>
          </cell>
          <cell r="E1152">
            <v>1</v>
          </cell>
          <cell r="F1152">
            <v>123.513125</v>
          </cell>
          <cell r="G1152">
            <v>0</v>
          </cell>
          <cell r="H1152">
            <v>3.3968750000000001</v>
          </cell>
          <cell r="I1152">
            <v>0</v>
          </cell>
          <cell r="J1152">
            <v>126.91</v>
          </cell>
          <cell r="K1152">
            <v>152.292</v>
          </cell>
        </row>
        <row r="1153">
          <cell r="B1153" t="str">
            <v>C2021</v>
          </cell>
          <cell r="C1153" t="str">
            <v>PRATELEIRA DE MARMORITE NATURAL POLIDA DE 1 FACE</v>
          </cell>
          <cell r="D1153" t="str">
            <v>M2</v>
          </cell>
          <cell r="E1153">
            <v>1</v>
          </cell>
          <cell r="F1153">
            <v>53.513125000000002</v>
          </cell>
          <cell r="G1153">
            <v>0</v>
          </cell>
          <cell r="H1153">
            <v>3.3968750000000001</v>
          </cell>
          <cell r="I1153">
            <v>0</v>
          </cell>
          <cell r="J1153">
            <v>56.910000000000004</v>
          </cell>
          <cell r="K1153">
            <v>68.292000000000002</v>
          </cell>
        </row>
        <row r="1154">
          <cell r="B1154" t="str">
            <v>C2022</v>
          </cell>
          <cell r="C1154" t="str">
            <v>PRATELEIRA DE MARMORITE NATURAL POLIDA DE 2 FACES</v>
          </cell>
          <cell r="D1154" t="str">
            <v>M2</v>
          </cell>
          <cell r="E1154">
            <v>1</v>
          </cell>
          <cell r="F1154">
            <v>73.513125000000002</v>
          </cell>
          <cell r="G1154">
            <v>0</v>
          </cell>
          <cell r="H1154">
            <v>3.3968750000000001</v>
          </cell>
          <cell r="I1154">
            <v>0</v>
          </cell>
          <cell r="J1154">
            <v>76.91</v>
          </cell>
          <cell r="K1154">
            <v>92.291999999999987</v>
          </cell>
        </row>
        <row r="1155">
          <cell r="B1155" t="str">
            <v>C2196</v>
          </cell>
          <cell r="C1155" t="str">
            <v>REMANEJAMENTO REMONTAGEM DIVISÓRIA LEVE</v>
          </cell>
          <cell r="D1155" t="str">
            <v>M2</v>
          </cell>
          <cell r="E1155">
            <v>1</v>
          </cell>
          <cell r="F1155">
            <v>13.6625</v>
          </cell>
          <cell r="G1155">
            <v>0</v>
          </cell>
          <cell r="H1155">
            <v>2.7174999999999998</v>
          </cell>
          <cell r="I1155">
            <v>0</v>
          </cell>
          <cell r="J1155">
            <v>16.38</v>
          </cell>
          <cell r="K1155">
            <v>19.655999999999999</v>
          </cell>
        </row>
        <row r="1156">
          <cell r="B1156" t="str">
            <v>C3674</v>
          </cell>
          <cell r="C1156" t="str">
            <v>SUPORTE EM BARRA CHATA DE FERRO ENGASTADO NA PAREDE P/BANCADAS E/OU PRATELEIRAS</v>
          </cell>
          <cell r="D1156" t="str">
            <v>UN</v>
          </cell>
          <cell r="E1156">
            <v>1</v>
          </cell>
          <cell r="F1156">
            <v>2.823204375</v>
          </cell>
          <cell r="G1156">
            <v>0</v>
          </cell>
          <cell r="H1156">
            <v>1.2567956250000001</v>
          </cell>
          <cell r="I1156">
            <v>0</v>
          </cell>
          <cell r="J1156">
            <v>4.08</v>
          </cell>
          <cell r="K1156">
            <v>4.8959999999999999</v>
          </cell>
        </row>
        <row r="1157">
          <cell r="C1157" t="str">
            <v>ESQUADRIAS E FERRAGENS</v>
          </cell>
          <cell r="E1157">
            <v>0</v>
          </cell>
          <cell r="F1157">
            <v>30667.135565692501</v>
          </cell>
          <cell r="G1157">
            <v>0</v>
          </cell>
          <cell r="H1157">
            <v>2077.7044343074999</v>
          </cell>
          <cell r="I1157">
            <v>0</v>
          </cell>
          <cell r="J1157" t="str">
            <v/>
          </cell>
        </row>
        <row r="1158">
          <cell r="C1158" t="str">
            <v>ESQUADRIAS DE MADEIRA</v>
          </cell>
          <cell r="E1158">
            <v>0</v>
          </cell>
          <cell r="F1158">
            <v>10097.135</v>
          </cell>
          <cell r="G1158">
            <v>0</v>
          </cell>
          <cell r="H1158">
            <v>1020.135</v>
          </cell>
          <cell r="I1158">
            <v>0</v>
          </cell>
          <cell r="J1158" t="str">
            <v/>
          </cell>
        </row>
        <row r="1159">
          <cell r="B1159" t="str">
            <v>C0363</v>
          </cell>
          <cell r="C1159" t="str">
            <v>BANDEIROLA EM MADEIRA</v>
          </cell>
          <cell r="D1159" t="str">
            <v>M2</v>
          </cell>
          <cell r="E1159">
            <v>1</v>
          </cell>
          <cell r="F1159">
            <v>60.53</v>
          </cell>
          <cell r="G1159">
            <v>0</v>
          </cell>
          <cell r="H1159">
            <v>7.35</v>
          </cell>
          <cell r="I1159">
            <v>0</v>
          </cell>
          <cell r="J1159">
            <v>67.88</v>
          </cell>
          <cell r="K1159">
            <v>81.455999999999989</v>
          </cell>
        </row>
        <row r="1160">
          <cell r="B1160" t="str">
            <v>C4009</v>
          </cell>
          <cell r="C1160" t="str">
            <v xml:space="preserve">CONJUNTO COMPLETO: PORTA-PM1 60x180, BATENTE, P/ BOX SANITÁRIO DE PESSOAS DEFICIENTES </v>
          </cell>
          <cell r="D1160" t="str">
            <v>CJ</v>
          </cell>
          <cell r="E1160">
            <v>1</v>
          </cell>
          <cell r="F1160">
            <v>135</v>
          </cell>
          <cell r="G1160">
            <v>0</v>
          </cell>
          <cell r="H1160">
            <v>0</v>
          </cell>
          <cell r="I1160">
            <v>0</v>
          </cell>
          <cell r="J1160">
            <v>135</v>
          </cell>
          <cell r="K1160">
            <v>162</v>
          </cell>
        </row>
        <row r="1161">
          <cell r="B1161" t="str">
            <v>C4008</v>
          </cell>
          <cell r="C1161" t="str">
            <v>CONJUNTO COMPLETO: PORTA-PM3 90x180, BATENTES, P/ BOX SANITÁRIO</v>
          </cell>
          <cell r="D1161" t="str">
            <v>CJ</v>
          </cell>
          <cell r="E1161">
            <v>1</v>
          </cell>
          <cell r="F1161">
            <v>120</v>
          </cell>
          <cell r="G1161">
            <v>0</v>
          </cell>
          <cell r="H1161">
            <v>0</v>
          </cell>
          <cell r="I1161">
            <v>0</v>
          </cell>
          <cell r="J1161">
            <v>120</v>
          </cell>
          <cell r="K1161">
            <v>144</v>
          </cell>
        </row>
        <row r="1162">
          <cell r="B1162" t="str">
            <v>C4010</v>
          </cell>
          <cell r="C1162" t="str">
            <v xml:space="preserve">CONJUNTO REVESTIDO COM FÓRMICA: PORTA-PM2 80x210, BATENTES, BANDEIRA ETC, FORNECIMENTO E MONTAGEM      </v>
          </cell>
          <cell r="D1162" t="str">
            <v>CJ</v>
          </cell>
          <cell r="E1162">
            <v>1</v>
          </cell>
          <cell r="F1162">
            <v>209.29</v>
          </cell>
          <cell r="G1162">
            <v>0</v>
          </cell>
          <cell r="H1162">
            <v>0</v>
          </cell>
          <cell r="I1162">
            <v>0</v>
          </cell>
          <cell r="J1162">
            <v>209.29</v>
          </cell>
          <cell r="K1162">
            <v>251.14799999999997</v>
          </cell>
        </row>
        <row r="1163">
          <cell r="B1163" t="str">
            <v>C4011</v>
          </cell>
          <cell r="C1163" t="str">
            <v>CONJUNTO REVESTIDO COM FÓRMICA: PORTA-PM3 90x210, BATENTES, BANDEIRA ETC,FORNECIMENTO E MONTAGEM</v>
          </cell>
          <cell r="D1163" t="str">
            <v>CJ</v>
          </cell>
          <cell r="E1163">
            <v>1</v>
          </cell>
          <cell r="F1163">
            <v>235.45</v>
          </cell>
          <cell r="G1163">
            <v>0</v>
          </cell>
          <cell r="H1163">
            <v>0</v>
          </cell>
          <cell r="I1163">
            <v>0</v>
          </cell>
          <cell r="J1163">
            <v>235.45</v>
          </cell>
          <cell r="K1163">
            <v>282.53999999999996</v>
          </cell>
        </row>
        <row r="1164">
          <cell r="B1164" t="str">
            <v>C4012</v>
          </cell>
          <cell r="C1164" t="str">
            <v xml:space="preserve">CONJUNTO REVESTIDO COM FÓRMICA: PORTA-PM3 90x210, BATENTES, BANDEIRA ETC, FORNECIMENTO E MONTAGEM    </v>
          </cell>
          <cell r="D1164" t="str">
            <v>CJ</v>
          </cell>
          <cell r="E1164">
            <v>1</v>
          </cell>
          <cell r="F1164">
            <v>254</v>
          </cell>
          <cell r="G1164">
            <v>0</v>
          </cell>
          <cell r="H1164">
            <v>0</v>
          </cell>
          <cell r="I1164">
            <v>0</v>
          </cell>
          <cell r="J1164">
            <v>254</v>
          </cell>
          <cell r="K1164">
            <v>304.8</v>
          </cell>
        </row>
        <row r="1165">
          <cell r="B1165" t="str">
            <v>C4013</v>
          </cell>
          <cell r="C1165" t="str">
            <v xml:space="preserve">CONJUNTO REVESTIDO COM FÓRMICA: PORTA-PM4 (2x60)x210, BATENTES, BANDEIRA ETC, FORNECIMENTO E MONTAGEM    </v>
          </cell>
          <cell r="D1165" t="str">
            <v>CJ</v>
          </cell>
          <cell r="E1165">
            <v>1</v>
          </cell>
          <cell r="F1165">
            <v>313.94</v>
          </cell>
          <cell r="G1165">
            <v>0</v>
          </cell>
          <cell r="H1165">
            <v>0</v>
          </cell>
          <cell r="I1165">
            <v>0</v>
          </cell>
          <cell r="J1165">
            <v>313.94</v>
          </cell>
          <cell r="K1165">
            <v>376.72800000000001</v>
          </cell>
        </row>
        <row r="1166">
          <cell r="B1166" t="str">
            <v>C4014</v>
          </cell>
          <cell r="C1166" t="str">
            <v xml:space="preserve">CONJUNTO REVESTIDO COM FÓRMICA: PORTA-PM4 (2x70)x210, BATENTES, BANDEIRA ETC, FORNECIMENTO E MONTAGEM    </v>
          </cell>
          <cell r="D1166" t="str">
            <v>CJ</v>
          </cell>
          <cell r="E1166">
            <v>1</v>
          </cell>
          <cell r="F1166">
            <v>366.26</v>
          </cell>
          <cell r="G1166">
            <v>0</v>
          </cell>
          <cell r="H1166">
            <v>0</v>
          </cell>
          <cell r="I1166">
            <v>0</v>
          </cell>
          <cell r="J1166">
            <v>366.26</v>
          </cell>
          <cell r="K1166">
            <v>439.512</v>
          </cell>
        </row>
        <row r="1167">
          <cell r="B1167" t="str">
            <v>C1284</v>
          </cell>
          <cell r="C1167" t="str">
            <v>ESQUADRIAS DE MADEIRA E VIDRO</v>
          </cell>
          <cell r="D1167" t="str">
            <v>M2</v>
          </cell>
          <cell r="E1167">
            <v>1</v>
          </cell>
          <cell r="F1167">
            <v>125.64749999999999</v>
          </cell>
          <cell r="G1167">
            <v>0</v>
          </cell>
          <cell r="H1167">
            <v>15.3125</v>
          </cell>
          <cell r="I1167">
            <v>0</v>
          </cell>
          <cell r="J1167">
            <v>140.95999999999998</v>
          </cell>
          <cell r="K1167">
            <v>169.15199999999996</v>
          </cell>
        </row>
        <row r="1168">
          <cell r="B1168" t="str">
            <v>C3544</v>
          </cell>
          <cell r="C1168" t="str">
            <v>JANELA TIPO FICHA (1.40X1.10)m - MADEIRA MISTA - COMPLETA - PADRÃO POPULAR</v>
          </cell>
          <cell r="D1168" t="str">
            <v>UN</v>
          </cell>
          <cell r="E1168">
            <v>1</v>
          </cell>
          <cell r="F1168">
            <v>72.448750000000004</v>
          </cell>
          <cell r="G1168">
            <v>0</v>
          </cell>
          <cell r="H1168">
            <v>30.931249999999999</v>
          </cell>
          <cell r="I1168">
            <v>0</v>
          </cell>
          <cell r="J1168">
            <v>103.38</v>
          </cell>
          <cell r="K1168">
            <v>124.05599999999998</v>
          </cell>
        </row>
        <row r="1169">
          <cell r="B1169" t="str">
            <v>C1519</v>
          </cell>
          <cell r="C1169" t="str">
            <v>JANELA VENEZIANA MÓVEL (S/ACESSÓRIOS)</v>
          </cell>
          <cell r="D1169" t="str">
            <v>M2</v>
          </cell>
          <cell r="E1169">
            <v>1</v>
          </cell>
          <cell r="F1169">
            <v>106.49124999999999</v>
          </cell>
          <cell r="G1169">
            <v>0</v>
          </cell>
          <cell r="H1169">
            <v>15.61875</v>
          </cell>
          <cell r="I1169">
            <v>0</v>
          </cell>
          <cell r="J1169">
            <v>122.11</v>
          </cell>
          <cell r="K1169">
            <v>146.53199999999998</v>
          </cell>
        </row>
        <row r="1170">
          <cell r="B1170" t="str">
            <v>C3543</v>
          </cell>
          <cell r="C1170" t="str">
            <v>MUTIRÃO MISTO - JANELA TIPO FICHA (1.40X1.10)m - MADEIRA MISTA - COMPLETA</v>
          </cell>
          <cell r="D1170" t="str">
            <v>UN</v>
          </cell>
          <cell r="E1170">
            <v>1</v>
          </cell>
          <cell r="F1170">
            <v>62.02375</v>
          </cell>
          <cell r="G1170">
            <v>0</v>
          </cell>
          <cell r="H1170">
            <v>17.896249999999998</v>
          </cell>
          <cell r="I1170">
            <v>0</v>
          </cell>
          <cell r="J1170">
            <v>79.92</v>
          </cell>
          <cell r="K1170">
            <v>95.903999999999996</v>
          </cell>
        </row>
        <row r="1171">
          <cell r="B1171" t="str">
            <v>C3541</v>
          </cell>
          <cell r="C1171" t="str">
            <v xml:space="preserve">MUTIRÃO MISTO - PORTA TIPO FICHA (0.60X2.10)m - MADEIRA MISTA - COMPLETA  </v>
          </cell>
          <cell r="D1171" t="str">
            <v>UN</v>
          </cell>
          <cell r="E1171">
            <v>1</v>
          </cell>
          <cell r="F1171">
            <v>82.373750000000001</v>
          </cell>
          <cell r="G1171">
            <v>0</v>
          </cell>
          <cell r="H1171">
            <v>17.896249999999998</v>
          </cell>
          <cell r="I1171">
            <v>0</v>
          </cell>
          <cell r="J1171">
            <v>100.27</v>
          </cell>
          <cell r="K1171">
            <v>120.32399999999998</v>
          </cell>
        </row>
        <row r="1172">
          <cell r="B1172" t="str">
            <v>C3537</v>
          </cell>
          <cell r="C1172" t="str">
            <v>MUTIRÃO MISTO - PORTA TIPO FICHA (0.80X2.10)m - ROLADA MADEIRA MISTA - COMPLETA C/FECHADURA</v>
          </cell>
          <cell r="D1172" t="str">
            <v>UN</v>
          </cell>
          <cell r="E1172">
            <v>1</v>
          </cell>
          <cell r="F1172">
            <v>109.33374999999999</v>
          </cell>
          <cell r="G1172">
            <v>0</v>
          </cell>
          <cell r="H1172">
            <v>17.896249999999998</v>
          </cell>
          <cell r="I1172">
            <v>0</v>
          </cell>
          <cell r="J1172">
            <v>127.22999999999999</v>
          </cell>
          <cell r="K1172">
            <v>152.67599999999999</v>
          </cell>
        </row>
        <row r="1173">
          <cell r="B1173" t="str">
            <v>C3539</v>
          </cell>
          <cell r="C1173" t="str">
            <v xml:space="preserve">MUTIRÃO MISTO - PORTA TIPO FICHA (0.80X2.10)m - ROLADA MADEIRA MISTA - COMPLETA S/FECHADURA </v>
          </cell>
          <cell r="D1173" t="str">
            <v>UN</v>
          </cell>
          <cell r="E1173">
            <v>1</v>
          </cell>
          <cell r="F1173">
            <v>86.333749999999995</v>
          </cell>
          <cell r="G1173">
            <v>0</v>
          </cell>
          <cell r="H1173">
            <v>17.896249999999998</v>
          </cell>
          <cell r="I1173">
            <v>0</v>
          </cell>
          <cell r="J1173">
            <v>104.22999999999999</v>
          </cell>
          <cell r="K1173">
            <v>125.07599999999998</v>
          </cell>
        </row>
        <row r="1174">
          <cell r="B1174" t="str">
            <v>C1959</v>
          </cell>
          <cell r="C1174" t="str">
            <v>PORTA COMPENSADO P/ARMÁRIO EMBUTIDO C/BATENTE DE (7X1.5)cm</v>
          </cell>
          <cell r="D1174" t="str">
            <v>M2</v>
          </cell>
          <cell r="E1174">
            <v>1</v>
          </cell>
          <cell r="F1174">
            <v>44.948749999999997</v>
          </cell>
          <cell r="G1174">
            <v>0</v>
          </cell>
          <cell r="H1174">
            <v>11.331250000000001</v>
          </cell>
          <cell r="I1174">
            <v>0</v>
          </cell>
          <cell r="J1174">
            <v>56.28</v>
          </cell>
          <cell r="K1174">
            <v>67.536000000000001</v>
          </cell>
        </row>
        <row r="1175">
          <cell r="B1175" t="str">
            <v>C1960</v>
          </cell>
          <cell r="C1175" t="str">
            <v>PORTA COMPENSADO P/ARMÁRIO SOB PIA</v>
          </cell>
          <cell r="D1175" t="str">
            <v>M2</v>
          </cell>
          <cell r="E1175">
            <v>1</v>
          </cell>
          <cell r="F1175">
            <v>48.427500000000002</v>
          </cell>
          <cell r="G1175">
            <v>0</v>
          </cell>
          <cell r="H1175">
            <v>10.0625</v>
          </cell>
          <cell r="I1175">
            <v>0</v>
          </cell>
          <cell r="J1175">
            <v>58.49</v>
          </cell>
          <cell r="K1175">
            <v>70.188000000000002</v>
          </cell>
        </row>
        <row r="1176">
          <cell r="B1176" t="str">
            <v>C1962</v>
          </cell>
          <cell r="C1176" t="str">
            <v>PORTA COMPLETA, BLINDOR/CHUMBO (0,60X2.1O)m (S/ACESSÓRIOS)</v>
          </cell>
          <cell r="D1176" t="str">
            <v>UN</v>
          </cell>
          <cell r="E1176">
            <v>1</v>
          </cell>
          <cell r="F1176">
            <v>765.70124999999996</v>
          </cell>
          <cell r="G1176">
            <v>0</v>
          </cell>
          <cell r="H1176">
            <v>22.96875</v>
          </cell>
          <cell r="I1176">
            <v>0</v>
          </cell>
          <cell r="J1176">
            <v>788.67</v>
          </cell>
          <cell r="K1176">
            <v>946.40399999999988</v>
          </cell>
        </row>
        <row r="1177">
          <cell r="B1177" t="str">
            <v>C1963</v>
          </cell>
          <cell r="C1177" t="str">
            <v>PORTA COMPLETA, BLINDOR/CHUMBO (0,80X2,10)m  (S/ACESSÓRIOS)</v>
          </cell>
          <cell r="D1177" t="str">
            <v>UN</v>
          </cell>
          <cell r="E1177">
            <v>1</v>
          </cell>
          <cell r="F1177">
            <v>876.71124999999995</v>
          </cell>
          <cell r="G1177">
            <v>0</v>
          </cell>
          <cell r="H1177">
            <v>22.96875</v>
          </cell>
          <cell r="I1177">
            <v>0</v>
          </cell>
          <cell r="J1177">
            <v>899.68</v>
          </cell>
          <cell r="K1177">
            <v>1079.616</v>
          </cell>
        </row>
        <row r="1178">
          <cell r="B1178" t="str">
            <v>C1961</v>
          </cell>
          <cell r="C1178" t="str">
            <v>PORTA COMPLETA, BLINDOR/CHUMBO (1,20X2,10)m (S/ACESSÓRIOS)</v>
          </cell>
          <cell r="D1178" t="str">
            <v>UN</v>
          </cell>
          <cell r="E1178">
            <v>1</v>
          </cell>
          <cell r="F1178">
            <v>1130.6712500000001</v>
          </cell>
          <cell r="G1178">
            <v>0</v>
          </cell>
          <cell r="H1178">
            <v>22.96875</v>
          </cell>
          <cell r="I1178">
            <v>0</v>
          </cell>
          <cell r="J1178">
            <v>1153.6400000000001</v>
          </cell>
          <cell r="K1178">
            <v>1384.3680000000002</v>
          </cell>
        </row>
        <row r="1179">
          <cell r="B1179" t="str">
            <v>C3405</v>
          </cell>
          <cell r="C1179" t="str">
            <v>PORTA EXTERNA TIPO FICHA -PADRÃO FUNASA (0,55X1,90m)</v>
          </cell>
          <cell r="D1179" t="str">
            <v>UN</v>
          </cell>
          <cell r="E1179">
            <v>1</v>
          </cell>
          <cell r="F1179">
            <v>118.3875</v>
          </cell>
          <cell r="G1179">
            <v>0</v>
          </cell>
          <cell r="H1179">
            <v>5.2125000000000004</v>
          </cell>
          <cell r="I1179">
            <v>0</v>
          </cell>
          <cell r="J1179">
            <v>123.60000000000001</v>
          </cell>
          <cell r="K1179">
            <v>148.32</v>
          </cell>
        </row>
        <row r="1180">
          <cell r="B1180" t="str">
            <v>C1977</v>
          </cell>
          <cell r="C1180" t="str">
            <v>PORTA EXTERNA DE CEDRO LISA COMPLETA UMA FOLHA (0.80X 2.10)m</v>
          </cell>
          <cell r="D1180" t="str">
            <v>UN</v>
          </cell>
          <cell r="E1180">
            <v>1</v>
          </cell>
          <cell r="F1180">
            <v>166.85874999999999</v>
          </cell>
          <cell r="G1180">
            <v>0</v>
          </cell>
          <cell r="H1180">
            <v>30.931249999999999</v>
          </cell>
          <cell r="I1180">
            <v>0</v>
          </cell>
          <cell r="J1180">
            <v>197.79</v>
          </cell>
          <cell r="K1180">
            <v>237.34799999999998</v>
          </cell>
        </row>
        <row r="1181">
          <cell r="B1181" t="str">
            <v>C1978</v>
          </cell>
          <cell r="C1181" t="str">
            <v>PORTA EXTERNA DE CEDRO LISA COMPLETA UMA FOLHA (0.90X2.10)m</v>
          </cell>
          <cell r="D1181" t="str">
            <v>UN</v>
          </cell>
          <cell r="E1181">
            <v>1</v>
          </cell>
          <cell r="F1181">
            <v>169.85874999999999</v>
          </cell>
          <cell r="G1181">
            <v>0</v>
          </cell>
          <cell r="H1181">
            <v>30.931249999999999</v>
          </cell>
          <cell r="I1181">
            <v>0</v>
          </cell>
          <cell r="J1181">
            <v>200.79</v>
          </cell>
          <cell r="K1181">
            <v>240.94799999999998</v>
          </cell>
        </row>
        <row r="1182">
          <cell r="B1182" t="str">
            <v>C1979</v>
          </cell>
          <cell r="C1182" t="str">
            <v>PORTA EXTERNA DE CEDRO LISA COMPLETA UMA FOLHA (1.00X2.10)m</v>
          </cell>
          <cell r="D1182" t="str">
            <v>UN</v>
          </cell>
          <cell r="E1182">
            <v>1</v>
          </cell>
          <cell r="F1182">
            <v>175.85874999999999</v>
          </cell>
          <cell r="G1182">
            <v>0</v>
          </cell>
          <cell r="H1182">
            <v>30.931249999999999</v>
          </cell>
          <cell r="I1182">
            <v>0</v>
          </cell>
          <cell r="J1182">
            <v>206.79</v>
          </cell>
          <cell r="K1182">
            <v>248.14799999999997</v>
          </cell>
        </row>
        <row r="1183">
          <cell r="B1183" t="str">
            <v>C1985</v>
          </cell>
          <cell r="C1183" t="str">
            <v>PORTA INTERNA DE CEDRO LISA COMPLETA UMA FOLHA (0.60X 2.10)m</v>
          </cell>
          <cell r="D1183" t="str">
            <v>UN</v>
          </cell>
          <cell r="E1183">
            <v>1</v>
          </cell>
          <cell r="F1183">
            <v>171.79875000000001</v>
          </cell>
          <cell r="G1183">
            <v>0</v>
          </cell>
          <cell r="H1183">
            <v>30.931249999999999</v>
          </cell>
          <cell r="I1183">
            <v>0</v>
          </cell>
          <cell r="J1183">
            <v>202.73000000000002</v>
          </cell>
          <cell r="K1183">
            <v>243.27600000000001</v>
          </cell>
        </row>
        <row r="1184">
          <cell r="B1184" t="str">
            <v>C1986</v>
          </cell>
          <cell r="C1184" t="str">
            <v>PORTA INTERNA DE CEDRO LISA COMPLETA UMA FOLHA (0.70X 2.10)m</v>
          </cell>
          <cell r="D1184" t="str">
            <v>UN</v>
          </cell>
          <cell r="E1184">
            <v>1</v>
          </cell>
          <cell r="F1184">
            <v>172.79875000000001</v>
          </cell>
          <cell r="G1184">
            <v>0</v>
          </cell>
          <cell r="H1184">
            <v>30.931249999999999</v>
          </cell>
          <cell r="I1184">
            <v>0</v>
          </cell>
          <cell r="J1184">
            <v>203.73000000000002</v>
          </cell>
          <cell r="K1184">
            <v>244.476</v>
          </cell>
        </row>
        <row r="1185">
          <cell r="B1185" t="str">
            <v>C1987</v>
          </cell>
          <cell r="C1185" t="str">
            <v>PORTA INTERNA DE CEDRO LISA COMPLETA UMA FOLHA (0.80X 2.10)m</v>
          </cell>
          <cell r="D1185" t="str">
            <v>UN</v>
          </cell>
          <cell r="E1185">
            <v>1</v>
          </cell>
          <cell r="F1185">
            <v>174.79875000000001</v>
          </cell>
          <cell r="G1185">
            <v>0</v>
          </cell>
          <cell r="H1185">
            <v>30.931249999999999</v>
          </cell>
          <cell r="I1185">
            <v>0</v>
          </cell>
          <cell r="J1185">
            <v>205.73000000000002</v>
          </cell>
          <cell r="K1185">
            <v>246.876</v>
          </cell>
        </row>
        <row r="1186">
          <cell r="B1186" t="str">
            <v>C1988</v>
          </cell>
          <cell r="C1186" t="str">
            <v>PORTA INTERNA DE CEDRO LISA COMPLETA UMA FOLHA (0.90X 2.10)m</v>
          </cell>
          <cell r="D1186" t="str">
            <v>UN</v>
          </cell>
          <cell r="E1186">
            <v>1</v>
          </cell>
          <cell r="F1186">
            <v>177.79875000000001</v>
          </cell>
          <cell r="G1186">
            <v>0</v>
          </cell>
          <cell r="H1186">
            <v>30.931249999999999</v>
          </cell>
          <cell r="I1186">
            <v>0</v>
          </cell>
          <cell r="J1186">
            <v>208.73000000000002</v>
          </cell>
          <cell r="K1186">
            <v>250.476</v>
          </cell>
        </row>
        <row r="1187">
          <cell r="B1187" t="str">
            <v>C1989</v>
          </cell>
          <cell r="C1187" t="str">
            <v>PORTA INTERNA DE CEDRO LISA COMPLETA UMA FOLHA (1.00X 2.10)m</v>
          </cell>
          <cell r="D1187" t="str">
            <v>UN</v>
          </cell>
          <cell r="E1187">
            <v>1</v>
          </cell>
          <cell r="F1187">
            <v>183.79875000000001</v>
          </cell>
          <cell r="G1187">
            <v>0</v>
          </cell>
          <cell r="H1187">
            <v>30.931249999999999</v>
          </cell>
          <cell r="I1187">
            <v>0</v>
          </cell>
          <cell r="J1187">
            <v>214.73000000000002</v>
          </cell>
          <cell r="K1187">
            <v>257.67599999999999</v>
          </cell>
        </row>
        <row r="1188">
          <cell r="B1188" t="str">
            <v>C1974</v>
          </cell>
          <cell r="C1188" t="str">
            <v>PORTA EXTERNA DE CEDRO LISA COMPLETA DUAS FOLHAS (1.60X2.10)m</v>
          </cell>
          <cell r="D1188" t="str">
            <v>UN</v>
          </cell>
          <cell r="E1188">
            <v>1</v>
          </cell>
          <cell r="F1188">
            <v>261.71499999999997</v>
          </cell>
          <cell r="G1188">
            <v>0</v>
          </cell>
          <cell r="H1188">
            <v>48.125</v>
          </cell>
          <cell r="I1188">
            <v>0</v>
          </cell>
          <cell r="J1188">
            <v>309.83999999999997</v>
          </cell>
          <cell r="K1188">
            <v>371.80799999999994</v>
          </cell>
        </row>
        <row r="1189">
          <cell r="B1189" t="str">
            <v>C1975</v>
          </cell>
          <cell r="C1189" t="str">
            <v>PORTA EXTERNA DE CEDRO LISA COMPLETA DUAS FOLHAS (1.80X2.10)m</v>
          </cell>
          <cell r="D1189" t="str">
            <v>UN</v>
          </cell>
          <cell r="E1189">
            <v>1</v>
          </cell>
          <cell r="F1189">
            <v>267.71499999999997</v>
          </cell>
          <cell r="G1189">
            <v>0</v>
          </cell>
          <cell r="H1189">
            <v>48.125</v>
          </cell>
          <cell r="I1189">
            <v>0</v>
          </cell>
          <cell r="J1189">
            <v>315.83999999999997</v>
          </cell>
          <cell r="K1189">
            <v>379.00799999999998</v>
          </cell>
        </row>
        <row r="1190">
          <cell r="B1190" t="str">
            <v>C1976</v>
          </cell>
          <cell r="C1190" t="str">
            <v>PORTA EXTERNA DE CEDRO LISA COMPLETA DUAS FOLHAS (2.00X2.10)m</v>
          </cell>
          <cell r="D1190" t="str">
            <v>UN</v>
          </cell>
          <cell r="E1190">
            <v>1</v>
          </cell>
          <cell r="F1190">
            <v>279.71499999999997</v>
          </cell>
          <cell r="G1190">
            <v>0</v>
          </cell>
          <cell r="H1190">
            <v>48.125</v>
          </cell>
          <cell r="I1190">
            <v>0</v>
          </cell>
          <cell r="J1190">
            <v>327.84</v>
          </cell>
          <cell r="K1190">
            <v>393.40799999999996</v>
          </cell>
        </row>
        <row r="1191">
          <cell r="B1191" t="str">
            <v>C1980</v>
          </cell>
          <cell r="C1191" t="str">
            <v>PORTA INTERNA DE CEDRO LISA COMPLETA DUAS FOLHAS (1.20X 2.10)m</v>
          </cell>
          <cell r="D1191" t="str">
            <v>UN</v>
          </cell>
          <cell r="E1191">
            <v>1</v>
          </cell>
          <cell r="F1191">
            <v>264.625</v>
          </cell>
          <cell r="G1191">
            <v>0</v>
          </cell>
          <cell r="H1191">
            <v>48.125</v>
          </cell>
          <cell r="I1191">
            <v>0</v>
          </cell>
          <cell r="J1191">
            <v>312.75</v>
          </cell>
          <cell r="K1191">
            <v>375.3</v>
          </cell>
        </row>
        <row r="1192">
          <cell r="B1192" t="str">
            <v>C1981</v>
          </cell>
          <cell r="C1192" t="str">
            <v>PORTA INTERNA DE CEDRO LISA COMPLETA DUAS FOLHAS (1.40X 2.10)m</v>
          </cell>
          <cell r="D1192" t="str">
            <v>UN</v>
          </cell>
          <cell r="E1192">
            <v>1</v>
          </cell>
          <cell r="F1192">
            <v>266.625</v>
          </cell>
          <cell r="G1192">
            <v>0</v>
          </cell>
          <cell r="H1192">
            <v>48.125</v>
          </cell>
          <cell r="I1192">
            <v>0</v>
          </cell>
          <cell r="J1192">
            <v>314.75</v>
          </cell>
          <cell r="K1192">
            <v>377.7</v>
          </cell>
        </row>
        <row r="1193">
          <cell r="B1193" t="str">
            <v>C1982</v>
          </cell>
          <cell r="C1193" t="str">
            <v>PORTA INTERNA DE CEDRO LISA COMPLETA DUAS FOLHAS (1.60X 2.10)m</v>
          </cell>
          <cell r="D1193" t="str">
            <v>UN</v>
          </cell>
          <cell r="E1193">
            <v>1</v>
          </cell>
          <cell r="F1193">
            <v>270.625</v>
          </cell>
          <cell r="G1193">
            <v>0</v>
          </cell>
          <cell r="H1193">
            <v>48.125</v>
          </cell>
          <cell r="I1193">
            <v>0</v>
          </cell>
          <cell r="J1193">
            <v>318.75</v>
          </cell>
          <cell r="K1193">
            <v>382.5</v>
          </cell>
        </row>
        <row r="1194">
          <cell r="B1194" t="str">
            <v>C1983</v>
          </cell>
          <cell r="C1194" t="str">
            <v>PORTA INTERNA DE CEDRO LISA COMPLETA DUAS FOLHAS (1.80X 2.10)m</v>
          </cell>
          <cell r="D1194" t="str">
            <v>UN</v>
          </cell>
          <cell r="E1194">
            <v>1</v>
          </cell>
          <cell r="F1194">
            <v>276.625</v>
          </cell>
          <cell r="G1194">
            <v>0</v>
          </cell>
          <cell r="H1194">
            <v>48.125</v>
          </cell>
          <cell r="I1194">
            <v>0</v>
          </cell>
          <cell r="J1194">
            <v>324.75</v>
          </cell>
          <cell r="K1194">
            <v>389.7</v>
          </cell>
        </row>
        <row r="1195">
          <cell r="B1195" t="str">
            <v>C1984</v>
          </cell>
          <cell r="C1195" t="str">
            <v>PORTA INTERNA DE CEDRO LISA COMPLETA DUAS FOLHAS (2.00X 2.10)m</v>
          </cell>
          <cell r="D1195" t="str">
            <v>UN</v>
          </cell>
          <cell r="E1195">
            <v>1</v>
          </cell>
          <cell r="F1195">
            <v>288.625</v>
          </cell>
          <cell r="G1195">
            <v>0</v>
          </cell>
          <cell r="H1195">
            <v>48.125</v>
          </cell>
          <cell r="I1195">
            <v>0</v>
          </cell>
          <cell r="J1195">
            <v>336.75</v>
          </cell>
          <cell r="K1195">
            <v>404.09999999999997</v>
          </cell>
        </row>
        <row r="1196">
          <cell r="B1196" t="str">
            <v>C1992</v>
          </cell>
          <cell r="C1196" t="str">
            <v>PORTA TIPO EUCATEX  (S/ACESSÓRIOS)</v>
          </cell>
          <cell r="D1196" t="str">
            <v>UN</v>
          </cell>
          <cell r="E1196">
            <v>1</v>
          </cell>
          <cell r="F1196">
            <v>108.745</v>
          </cell>
          <cell r="G1196">
            <v>0</v>
          </cell>
          <cell r="H1196">
            <v>10.925000000000001</v>
          </cell>
          <cell r="I1196">
            <v>0</v>
          </cell>
          <cell r="J1196">
            <v>119.67</v>
          </cell>
          <cell r="K1196">
            <v>143.60399999999998</v>
          </cell>
        </row>
        <row r="1197">
          <cell r="B1197" t="str">
            <v>C3542</v>
          </cell>
          <cell r="C1197" t="str">
            <v xml:space="preserve">PORTA TIPO FICHA (0.60X2.10)m - MADEIRA MISTA - COMPLETA - PADRÃO POPULAR </v>
          </cell>
          <cell r="D1197" t="str">
            <v>UN</v>
          </cell>
          <cell r="E1197">
            <v>1</v>
          </cell>
          <cell r="F1197">
            <v>92.798749999999998</v>
          </cell>
          <cell r="G1197">
            <v>0</v>
          </cell>
          <cell r="H1197">
            <v>30.931249999999999</v>
          </cell>
          <cell r="I1197">
            <v>0</v>
          </cell>
          <cell r="J1197">
            <v>123.72999999999999</v>
          </cell>
          <cell r="K1197">
            <v>148.47599999999997</v>
          </cell>
        </row>
        <row r="1198">
          <cell r="B1198" t="str">
            <v>C3538</v>
          </cell>
          <cell r="C1198" t="str">
            <v>PORTA TIPO FICHA (0.80X2.10)m - ROLADA MADEIRA MISTA - COMPLETA C/FECHADURA - PADRÃO POPULAR</v>
          </cell>
          <cell r="D1198" t="str">
            <v>UN</v>
          </cell>
          <cell r="E1198">
            <v>1</v>
          </cell>
          <cell r="F1198">
            <v>119.86875000000001</v>
          </cell>
          <cell r="G1198">
            <v>0</v>
          </cell>
          <cell r="H1198">
            <v>30.931249999999999</v>
          </cell>
          <cell r="I1198">
            <v>0</v>
          </cell>
          <cell r="J1198">
            <v>150.80000000000001</v>
          </cell>
          <cell r="K1198">
            <v>180.96</v>
          </cell>
        </row>
        <row r="1199">
          <cell r="B1199" t="str">
            <v>C3540</v>
          </cell>
          <cell r="C1199" t="str">
            <v xml:space="preserve">PORTA TIPO FICHA (0.70X2.10)m - ROLADA MADEIRA MISTA - COMPLETA S/FECHADURA - PADRÃO POPULAR </v>
          </cell>
          <cell r="D1199" t="str">
            <v>UN</v>
          </cell>
          <cell r="E1199">
            <v>1</v>
          </cell>
          <cell r="F1199">
            <v>96.758750000000006</v>
          </cell>
          <cell r="G1199">
            <v>0</v>
          </cell>
          <cell r="H1199">
            <v>30.931249999999999</v>
          </cell>
          <cell r="I1199">
            <v>0</v>
          </cell>
          <cell r="J1199">
            <v>127.69</v>
          </cell>
          <cell r="K1199">
            <v>153.22799999999998</v>
          </cell>
        </row>
        <row r="1200">
          <cell r="B1200" t="str">
            <v>C1993</v>
          </cell>
          <cell r="C1200" t="str">
            <v>PORTA TIPO FICHA EMBUTIDA (S/ACESSÓRIOS)</v>
          </cell>
          <cell r="D1200" t="str">
            <v>M2</v>
          </cell>
          <cell r="E1200">
            <v>1</v>
          </cell>
          <cell r="F1200">
            <v>112.49124999999999</v>
          </cell>
          <cell r="G1200">
            <v>0</v>
          </cell>
          <cell r="H1200">
            <v>15.61875</v>
          </cell>
          <cell r="I1200">
            <v>0</v>
          </cell>
          <cell r="J1200">
            <v>128.10999999999999</v>
          </cell>
          <cell r="K1200">
            <v>153.73199999999997</v>
          </cell>
        </row>
        <row r="1201">
          <cell r="B1201" t="str">
            <v>C1994</v>
          </cell>
          <cell r="C1201" t="str">
            <v>PORTA TIPO PARANÁ (S/ACESSÓRIOS)</v>
          </cell>
          <cell r="D1201" t="str">
            <v>M2</v>
          </cell>
          <cell r="E1201">
            <v>1</v>
          </cell>
          <cell r="F1201">
            <v>33.491250000000001</v>
          </cell>
          <cell r="G1201">
            <v>0</v>
          </cell>
          <cell r="H1201">
            <v>15.61875</v>
          </cell>
          <cell r="I1201">
            <v>0</v>
          </cell>
          <cell r="J1201">
            <v>49.11</v>
          </cell>
          <cell r="K1201">
            <v>58.931999999999995</v>
          </cell>
        </row>
        <row r="1202">
          <cell r="B1202" t="str">
            <v>C1998</v>
          </cell>
          <cell r="C1202" t="str">
            <v>PORTADA EM MADEIRA TRELIÇADA COMPLETA, INCLUSIVE FERRAGENS</v>
          </cell>
          <cell r="D1202" t="str">
            <v>M2</v>
          </cell>
          <cell r="E1202">
            <v>1</v>
          </cell>
          <cell r="F1202">
            <v>137.67124999999999</v>
          </cell>
          <cell r="G1202">
            <v>0</v>
          </cell>
          <cell r="H1202">
            <v>16.418749999999999</v>
          </cell>
          <cell r="I1202">
            <v>0</v>
          </cell>
          <cell r="J1202">
            <v>154.08999999999997</v>
          </cell>
          <cell r="K1202">
            <v>184.90799999999996</v>
          </cell>
        </row>
        <row r="1203">
          <cell r="B1203" t="str">
            <v>C4396</v>
          </cell>
          <cell r="C1203" t="str">
            <v>PORTA 0,60 x 1,80 TIPO VENEZIANA (FORNECIMENTO E MONTAGEM)</v>
          </cell>
          <cell r="D1203" t="str">
            <v>UN</v>
          </cell>
          <cell r="E1203">
            <v>1</v>
          </cell>
          <cell r="F1203">
            <v>501.5</v>
          </cell>
          <cell r="G1203">
            <v>0</v>
          </cell>
          <cell r="H1203">
            <v>0</v>
          </cell>
          <cell r="I1203">
            <v>0</v>
          </cell>
          <cell r="J1203">
            <v>501.5</v>
          </cell>
          <cell r="K1203">
            <v>601.79999999999995</v>
          </cell>
        </row>
        <row r="1204">
          <cell r="C1204" t="str">
            <v>ESQUADRIAS METÁLICAS</v>
          </cell>
          <cell r="E1204">
            <v>0</v>
          </cell>
          <cell r="F1204">
            <v>14465.711039755</v>
          </cell>
          <cell r="G1204">
            <v>0</v>
          </cell>
          <cell r="H1204">
            <v>726.88896024500002</v>
          </cell>
          <cell r="I1204">
            <v>0</v>
          </cell>
          <cell r="J1204" t="str">
            <v/>
          </cell>
        </row>
        <row r="1205">
          <cell r="B1205" t="str">
            <v>C0807</v>
          </cell>
          <cell r="C1205" t="str">
            <v>COFRE-TRANCA PARA GRADES DE FERRO SEGURANÇA MÁXIMA</v>
          </cell>
          <cell r="D1205" t="str">
            <v>UN</v>
          </cell>
          <cell r="E1205">
            <v>1</v>
          </cell>
          <cell r="F1205">
            <v>2183.9237499999999</v>
          </cell>
          <cell r="G1205">
            <v>0</v>
          </cell>
          <cell r="H1205">
            <v>19.90625</v>
          </cell>
          <cell r="I1205">
            <v>0</v>
          </cell>
          <cell r="J1205">
            <v>2203.83</v>
          </cell>
          <cell r="K1205">
            <v>2644.596</v>
          </cell>
        </row>
        <row r="1206">
          <cell r="B1206" t="str">
            <v>C4127</v>
          </cell>
          <cell r="C1206" t="str">
            <v>ESQUADRIA ESPECIAL DE ALUMÍNIO/AÇO/VIDRO, SISTEMA "STRUCTURAL GLAZING", INCLUINDO: ESTRUTURA EM AÇO SAC PINTADO COM EPÓXI, VEDAÇÃO DE ALUMÍNIO ANODIZADO E VIDRO ESPECIAL 16mm (2 x 8mm + 2 PVB)</v>
          </cell>
          <cell r="D1206" t="str">
            <v>M2</v>
          </cell>
          <cell r="E1206">
            <v>1</v>
          </cell>
          <cell r="F1206">
            <v>2104.66</v>
          </cell>
          <cell r="G1206">
            <v>0</v>
          </cell>
          <cell r="H1206">
            <v>0</v>
          </cell>
          <cell r="I1206">
            <v>0</v>
          </cell>
          <cell r="J1206">
            <v>2104.66</v>
          </cell>
          <cell r="K1206">
            <v>2525.5919999999996</v>
          </cell>
        </row>
        <row r="1207">
          <cell r="B1207" t="str">
            <v>C1426</v>
          </cell>
          <cell r="C1207" t="str">
            <v>GRADE DE FERRO DE PROTEÇÃO</v>
          </cell>
          <cell r="D1207" t="str">
            <v>M2</v>
          </cell>
          <cell r="E1207">
            <v>1</v>
          </cell>
          <cell r="F1207">
            <v>85.967500000000001</v>
          </cell>
          <cell r="G1207">
            <v>0</v>
          </cell>
          <cell r="H1207">
            <v>17.0625</v>
          </cell>
          <cell r="I1207">
            <v>0</v>
          </cell>
          <cell r="J1207">
            <v>103.03</v>
          </cell>
          <cell r="K1207">
            <v>123.636</v>
          </cell>
        </row>
        <row r="1208">
          <cell r="B1208" t="str">
            <v>C3681</v>
          </cell>
          <cell r="C1208" t="str">
            <v>GRADE DE FERRO TUBULAR C/MOLDURA EM BARRA CHATA DE FERRO</v>
          </cell>
          <cell r="D1208" t="str">
            <v>M2</v>
          </cell>
          <cell r="E1208">
            <v>1</v>
          </cell>
          <cell r="F1208">
            <v>175.67625000000001</v>
          </cell>
          <cell r="G1208">
            <v>0</v>
          </cell>
          <cell r="H1208">
            <v>17.283750000000001</v>
          </cell>
          <cell r="I1208">
            <v>0</v>
          </cell>
          <cell r="J1208">
            <v>192.96</v>
          </cell>
          <cell r="K1208">
            <v>231.55199999999999</v>
          </cell>
        </row>
        <row r="1209">
          <cell r="B1209" t="str">
            <v>C3248</v>
          </cell>
          <cell r="C1209" t="str">
            <v>GRADE DE FERRO P/CELAS EM SEGURANÇA MÁXIMA</v>
          </cell>
          <cell r="D1209" t="str">
            <v>M2</v>
          </cell>
          <cell r="E1209">
            <v>1</v>
          </cell>
          <cell r="F1209">
            <v>126.25749999999999</v>
          </cell>
          <cell r="G1209">
            <v>0</v>
          </cell>
          <cell r="H1209">
            <v>17.0625</v>
          </cell>
          <cell r="I1209">
            <v>0</v>
          </cell>
          <cell r="J1209">
            <v>143.32</v>
          </cell>
          <cell r="K1209">
            <v>171.98399999999998</v>
          </cell>
        </row>
        <row r="1210">
          <cell r="B1210" t="str">
            <v>C4205</v>
          </cell>
          <cell r="C1210" t="str">
            <v>GRADE EM FERRO CHATO 3/8" X 1/8"</v>
          </cell>
          <cell r="D1210" t="str">
            <v>M</v>
          </cell>
          <cell r="E1210">
            <v>1</v>
          </cell>
          <cell r="F1210">
            <v>287.03500000000003</v>
          </cell>
          <cell r="G1210">
            <v>0</v>
          </cell>
          <cell r="H1210">
            <v>86.875</v>
          </cell>
          <cell r="I1210">
            <v>0</v>
          </cell>
          <cell r="J1210">
            <v>373.91</v>
          </cell>
          <cell r="K1210">
            <v>448.69200000000001</v>
          </cell>
        </row>
        <row r="1211">
          <cell r="B1211" t="str">
            <v>C1437</v>
          </cell>
          <cell r="C1211" t="str">
            <v>GRELHA DE FERRO P/CANALETAS</v>
          </cell>
          <cell r="D1211" t="str">
            <v>M2</v>
          </cell>
          <cell r="E1211">
            <v>1</v>
          </cell>
          <cell r="F1211">
            <v>87.862499999999997</v>
          </cell>
          <cell r="G1211">
            <v>0</v>
          </cell>
          <cell r="H1211">
            <v>13.3575</v>
          </cell>
          <cell r="I1211">
            <v>0</v>
          </cell>
          <cell r="J1211">
            <v>101.22</v>
          </cell>
          <cell r="K1211">
            <v>121.464</v>
          </cell>
        </row>
        <row r="1212">
          <cell r="B1212" t="str">
            <v>C1514</v>
          </cell>
          <cell r="C1212" t="str">
            <v>JANELA DE ALUMÍNIO ANODIZADO NATURAL</v>
          </cell>
          <cell r="D1212" t="str">
            <v>M2</v>
          </cell>
          <cell r="E1212">
            <v>1</v>
          </cell>
          <cell r="F1212">
            <v>186.07</v>
          </cell>
          <cell r="G1212">
            <v>0</v>
          </cell>
          <cell r="H1212">
            <v>17.05</v>
          </cell>
          <cell r="I1212">
            <v>0</v>
          </cell>
          <cell r="J1212">
            <v>203.12</v>
          </cell>
          <cell r="K1212">
            <v>243.744</v>
          </cell>
        </row>
        <row r="1213">
          <cell r="B1213" t="str">
            <v>C1515</v>
          </cell>
          <cell r="C1213" t="str">
            <v>JANELA DE ALUMÍNIO ANODIZADO PRETO</v>
          </cell>
          <cell r="D1213" t="str">
            <v>M2</v>
          </cell>
          <cell r="E1213">
            <v>1</v>
          </cell>
          <cell r="F1213">
            <v>196.07</v>
          </cell>
          <cell r="G1213">
            <v>0</v>
          </cell>
          <cell r="H1213">
            <v>17.05</v>
          </cell>
          <cell r="I1213">
            <v>0</v>
          </cell>
          <cell r="J1213">
            <v>213.12</v>
          </cell>
          <cell r="K1213">
            <v>255.744</v>
          </cell>
        </row>
        <row r="1214">
          <cell r="B1214" t="str">
            <v>C1516</v>
          </cell>
          <cell r="C1214" t="str">
            <v>JANELA DE ALUMÍNIO, TIPO VENEZIANA</v>
          </cell>
          <cell r="D1214" t="str">
            <v>M2</v>
          </cell>
          <cell r="E1214">
            <v>1</v>
          </cell>
          <cell r="F1214">
            <v>248.53749999999999</v>
          </cell>
          <cell r="G1214">
            <v>0</v>
          </cell>
          <cell r="H1214">
            <v>12.6625</v>
          </cell>
          <cell r="I1214">
            <v>0</v>
          </cell>
          <cell r="J1214">
            <v>261.2</v>
          </cell>
          <cell r="K1214">
            <v>313.44</v>
          </cell>
        </row>
        <row r="1215">
          <cell r="B1215" t="str">
            <v>C1517</v>
          </cell>
          <cell r="C1215" t="str">
            <v>JANELA TIPO CAIXILHO DE FERRO BASCULANTE OU FIXO</v>
          </cell>
          <cell r="D1215" t="str">
            <v>M2</v>
          </cell>
          <cell r="E1215">
            <v>1</v>
          </cell>
          <cell r="F1215">
            <v>164.07</v>
          </cell>
          <cell r="G1215">
            <v>0</v>
          </cell>
          <cell r="H1215">
            <v>10.9</v>
          </cell>
          <cell r="I1215">
            <v>0</v>
          </cell>
          <cell r="J1215">
            <v>174.97</v>
          </cell>
          <cell r="K1215">
            <v>209.964</v>
          </cell>
        </row>
        <row r="1216">
          <cell r="B1216" t="str">
            <v>C1518</v>
          </cell>
          <cell r="C1216" t="str">
            <v>JANELA TIPO CAIXILHO DE FERRO DE CORRER OU MAXIMAR</v>
          </cell>
          <cell r="D1216" t="str">
            <v>M2</v>
          </cell>
          <cell r="E1216">
            <v>1</v>
          </cell>
          <cell r="F1216">
            <v>170.01499999999999</v>
          </cell>
          <cell r="G1216">
            <v>0</v>
          </cell>
          <cell r="H1216">
            <v>18.324999999999999</v>
          </cell>
          <cell r="I1216">
            <v>0</v>
          </cell>
          <cell r="J1216">
            <v>188.33999999999997</v>
          </cell>
          <cell r="K1216">
            <v>226.00799999999995</v>
          </cell>
        </row>
        <row r="1217">
          <cell r="B1217" t="str">
            <v>C1958</v>
          </cell>
          <cell r="C1217" t="str">
            <v>PORTA COMPACTA-CHAPA DE FERRO, INCLUS. BATENTES E FERRAGENS</v>
          </cell>
          <cell r="D1217" t="str">
            <v>M2</v>
          </cell>
          <cell r="E1217">
            <v>1</v>
          </cell>
          <cell r="F1217">
            <v>129.09625</v>
          </cell>
          <cell r="G1217">
            <v>0</v>
          </cell>
          <cell r="H1217">
            <v>10.74375</v>
          </cell>
          <cell r="I1217">
            <v>0</v>
          </cell>
          <cell r="J1217">
            <v>139.84</v>
          </cell>
          <cell r="K1217">
            <v>167.80799999999999</v>
          </cell>
        </row>
        <row r="1218">
          <cell r="B1218" t="str">
            <v>C1966</v>
          </cell>
          <cell r="C1218" t="str">
            <v>PORTA CORTA-FOGO UMA FOLHA (0,80X2,10)m  OU  (0,90x2,10)m</v>
          </cell>
          <cell r="D1218" t="str">
            <v>UN</v>
          </cell>
          <cell r="E1218">
            <v>1</v>
          </cell>
          <cell r="F1218">
            <v>294.60750000000002</v>
          </cell>
          <cell r="G1218">
            <v>0</v>
          </cell>
          <cell r="H1218">
            <v>25.8125</v>
          </cell>
          <cell r="I1218">
            <v>0</v>
          </cell>
          <cell r="J1218">
            <v>320.42</v>
          </cell>
          <cell r="K1218">
            <v>384.50400000000002</v>
          </cell>
        </row>
        <row r="1219">
          <cell r="B1219" t="str">
            <v>C1964</v>
          </cell>
          <cell r="C1219" t="str">
            <v>PORTA CORTA-FOGO DUAS FOLHAS LARG.=1,20 A 2,20m  E ALT.=2,10 A 2,40 m</v>
          </cell>
          <cell r="D1219" t="str">
            <v>UN</v>
          </cell>
          <cell r="E1219">
            <v>1</v>
          </cell>
          <cell r="F1219">
            <v>893.56500000000005</v>
          </cell>
          <cell r="G1219">
            <v>0</v>
          </cell>
          <cell r="H1219">
            <v>46.375</v>
          </cell>
          <cell r="I1219">
            <v>0</v>
          </cell>
          <cell r="J1219">
            <v>939.94</v>
          </cell>
          <cell r="K1219">
            <v>1127.9280000000001</v>
          </cell>
        </row>
        <row r="1220">
          <cell r="B1220" t="str">
            <v>C1965</v>
          </cell>
          <cell r="C1220" t="str">
            <v>PORTA CORTA-FOGO INDUSTRIAL DE CORRER</v>
          </cell>
          <cell r="D1220" t="str">
            <v>M2</v>
          </cell>
          <cell r="E1220">
            <v>1</v>
          </cell>
          <cell r="F1220">
            <v>865.89125000000001</v>
          </cell>
          <cell r="G1220">
            <v>0</v>
          </cell>
          <cell r="H1220">
            <v>73.668750000000003</v>
          </cell>
          <cell r="I1220">
            <v>0</v>
          </cell>
          <cell r="J1220">
            <v>939.56000000000006</v>
          </cell>
          <cell r="K1220">
            <v>1127.472</v>
          </cell>
        </row>
        <row r="1221">
          <cell r="B1221" t="str">
            <v>C1969</v>
          </cell>
          <cell r="C1221" t="str">
            <v>PORTA DE AÇO EM CHAPA ONDULADA OU GRADES DE ENROLAR</v>
          </cell>
          <cell r="D1221" t="str">
            <v>M2</v>
          </cell>
          <cell r="E1221">
            <v>1</v>
          </cell>
          <cell r="F1221">
            <v>106.86125</v>
          </cell>
          <cell r="G1221">
            <v>0</v>
          </cell>
          <cell r="H1221">
            <v>5.9087500000000004</v>
          </cell>
          <cell r="I1221">
            <v>0</v>
          </cell>
          <cell r="J1221">
            <v>112.77</v>
          </cell>
          <cell r="K1221">
            <v>135.32399999999998</v>
          </cell>
        </row>
        <row r="1222">
          <cell r="B1222" t="str">
            <v>C1967</v>
          </cell>
          <cell r="C1222" t="str">
            <v>PORTA DE ALUMÍNIO ANODIZADO COMPACTA</v>
          </cell>
          <cell r="D1222" t="str">
            <v>M2</v>
          </cell>
          <cell r="E1222">
            <v>1</v>
          </cell>
          <cell r="F1222">
            <v>224.03625</v>
          </cell>
          <cell r="G1222">
            <v>0</v>
          </cell>
          <cell r="H1222">
            <v>10.74375</v>
          </cell>
          <cell r="I1222">
            <v>0</v>
          </cell>
          <cell r="J1222">
            <v>234.78</v>
          </cell>
          <cell r="K1222">
            <v>281.73599999999999</v>
          </cell>
        </row>
        <row r="1223">
          <cell r="B1223" t="str">
            <v>C1968</v>
          </cell>
          <cell r="C1223" t="str">
            <v>PORTA DE ALUMÍNIO C/VIDRO CRISTAL TEMPERADO</v>
          </cell>
          <cell r="D1223" t="str">
            <v>M2</v>
          </cell>
          <cell r="E1223">
            <v>1</v>
          </cell>
          <cell r="F1223">
            <v>170.93625</v>
          </cell>
          <cell r="G1223">
            <v>0</v>
          </cell>
          <cell r="H1223">
            <v>10.74375</v>
          </cell>
          <cell r="I1223">
            <v>0</v>
          </cell>
          <cell r="J1223">
            <v>181.68</v>
          </cell>
          <cell r="K1223">
            <v>218.01599999999999</v>
          </cell>
        </row>
        <row r="1224">
          <cell r="B1224" t="str">
            <v>C1970</v>
          </cell>
          <cell r="C1224" t="str">
            <v>PORTA DE FERRO EM CHAPA</v>
          </cell>
          <cell r="D1224" t="str">
            <v>M2</v>
          </cell>
          <cell r="E1224">
            <v>1</v>
          </cell>
          <cell r="F1224">
            <v>79.647499999999994</v>
          </cell>
          <cell r="G1224">
            <v>0</v>
          </cell>
          <cell r="H1224">
            <v>17.0625</v>
          </cell>
          <cell r="I1224">
            <v>0</v>
          </cell>
          <cell r="J1224">
            <v>96.71</v>
          </cell>
          <cell r="K1224">
            <v>116.05199999999999</v>
          </cell>
        </row>
        <row r="1225">
          <cell r="B1225" t="str">
            <v>C1973</v>
          </cell>
          <cell r="C1225" t="str">
            <v>PORTA DE ALUMÍNIO E ACRÍLICO</v>
          </cell>
          <cell r="D1225" t="str">
            <v>M2</v>
          </cell>
          <cell r="E1225">
            <v>1</v>
          </cell>
          <cell r="F1225">
            <v>209.97749999999999</v>
          </cell>
          <cell r="G1225">
            <v>0</v>
          </cell>
          <cell r="H1225">
            <v>15.3125</v>
          </cell>
          <cell r="I1225">
            <v>0</v>
          </cell>
          <cell r="J1225">
            <v>225.29</v>
          </cell>
          <cell r="K1225">
            <v>270.34799999999996</v>
          </cell>
        </row>
        <row r="1226">
          <cell r="B1226" t="str">
            <v>C3737</v>
          </cell>
          <cell r="C1226" t="str">
            <v>PORTA FRIGORÍFICA TERMO-ISOLANTE DE ACIONAMENTO MANUAL C/AQUECIMENTO. 2100X1000X150MM -( FORNECIMENTO</v>
          </cell>
          <cell r="D1226" t="str">
            <v>UN</v>
          </cell>
          <cell r="E1226">
            <v>1</v>
          </cell>
          <cell r="F1226">
            <v>2187.23</v>
          </cell>
          <cell r="G1226">
            <v>0</v>
          </cell>
          <cell r="H1226">
            <v>0</v>
          </cell>
          <cell r="I1226">
            <v>0</v>
          </cell>
          <cell r="J1226">
            <v>2187.23</v>
          </cell>
          <cell r="K1226">
            <v>2624.6759999999999</v>
          </cell>
        </row>
        <row r="1227">
          <cell r="B1227" t="str">
            <v>C1991</v>
          </cell>
          <cell r="C1227" t="str">
            <v>PORTA SASAZAKI-VENEZIANA, INCLUSIVE BATENTES E FERRAGENS</v>
          </cell>
          <cell r="D1227" t="str">
            <v>M2</v>
          </cell>
          <cell r="E1227">
            <v>1</v>
          </cell>
          <cell r="F1227">
            <v>129.11137500000001</v>
          </cell>
          <cell r="G1227">
            <v>0</v>
          </cell>
          <cell r="H1227">
            <v>10.898624999999999</v>
          </cell>
          <cell r="I1227">
            <v>0</v>
          </cell>
          <cell r="J1227">
            <v>140.01000000000002</v>
          </cell>
          <cell r="K1227">
            <v>168.01200000000003</v>
          </cell>
        </row>
        <row r="1228">
          <cell r="B1228" t="str">
            <v>C3733</v>
          </cell>
          <cell r="C1228" t="str">
            <v xml:space="preserve">PORTÃO DE ALUMÍNIO ANODIZADO NATURAL, FECHAMENTO TOTAL C/ LAMBRI BOLA E CORREDIÇO (FORNECIMENTO E MONTAGEM) </v>
          </cell>
          <cell r="D1228" t="str">
            <v>M2</v>
          </cell>
          <cell r="E1228">
            <v>1</v>
          </cell>
          <cell r="F1228">
            <v>280</v>
          </cell>
          <cell r="G1228">
            <v>0</v>
          </cell>
          <cell r="H1228">
            <v>0</v>
          </cell>
          <cell r="I1228">
            <v>0</v>
          </cell>
          <cell r="J1228">
            <v>280</v>
          </cell>
          <cell r="K1228">
            <v>336</v>
          </cell>
        </row>
        <row r="1229">
          <cell r="B1229" t="str">
            <v>C1999</v>
          </cell>
          <cell r="C1229" t="str">
            <v>PORTÃO DE FERRO EM BARRA CHATA TIPO TIJOLINHO</v>
          </cell>
          <cell r="D1229" t="str">
            <v>M2</v>
          </cell>
          <cell r="E1229">
            <v>1</v>
          </cell>
          <cell r="F1229">
            <v>115.30562500000001</v>
          </cell>
          <cell r="G1229">
            <v>0</v>
          </cell>
          <cell r="H1229">
            <v>5.2443749999999998</v>
          </cell>
          <cell r="I1229">
            <v>0</v>
          </cell>
          <cell r="J1229">
            <v>120.55000000000001</v>
          </cell>
          <cell r="K1229">
            <v>144.66</v>
          </cell>
        </row>
        <row r="1230">
          <cell r="B1230" t="str">
            <v>C3659</v>
          </cell>
          <cell r="C1230" t="str">
            <v>PORTÃO DE METALON E BARRA CHATA DE FERRO C/FECHADURA E DOBRADIÇA, INCLUS. PINTURA ESMALTE SINTÉTICO</v>
          </cell>
          <cell r="D1230" t="str">
            <v>M2</v>
          </cell>
          <cell r="E1230">
            <v>1</v>
          </cell>
          <cell r="F1230">
            <v>204.265625</v>
          </cell>
          <cell r="G1230">
            <v>0</v>
          </cell>
          <cell r="H1230">
            <v>5.2443749999999998</v>
          </cell>
          <cell r="I1230">
            <v>0</v>
          </cell>
          <cell r="J1230">
            <v>209.51</v>
          </cell>
          <cell r="K1230">
            <v>251.41199999999998</v>
          </cell>
        </row>
        <row r="1231">
          <cell r="B1231" t="str">
            <v>C2903</v>
          </cell>
          <cell r="C1231" t="str">
            <v>PORTÃO DE TUBO DE AÇO GALVANIZADO DE 2" (1X2)m, INCL. PILARES DE SUSTENTAÇÃO</v>
          </cell>
          <cell r="D1231" t="str">
            <v>UN</v>
          </cell>
          <cell r="E1231">
            <v>1</v>
          </cell>
          <cell r="F1231">
            <v>475.36389158500003</v>
          </cell>
          <cell r="G1231">
            <v>0</v>
          </cell>
          <cell r="H1231">
            <v>38.766108414999998</v>
          </cell>
          <cell r="I1231">
            <v>0</v>
          </cell>
          <cell r="J1231">
            <v>514.13</v>
          </cell>
          <cell r="K1231">
            <v>616.95600000000002</v>
          </cell>
        </row>
        <row r="1232">
          <cell r="B1232" t="str">
            <v>C2904</v>
          </cell>
          <cell r="C1232" t="str">
            <v>PORTÃO DE TUBO DE AÇO GALVANIZADO DE 2" (4X2)m, INCL.. PILARES DE SUSTENTAÇÃO</v>
          </cell>
          <cell r="D1232" t="str">
            <v>UN</v>
          </cell>
          <cell r="E1232">
            <v>1</v>
          </cell>
          <cell r="F1232">
            <v>1470.5882731700001</v>
          </cell>
          <cell r="G1232">
            <v>0</v>
          </cell>
          <cell r="H1232">
            <v>153.68172683</v>
          </cell>
          <cell r="I1232">
            <v>0</v>
          </cell>
          <cell r="J1232">
            <v>1624.27</v>
          </cell>
          <cell r="K1232">
            <v>1949.1239999999998</v>
          </cell>
        </row>
        <row r="1233">
          <cell r="B1233" t="str">
            <v>C3729</v>
          </cell>
          <cell r="C1233" t="str">
            <v>REMANEJAMENTO DE ESQUADRIAS DE ALUMÍNIO</v>
          </cell>
          <cell r="D1233" t="str">
            <v>M2</v>
          </cell>
          <cell r="E1233">
            <v>1</v>
          </cell>
          <cell r="F1233">
            <v>14.0875</v>
          </cell>
          <cell r="G1233">
            <v>0</v>
          </cell>
          <cell r="H1233">
            <v>7.8624999999999998</v>
          </cell>
          <cell r="I1233">
            <v>0</v>
          </cell>
          <cell r="J1233">
            <v>21.95</v>
          </cell>
          <cell r="K1233">
            <v>26.34</v>
          </cell>
        </row>
        <row r="1234">
          <cell r="B1234" t="str">
            <v>C2423</v>
          </cell>
          <cell r="C1234" t="str">
            <v>TELA METÁLICA AÇO GALVANIZADO, MALHA (13 X 13)MM2</v>
          </cell>
          <cell r="D1234" t="str">
            <v>M2</v>
          </cell>
          <cell r="E1234">
            <v>1</v>
          </cell>
          <cell r="F1234">
            <v>24.482500000000002</v>
          </cell>
          <cell r="G1234">
            <v>0</v>
          </cell>
          <cell r="H1234">
            <v>7.5975000000000001</v>
          </cell>
          <cell r="I1234">
            <v>0</v>
          </cell>
          <cell r="J1234">
            <v>32.08</v>
          </cell>
          <cell r="K1234">
            <v>38.495999999999995</v>
          </cell>
        </row>
        <row r="1235">
          <cell r="B1235" t="str">
            <v>C3249</v>
          </cell>
          <cell r="C1235" t="str">
            <v>TRANCA EM FERRO PARA CELAS PRISIONAIS</v>
          </cell>
          <cell r="D1235" t="str">
            <v>UN</v>
          </cell>
          <cell r="E1235">
            <v>1</v>
          </cell>
          <cell r="F1235">
            <v>99.935000000000002</v>
          </cell>
          <cell r="G1235">
            <v>0</v>
          </cell>
          <cell r="H1235">
            <v>18.375</v>
          </cell>
          <cell r="I1235">
            <v>0</v>
          </cell>
          <cell r="J1235">
            <v>118.31</v>
          </cell>
          <cell r="K1235">
            <v>141.97200000000001</v>
          </cell>
        </row>
        <row r="1236">
          <cell r="B1236" t="str">
            <v>C4384</v>
          </cell>
          <cell r="C1236" t="str">
            <v>ESQUADRIA DE ALUMÍNIO ANODIZADO PRETO</v>
          </cell>
          <cell r="D1236" t="str">
            <v>M2</v>
          </cell>
          <cell r="E1236">
            <v>1</v>
          </cell>
          <cell r="F1236">
            <v>165.7475</v>
          </cell>
          <cell r="G1236">
            <v>0</v>
          </cell>
          <cell r="H1236">
            <v>15.3125</v>
          </cell>
          <cell r="I1236">
            <v>0</v>
          </cell>
          <cell r="J1236">
            <v>181.06</v>
          </cell>
          <cell r="K1236">
            <v>217.27199999999999</v>
          </cell>
        </row>
        <row r="1237">
          <cell r="B1237" t="str">
            <v>C4397</v>
          </cell>
          <cell r="C1237" t="str">
            <v>PORTÃO EM ALUMÍNIO EM TUBOS DE 20 mm (FORNECIMENTO E MONTAGEM)</v>
          </cell>
          <cell r="D1237" t="str">
            <v>M2</v>
          </cell>
          <cell r="E1237">
            <v>1</v>
          </cell>
          <cell r="F1237">
            <v>301.5</v>
          </cell>
          <cell r="G1237">
            <v>0</v>
          </cell>
          <cell r="H1237">
            <v>0</v>
          </cell>
          <cell r="I1237">
            <v>0</v>
          </cell>
          <cell r="J1237">
            <v>301.5</v>
          </cell>
          <cell r="K1237">
            <v>361.8</v>
          </cell>
        </row>
        <row r="1238">
          <cell r="B1238" t="str">
            <v>C4400</v>
          </cell>
          <cell r="C1238" t="str">
            <v>TELA DE AÇO ELETROSOLDADA COM FIOS DE 3,4mm C/ 15 cm (INSTALADO)</v>
          </cell>
          <cell r="D1238" t="str">
            <v>KG</v>
          </cell>
          <cell r="E1238">
            <v>1</v>
          </cell>
          <cell r="F1238">
            <v>3.77</v>
          </cell>
          <cell r="G1238">
            <v>0</v>
          </cell>
          <cell r="H1238">
            <v>0</v>
          </cell>
          <cell r="I1238">
            <v>0</v>
          </cell>
          <cell r="J1238">
            <v>3.77</v>
          </cell>
          <cell r="K1238">
            <v>4.524</v>
          </cell>
        </row>
        <row r="1239">
          <cell r="B1239" t="str">
            <v>C4401</v>
          </cell>
          <cell r="C1239" t="str">
            <v>TELA DE AÇO ELETROSOLDADA COM FIOS DE 5,0mm C/ 15 cm (INSTALADO)</v>
          </cell>
          <cell r="D1239" t="str">
            <v>KG</v>
          </cell>
          <cell r="E1239">
            <v>1</v>
          </cell>
          <cell r="F1239">
            <v>3.56</v>
          </cell>
          <cell r="G1239">
            <v>0</v>
          </cell>
          <cell r="H1239">
            <v>0</v>
          </cell>
          <cell r="I1239">
            <v>0</v>
          </cell>
          <cell r="J1239">
            <v>3.56</v>
          </cell>
          <cell r="K1239">
            <v>4.2720000000000002</v>
          </cell>
        </row>
        <row r="1240">
          <cell r="C1240" t="str">
            <v>MOBILIÁRIO</v>
          </cell>
          <cell r="E1240">
            <v>0</v>
          </cell>
          <cell r="F1240">
            <v>3181.8462500000001</v>
          </cell>
          <cell r="G1240">
            <v>0</v>
          </cell>
          <cell r="H1240">
            <v>207.11375000000001</v>
          </cell>
          <cell r="I1240">
            <v>0</v>
          </cell>
          <cell r="J1240" t="str">
            <v/>
          </cell>
        </row>
        <row r="1241">
          <cell r="B1241" t="str">
            <v>C0221</v>
          </cell>
          <cell r="C1241" t="str">
            <v>ARMÁRIO ALTO EM DIVISÓRIA (ABERTO)</v>
          </cell>
          <cell r="D1241" t="str">
            <v>M2</v>
          </cell>
          <cell r="E1241">
            <v>1</v>
          </cell>
          <cell r="F1241">
            <v>297.19</v>
          </cell>
          <cell r="G1241">
            <v>0</v>
          </cell>
          <cell r="H1241">
            <v>12.5</v>
          </cell>
          <cell r="I1241">
            <v>0</v>
          </cell>
          <cell r="J1241">
            <v>309.69</v>
          </cell>
          <cell r="K1241">
            <v>371.62799999999999</v>
          </cell>
        </row>
        <row r="1242">
          <cell r="B1242" t="str">
            <v>C0222</v>
          </cell>
          <cell r="C1242" t="str">
            <v>ARMÁRIO BAIXO EM DIVISÓRIA (FECHADO)</v>
          </cell>
          <cell r="D1242" t="str">
            <v>M2</v>
          </cell>
          <cell r="E1242">
            <v>1</v>
          </cell>
          <cell r="F1242">
            <v>434.15750000000003</v>
          </cell>
          <cell r="G1242">
            <v>0</v>
          </cell>
          <cell r="H1242">
            <v>14.602499999999999</v>
          </cell>
          <cell r="I1242">
            <v>0</v>
          </cell>
          <cell r="J1242">
            <v>448.76000000000005</v>
          </cell>
          <cell r="K1242">
            <v>538.51200000000006</v>
          </cell>
        </row>
        <row r="1243">
          <cell r="B1243" t="str">
            <v>C0223</v>
          </cell>
          <cell r="C1243" t="str">
            <v>ARMÁRIO DE AÇO P/ UTENSÍLIOS (1.90X0.90X0.50)m</v>
          </cell>
          <cell r="D1243" t="str">
            <v>UN</v>
          </cell>
          <cell r="E1243">
            <v>1</v>
          </cell>
          <cell r="F1243">
            <v>294.62</v>
          </cell>
          <cell r="G1243">
            <v>0</v>
          </cell>
          <cell r="H1243">
            <v>0</v>
          </cell>
          <cell r="I1243">
            <v>0</v>
          </cell>
          <cell r="J1243">
            <v>294.62</v>
          </cell>
          <cell r="K1243">
            <v>353.54399999999998</v>
          </cell>
        </row>
        <row r="1244">
          <cell r="B1244" t="str">
            <v>C0224</v>
          </cell>
          <cell r="C1244" t="str">
            <v>ARMÁRIO DE AÇO TIPO ESCANINHO - MODELO 3 PORTAS</v>
          </cell>
          <cell r="D1244" t="str">
            <v>UN</v>
          </cell>
          <cell r="E1244">
            <v>1</v>
          </cell>
          <cell r="F1244">
            <v>134.63999999999999</v>
          </cell>
          <cell r="G1244">
            <v>0</v>
          </cell>
          <cell r="H1244">
            <v>0</v>
          </cell>
          <cell r="I1244">
            <v>0</v>
          </cell>
          <cell r="J1244">
            <v>134.63999999999999</v>
          </cell>
          <cell r="K1244">
            <v>161.56799999999998</v>
          </cell>
        </row>
        <row r="1245">
          <cell r="B1245" t="str">
            <v>C0226</v>
          </cell>
          <cell r="C1245" t="str">
            <v xml:space="preserve">ARMÁRIO EM BRUMASA REVESTIDO COM FÓRMICA </v>
          </cell>
          <cell r="D1245" t="str">
            <v>M2</v>
          </cell>
          <cell r="E1245">
            <v>1</v>
          </cell>
          <cell r="F1245">
            <v>77.623750000000001</v>
          </cell>
          <cell r="G1245">
            <v>0</v>
          </cell>
          <cell r="H1245">
            <v>27.256250000000001</v>
          </cell>
          <cell r="I1245">
            <v>0</v>
          </cell>
          <cell r="J1245">
            <v>104.88</v>
          </cell>
          <cell r="K1245">
            <v>125.85599999999999</v>
          </cell>
        </row>
        <row r="1246">
          <cell r="B1246" t="str">
            <v>C0227</v>
          </cell>
          <cell r="C1246" t="str">
            <v>ARMÁRIO SOBREPOR EM MADEIRA C/ CAPEADO EM CEREJEIRA</v>
          </cell>
          <cell r="D1246" t="str">
            <v>M2</v>
          </cell>
          <cell r="E1246">
            <v>1</v>
          </cell>
          <cell r="F1246">
            <v>249.66</v>
          </cell>
          <cell r="G1246">
            <v>0</v>
          </cell>
          <cell r="H1246">
            <v>31.17</v>
          </cell>
          <cell r="I1246">
            <v>0</v>
          </cell>
          <cell r="J1246">
            <v>280.83</v>
          </cell>
          <cell r="K1246">
            <v>336.99599999999998</v>
          </cell>
        </row>
        <row r="1247">
          <cell r="B1247" t="str">
            <v>C0228</v>
          </cell>
          <cell r="C1247" t="str">
            <v>ARMÁRIO SOBREPOR EM MADEIRA SUCUPIRA</v>
          </cell>
          <cell r="D1247" t="str">
            <v>M2</v>
          </cell>
          <cell r="E1247">
            <v>1</v>
          </cell>
          <cell r="F1247">
            <v>216.32</v>
          </cell>
          <cell r="G1247">
            <v>0</v>
          </cell>
          <cell r="H1247">
            <v>31.17</v>
          </cell>
          <cell r="I1247">
            <v>0</v>
          </cell>
          <cell r="J1247">
            <v>247.49</v>
          </cell>
          <cell r="K1247">
            <v>296.988</v>
          </cell>
        </row>
        <row r="1248">
          <cell r="B1248" t="str">
            <v>C0353</v>
          </cell>
          <cell r="C1248" t="str">
            <v xml:space="preserve">BALCÃO EM BRUMASA REVESTIDO EM FÓRMICA </v>
          </cell>
          <cell r="D1248" t="str">
            <v>M2</v>
          </cell>
          <cell r="E1248">
            <v>1</v>
          </cell>
          <cell r="F1248">
            <v>164.28375</v>
          </cell>
          <cell r="G1248">
            <v>0</v>
          </cell>
          <cell r="H1248">
            <v>34.606250000000003</v>
          </cell>
          <cell r="I1248">
            <v>0</v>
          </cell>
          <cell r="J1248">
            <v>198.89</v>
          </cell>
          <cell r="K1248">
            <v>238.66799999999998</v>
          </cell>
        </row>
        <row r="1249">
          <cell r="B1249" t="str">
            <v>C1450</v>
          </cell>
          <cell r="C1249" t="str">
            <v>GUARDA-ROUPA EM MADEIRA SUCUPIRA</v>
          </cell>
          <cell r="D1249" t="str">
            <v>M2</v>
          </cell>
          <cell r="E1249">
            <v>1</v>
          </cell>
          <cell r="F1249">
            <v>167.39</v>
          </cell>
          <cell r="G1249">
            <v>0</v>
          </cell>
          <cell r="H1249">
            <v>31.17</v>
          </cell>
          <cell r="I1249">
            <v>0</v>
          </cell>
          <cell r="J1249">
            <v>198.56</v>
          </cell>
          <cell r="K1249">
            <v>238.27199999999999</v>
          </cell>
        </row>
        <row r="1250">
          <cell r="B1250" t="str">
            <v>C4168</v>
          </cell>
          <cell r="C1250" t="str">
            <v>POLTRONA C/ BASE DE ASSENTO REBATÍVEL, ACABAMENTO METÁLICO EM PINTURA EPOXI PRETO FOSCO, REVESTIMENT</v>
          </cell>
          <cell r="D1250" t="str">
            <v>UN</v>
          </cell>
          <cell r="E1250">
            <v>1</v>
          </cell>
          <cell r="F1250">
            <v>997</v>
          </cell>
          <cell r="G1250">
            <v>0</v>
          </cell>
          <cell r="H1250">
            <v>0</v>
          </cell>
          <cell r="I1250">
            <v>0</v>
          </cell>
          <cell r="J1250">
            <v>997</v>
          </cell>
          <cell r="K1250">
            <v>1196.3999999999999</v>
          </cell>
        </row>
        <row r="1251">
          <cell r="B1251" t="str">
            <v>C2134</v>
          </cell>
          <cell r="C1251" t="str">
            <v>RECIPIENTE PRÉ-MOLDADO C/PORTA EM CHAPA DE AÇO, P/GUARDAR TELEVISÃO</v>
          </cell>
          <cell r="D1251" t="str">
            <v>UN</v>
          </cell>
          <cell r="E1251">
            <v>1</v>
          </cell>
          <cell r="F1251">
            <v>100.21625</v>
          </cell>
          <cell r="G1251">
            <v>0</v>
          </cell>
          <cell r="H1251">
            <v>13.713749999999999</v>
          </cell>
          <cell r="I1251">
            <v>0</v>
          </cell>
          <cell r="J1251">
            <v>113.93</v>
          </cell>
          <cell r="K1251">
            <v>136.71600000000001</v>
          </cell>
        </row>
        <row r="1252">
          <cell r="B1252" t="str">
            <v>C2295</v>
          </cell>
          <cell r="C1252" t="str">
            <v>SUPORTE METÁLICO PARA TELEVISÃO</v>
          </cell>
          <cell r="D1252" t="str">
            <v>UN</v>
          </cell>
          <cell r="E1252">
            <v>1</v>
          </cell>
          <cell r="F1252">
            <v>48.744999999999997</v>
          </cell>
          <cell r="G1252">
            <v>0</v>
          </cell>
          <cell r="H1252">
            <v>10.925000000000001</v>
          </cell>
          <cell r="I1252">
            <v>0</v>
          </cell>
          <cell r="J1252">
            <v>59.67</v>
          </cell>
          <cell r="K1252">
            <v>71.603999999999999</v>
          </cell>
        </row>
        <row r="1253">
          <cell r="C1253" t="str">
            <v>OUTROS ELEMENTOS</v>
          </cell>
          <cell r="E1253">
            <v>0</v>
          </cell>
          <cell r="F1253">
            <v>2922.4432759374999</v>
          </cell>
          <cell r="G1253">
            <v>0</v>
          </cell>
          <cell r="H1253">
            <v>123.5667240625</v>
          </cell>
          <cell r="I1253">
            <v>0</v>
          </cell>
          <cell r="J1253" t="str">
            <v/>
          </cell>
        </row>
        <row r="1254">
          <cell r="B1254" t="str">
            <v>C0042</v>
          </cell>
          <cell r="C1254" t="str">
            <v>ALIZAR (GUARNIÇÃO) DE MADEIRA</v>
          </cell>
          <cell r="D1254" t="str">
            <v>M</v>
          </cell>
          <cell r="E1254">
            <v>1</v>
          </cell>
          <cell r="F1254">
            <v>4.1150000000000002</v>
          </cell>
          <cell r="G1254">
            <v>0</v>
          </cell>
          <cell r="H1254">
            <v>1.2250000000000001</v>
          </cell>
          <cell r="I1254">
            <v>0</v>
          </cell>
          <cell r="J1254">
            <v>5.34</v>
          </cell>
          <cell r="K1254">
            <v>6.4079999999999995</v>
          </cell>
        </row>
        <row r="1255">
          <cell r="B1255" t="str">
            <v>C3437</v>
          </cell>
          <cell r="C1255" t="str">
            <v>ARMADOR DE EMBUTIR</v>
          </cell>
          <cell r="D1255" t="str">
            <v>UN</v>
          </cell>
          <cell r="E1255">
            <v>1</v>
          </cell>
          <cell r="F1255">
            <v>17.895</v>
          </cell>
          <cell r="G1255">
            <v>0</v>
          </cell>
          <cell r="H1255">
            <v>1.1850000000000001</v>
          </cell>
          <cell r="I1255">
            <v>0</v>
          </cell>
          <cell r="J1255">
            <v>19.079999999999998</v>
          </cell>
          <cell r="K1255">
            <v>22.895999999999997</v>
          </cell>
        </row>
        <row r="1256">
          <cell r="B1256" t="str">
            <v>C3438</v>
          </cell>
          <cell r="C1256" t="str">
            <v>ARMADOR TIPO RABO DE ANDORINHA</v>
          </cell>
          <cell r="D1256" t="str">
            <v>UN</v>
          </cell>
          <cell r="E1256">
            <v>1</v>
          </cell>
          <cell r="F1256">
            <v>9.1950000000000003</v>
          </cell>
          <cell r="G1256">
            <v>0</v>
          </cell>
          <cell r="H1256">
            <v>1.1850000000000001</v>
          </cell>
          <cell r="I1256">
            <v>0</v>
          </cell>
          <cell r="J1256">
            <v>10.38</v>
          </cell>
          <cell r="K1256">
            <v>12.456000000000001</v>
          </cell>
        </row>
        <row r="1257">
          <cell r="B1257" t="str">
            <v>C3651</v>
          </cell>
          <cell r="C1257" t="str">
            <v>BATE-MACAS EM AÇO INOXIDÁVEL CONTRA IMPACTO EM PORTA DE MADEIRA</v>
          </cell>
          <cell r="D1257" t="str">
            <v>M2</v>
          </cell>
          <cell r="E1257">
            <v>1</v>
          </cell>
          <cell r="F1257">
            <v>185.82749999999999</v>
          </cell>
          <cell r="G1257">
            <v>0</v>
          </cell>
          <cell r="H1257">
            <v>12.6625</v>
          </cell>
          <cell r="I1257">
            <v>0</v>
          </cell>
          <cell r="J1257">
            <v>198.48999999999998</v>
          </cell>
          <cell r="K1257">
            <v>238.18799999999996</v>
          </cell>
        </row>
        <row r="1258">
          <cell r="B1258" t="str">
            <v>C0585</v>
          </cell>
          <cell r="C1258" t="str">
            <v xml:space="preserve">CADEADO GRANDE </v>
          </cell>
          <cell r="D1258" t="str">
            <v>UN</v>
          </cell>
          <cell r="E1258">
            <v>1</v>
          </cell>
          <cell r="F1258">
            <v>19</v>
          </cell>
          <cell r="G1258">
            <v>0</v>
          </cell>
          <cell r="H1258">
            <v>0</v>
          </cell>
          <cell r="I1258">
            <v>0</v>
          </cell>
          <cell r="J1258">
            <v>19</v>
          </cell>
          <cell r="K1258">
            <v>22.8</v>
          </cell>
        </row>
        <row r="1259">
          <cell r="B1259" t="str">
            <v>C0586</v>
          </cell>
          <cell r="C1259" t="str">
            <v>CADEADO MÉDIO</v>
          </cell>
          <cell r="D1259" t="str">
            <v>UN</v>
          </cell>
          <cell r="E1259">
            <v>1</v>
          </cell>
          <cell r="F1259">
            <v>11.9</v>
          </cell>
          <cell r="G1259">
            <v>0</v>
          </cell>
          <cell r="H1259">
            <v>0</v>
          </cell>
          <cell r="I1259">
            <v>0</v>
          </cell>
          <cell r="J1259">
            <v>11.9</v>
          </cell>
          <cell r="K1259">
            <v>14.28</v>
          </cell>
        </row>
        <row r="1260">
          <cell r="B1260" t="str">
            <v>C0587</v>
          </cell>
          <cell r="C1260" t="str">
            <v>CADEADO PEQUENO</v>
          </cell>
          <cell r="D1260" t="str">
            <v>UN</v>
          </cell>
          <cell r="E1260">
            <v>1</v>
          </cell>
          <cell r="F1260">
            <v>8.65</v>
          </cell>
          <cell r="G1260">
            <v>0</v>
          </cell>
          <cell r="H1260">
            <v>0</v>
          </cell>
          <cell r="I1260">
            <v>0</v>
          </cell>
          <cell r="J1260">
            <v>8.65</v>
          </cell>
          <cell r="K1260">
            <v>10.38</v>
          </cell>
        </row>
        <row r="1261">
          <cell r="B1261" t="str">
            <v>C0699</v>
          </cell>
          <cell r="C1261" t="str">
            <v>CAPEADO DE CEREJEIRA C/APLICAÇÃO</v>
          </cell>
          <cell r="D1261" t="str">
            <v>M2</v>
          </cell>
          <cell r="E1261">
            <v>1</v>
          </cell>
          <cell r="F1261">
            <v>13.41625</v>
          </cell>
          <cell r="G1261">
            <v>0</v>
          </cell>
          <cell r="H1261">
            <v>4.59375</v>
          </cell>
          <cell r="I1261">
            <v>0</v>
          </cell>
          <cell r="J1261">
            <v>18.009999999999998</v>
          </cell>
          <cell r="K1261">
            <v>21.611999999999998</v>
          </cell>
        </row>
        <row r="1262">
          <cell r="B1262" t="str">
            <v>C0700</v>
          </cell>
          <cell r="C1262" t="str">
            <v>CAPEADO DE MOGNO C/ APLICAÇÃO</v>
          </cell>
          <cell r="D1262" t="str">
            <v>M2</v>
          </cell>
          <cell r="E1262">
            <v>1</v>
          </cell>
          <cell r="F1262">
            <v>21.616250000000001</v>
          </cell>
          <cell r="G1262">
            <v>0</v>
          </cell>
          <cell r="H1262">
            <v>4.59375</v>
          </cell>
          <cell r="I1262">
            <v>0</v>
          </cell>
          <cell r="J1262">
            <v>26.21</v>
          </cell>
          <cell r="K1262">
            <v>31.451999999999998</v>
          </cell>
        </row>
        <row r="1263">
          <cell r="B1263" t="str">
            <v>C0701</v>
          </cell>
          <cell r="C1263" t="str">
            <v>CAPEADO DE PAU-MARFIM C/ APLICAÇÃO</v>
          </cell>
          <cell r="D1263" t="str">
            <v>M2</v>
          </cell>
          <cell r="E1263">
            <v>1</v>
          </cell>
          <cell r="F1263">
            <v>16.633749999999999</v>
          </cell>
          <cell r="G1263">
            <v>0</v>
          </cell>
          <cell r="H1263">
            <v>5.2062499999999998</v>
          </cell>
          <cell r="I1263">
            <v>0</v>
          </cell>
          <cell r="J1263">
            <v>21.84</v>
          </cell>
          <cell r="K1263">
            <v>26.207999999999998</v>
          </cell>
        </row>
        <row r="1264">
          <cell r="B1264" t="str">
            <v>C0922</v>
          </cell>
          <cell r="C1264" t="str">
            <v>CORRIMÃO EM ALUMÍNIO ANODIZADO</v>
          </cell>
          <cell r="D1264" t="str">
            <v>M</v>
          </cell>
          <cell r="E1264">
            <v>1</v>
          </cell>
          <cell r="F1264">
            <v>37.149374999999999</v>
          </cell>
          <cell r="G1264">
            <v>0</v>
          </cell>
          <cell r="H1264">
            <v>1.9906250000000001</v>
          </cell>
          <cell r="I1264">
            <v>0</v>
          </cell>
          <cell r="J1264">
            <v>39.14</v>
          </cell>
          <cell r="K1264">
            <v>46.967999999999996</v>
          </cell>
        </row>
        <row r="1265">
          <cell r="B1265" t="str">
            <v>C0923</v>
          </cell>
          <cell r="C1265" t="str">
            <v>CORRIMÃO EM MADEIRA MACIÇA ( PINTADA )</v>
          </cell>
          <cell r="D1265" t="str">
            <v>M</v>
          </cell>
          <cell r="E1265">
            <v>1</v>
          </cell>
          <cell r="F1265">
            <v>25.423749999999998</v>
          </cell>
          <cell r="G1265">
            <v>0</v>
          </cell>
          <cell r="H1265">
            <v>5.2062499999999998</v>
          </cell>
          <cell r="I1265">
            <v>0</v>
          </cell>
          <cell r="J1265">
            <v>30.63</v>
          </cell>
          <cell r="K1265">
            <v>36.756</v>
          </cell>
        </row>
        <row r="1266">
          <cell r="B1266" t="str">
            <v>C0924</v>
          </cell>
          <cell r="C1266" t="str">
            <v>CORRIMÃO EM TUBO DE AÇO INOX</v>
          </cell>
          <cell r="D1266" t="str">
            <v>M</v>
          </cell>
          <cell r="E1266">
            <v>1</v>
          </cell>
          <cell r="F1266">
            <v>166.361875</v>
          </cell>
          <cell r="G1266">
            <v>0</v>
          </cell>
          <cell r="H1266">
            <v>3.1281249999999998</v>
          </cell>
          <cell r="I1266">
            <v>0</v>
          </cell>
          <cell r="J1266">
            <v>169.49</v>
          </cell>
          <cell r="K1266">
            <v>203.38800000000001</v>
          </cell>
        </row>
        <row r="1267">
          <cell r="B1267" t="str">
            <v>C4018</v>
          </cell>
          <cell r="C1267" t="str">
            <v>CORRIMÃO FIXADO NA PAREDE-ESCADA ES1 PARA MEZANINO/ESCADA</v>
          </cell>
          <cell r="D1267" t="str">
            <v>M</v>
          </cell>
          <cell r="E1267">
            <v>1</v>
          </cell>
          <cell r="F1267">
            <v>320</v>
          </cell>
          <cell r="G1267">
            <v>0</v>
          </cell>
          <cell r="H1267">
            <v>0</v>
          </cell>
          <cell r="I1267">
            <v>0</v>
          </cell>
          <cell r="J1267">
            <v>320</v>
          </cell>
          <cell r="K1267">
            <v>384</v>
          </cell>
        </row>
        <row r="1268">
          <cell r="B1268" t="str">
            <v>C1144</v>
          </cell>
          <cell r="C1268" t="str">
            <v>DOBRADIÇA CROMADA 3" X 2 1/2"</v>
          </cell>
          <cell r="D1268" t="str">
            <v>UN</v>
          </cell>
          <cell r="E1268">
            <v>1</v>
          </cell>
          <cell r="F1268">
            <v>6.0287499999999996</v>
          </cell>
          <cell r="G1268">
            <v>0</v>
          </cell>
          <cell r="H1268">
            <v>1.53125</v>
          </cell>
          <cell r="I1268">
            <v>0</v>
          </cell>
          <cell r="J1268">
            <v>7.56</v>
          </cell>
          <cell r="K1268">
            <v>9.0719999999999992</v>
          </cell>
        </row>
        <row r="1269">
          <cell r="B1269" t="str">
            <v>C1143</v>
          </cell>
          <cell r="C1269" t="str">
            <v xml:space="preserve">DOBRADIÇA CROMADA 3 1/2" X 3" </v>
          </cell>
          <cell r="D1269" t="str">
            <v>UN</v>
          </cell>
          <cell r="E1269">
            <v>1</v>
          </cell>
          <cell r="F1269">
            <v>6.0287499999999996</v>
          </cell>
          <cell r="G1269">
            <v>0</v>
          </cell>
          <cell r="H1269">
            <v>1.53125</v>
          </cell>
          <cell r="I1269">
            <v>0</v>
          </cell>
          <cell r="J1269">
            <v>7.56</v>
          </cell>
          <cell r="K1269">
            <v>9.0719999999999992</v>
          </cell>
        </row>
        <row r="1270">
          <cell r="B1270" t="str">
            <v>C1145</v>
          </cell>
          <cell r="C1270" t="str">
            <v>DOBRADIÇA CROMADA TIPO PALMELA</v>
          </cell>
          <cell r="D1270" t="str">
            <v>UN</v>
          </cell>
          <cell r="E1270">
            <v>1</v>
          </cell>
          <cell r="F1270">
            <v>5.3287500000000003</v>
          </cell>
          <cell r="G1270">
            <v>0</v>
          </cell>
          <cell r="H1270">
            <v>1.53125</v>
          </cell>
          <cell r="I1270">
            <v>0</v>
          </cell>
          <cell r="J1270">
            <v>6.86</v>
          </cell>
          <cell r="K1270">
            <v>8.2319999999999993</v>
          </cell>
        </row>
        <row r="1271">
          <cell r="B1271" t="str">
            <v>C1146</v>
          </cell>
          <cell r="C1271" t="str">
            <v xml:space="preserve">DOBRADIÇA CROMADA TIPO VAI - VEM </v>
          </cell>
          <cell r="D1271" t="str">
            <v>UN</v>
          </cell>
          <cell r="E1271">
            <v>1</v>
          </cell>
          <cell r="F1271">
            <v>20.028749999999999</v>
          </cell>
          <cell r="G1271">
            <v>0</v>
          </cell>
          <cell r="H1271">
            <v>1.53125</v>
          </cell>
          <cell r="I1271">
            <v>0</v>
          </cell>
          <cell r="J1271">
            <v>21.56</v>
          </cell>
          <cell r="K1271">
            <v>25.871999999999996</v>
          </cell>
        </row>
        <row r="1272">
          <cell r="B1272" t="str">
            <v>C1360</v>
          </cell>
          <cell r="C1272" t="str">
            <v>FECHADURA COMPLETA PARA PORTA EXTERNA</v>
          </cell>
          <cell r="D1272" t="str">
            <v>UN</v>
          </cell>
          <cell r="E1272">
            <v>1</v>
          </cell>
          <cell r="F1272">
            <v>33.299999999999997</v>
          </cell>
          <cell r="G1272">
            <v>0</v>
          </cell>
          <cell r="H1272">
            <v>12.25</v>
          </cell>
          <cell r="I1272">
            <v>0</v>
          </cell>
          <cell r="J1272">
            <v>45.55</v>
          </cell>
          <cell r="K1272">
            <v>54.66</v>
          </cell>
        </row>
        <row r="1273">
          <cell r="B1273" t="str">
            <v>C1361</v>
          </cell>
          <cell r="C1273" t="str">
            <v>FECHADURA COMPLETA PARA PORTA INTERNA</v>
          </cell>
          <cell r="D1273" t="str">
            <v>UN</v>
          </cell>
          <cell r="E1273">
            <v>1</v>
          </cell>
          <cell r="F1273">
            <v>27.4</v>
          </cell>
          <cell r="G1273">
            <v>0</v>
          </cell>
          <cell r="H1273">
            <v>12.25</v>
          </cell>
          <cell r="I1273">
            <v>0</v>
          </cell>
          <cell r="J1273">
            <v>39.65</v>
          </cell>
          <cell r="K1273">
            <v>47.58</v>
          </cell>
        </row>
        <row r="1274">
          <cell r="B1274" t="str">
            <v>C1362</v>
          </cell>
          <cell r="C1274" t="str">
            <v>FECHADURA DE TARJETA (LIVRE-OCUPADA)</v>
          </cell>
          <cell r="D1274" t="str">
            <v>UN</v>
          </cell>
          <cell r="E1274">
            <v>1</v>
          </cell>
          <cell r="F1274">
            <v>25.852499999999999</v>
          </cell>
          <cell r="G1274">
            <v>0</v>
          </cell>
          <cell r="H1274">
            <v>9.1875</v>
          </cell>
          <cell r="I1274">
            <v>0</v>
          </cell>
          <cell r="J1274">
            <v>35.04</v>
          </cell>
          <cell r="K1274">
            <v>42.047999999999995</v>
          </cell>
        </row>
        <row r="1275">
          <cell r="B1275" t="str">
            <v>C1364</v>
          </cell>
          <cell r="C1275" t="str">
            <v>FERROLHO DE SOBREPOR OU EMBUTIR GRANDE</v>
          </cell>
          <cell r="D1275" t="str">
            <v>UN</v>
          </cell>
          <cell r="E1275">
            <v>1</v>
          </cell>
          <cell r="F1275">
            <v>11.7425</v>
          </cell>
          <cell r="G1275">
            <v>0</v>
          </cell>
          <cell r="H1275">
            <v>0.92749999999999999</v>
          </cell>
          <cell r="I1275">
            <v>0</v>
          </cell>
          <cell r="J1275">
            <v>12.67</v>
          </cell>
          <cell r="K1275">
            <v>15.203999999999999</v>
          </cell>
        </row>
        <row r="1276">
          <cell r="B1276" t="str">
            <v>C1365</v>
          </cell>
          <cell r="C1276" t="str">
            <v>FERROLHO DE SOBREPOR OU EMBUTIR MÉDIO</v>
          </cell>
          <cell r="D1276" t="str">
            <v>UN</v>
          </cell>
          <cell r="E1276">
            <v>1</v>
          </cell>
          <cell r="F1276">
            <v>8.5425000000000004</v>
          </cell>
          <cell r="G1276">
            <v>0</v>
          </cell>
          <cell r="H1276">
            <v>0.92749999999999999</v>
          </cell>
          <cell r="I1276">
            <v>0</v>
          </cell>
          <cell r="J1276">
            <v>9.4700000000000006</v>
          </cell>
          <cell r="K1276">
            <v>11.364000000000001</v>
          </cell>
        </row>
        <row r="1277">
          <cell r="B1277" t="str">
            <v>C1366</v>
          </cell>
          <cell r="C1277" t="str">
            <v>FERROLHO DE SOBREPOR OU EMBUTIR PEQUENO</v>
          </cell>
          <cell r="D1277" t="str">
            <v>UN</v>
          </cell>
          <cell r="E1277">
            <v>1</v>
          </cell>
          <cell r="F1277">
            <v>5.5425000000000004</v>
          </cell>
          <cell r="G1277">
            <v>0</v>
          </cell>
          <cell r="H1277">
            <v>0.92749999999999999</v>
          </cell>
          <cell r="I1277">
            <v>0</v>
          </cell>
          <cell r="J1277">
            <v>6.4700000000000006</v>
          </cell>
          <cell r="K1277">
            <v>7.7640000000000002</v>
          </cell>
        </row>
        <row r="1278">
          <cell r="B1278" t="str">
            <v>C1407</v>
          </cell>
          <cell r="C1278" t="str">
            <v xml:space="preserve">FORRAMENTO EM AÇO (BATENTAÇO) LARG. =12cm </v>
          </cell>
          <cell r="D1278" t="str">
            <v>M</v>
          </cell>
          <cell r="E1278">
            <v>1</v>
          </cell>
          <cell r="F1278">
            <v>22.400749999999999</v>
          </cell>
          <cell r="G1278">
            <v>0</v>
          </cell>
          <cell r="H1278">
            <v>2.3192499999999998</v>
          </cell>
          <cell r="I1278">
            <v>0</v>
          </cell>
          <cell r="J1278">
            <v>24.72</v>
          </cell>
          <cell r="K1278">
            <v>29.663999999999998</v>
          </cell>
        </row>
        <row r="1279">
          <cell r="B1279" t="str">
            <v>C3673</v>
          </cell>
          <cell r="C1279" t="str">
            <v>FORRAMENTO EM AÇO C/PERFIL "U"  L=15CM  - PARA PRESÍDIOS</v>
          </cell>
          <cell r="D1279" t="str">
            <v>M</v>
          </cell>
          <cell r="E1279">
            <v>1</v>
          </cell>
          <cell r="F1279">
            <v>22.669885937500002</v>
          </cell>
          <cell r="G1279">
            <v>0</v>
          </cell>
          <cell r="H1279">
            <v>2.1701140625000002</v>
          </cell>
          <cell r="I1279">
            <v>0</v>
          </cell>
          <cell r="J1279">
            <v>24.840000000000003</v>
          </cell>
          <cell r="K1279">
            <v>29.808000000000003</v>
          </cell>
        </row>
        <row r="1280">
          <cell r="B1280" t="str">
            <v>C1408</v>
          </cell>
          <cell r="C1280" t="str">
            <v>FORRAMENTO OU BATENTE DE MADEIRA</v>
          </cell>
          <cell r="D1280" t="str">
            <v>M</v>
          </cell>
          <cell r="E1280">
            <v>1</v>
          </cell>
          <cell r="F1280">
            <v>12.48625</v>
          </cell>
          <cell r="G1280">
            <v>0</v>
          </cell>
          <cell r="H1280">
            <v>2.1437499999999998</v>
          </cell>
          <cell r="I1280">
            <v>0</v>
          </cell>
          <cell r="J1280">
            <v>14.629999999999999</v>
          </cell>
          <cell r="K1280">
            <v>17.555999999999997</v>
          </cell>
        </row>
        <row r="1281">
          <cell r="B1281" t="str">
            <v>C1447</v>
          </cell>
          <cell r="C1281" t="str">
            <v>GUARDA CORPO C/BARRA CHATA DE FERRO E CORRIMÃO EM MADEIRA MACIÇA</v>
          </cell>
          <cell r="D1281" t="str">
            <v>M2</v>
          </cell>
          <cell r="E1281">
            <v>1</v>
          </cell>
          <cell r="F1281">
            <v>113.36562499999999</v>
          </cell>
          <cell r="G1281">
            <v>0</v>
          </cell>
          <cell r="H1281">
            <v>5.2443749999999998</v>
          </cell>
          <cell r="I1281">
            <v>0</v>
          </cell>
          <cell r="J1281">
            <v>118.61</v>
          </cell>
          <cell r="K1281">
            <v>142.33199999999999</v>
          </cell>
        </row>
        <row r="1282">
          <cell r="B1282" t="str">
            <v>C3683</v>
          </cell>
          <cell r="C1282" t="str">
            <v>GUARDA CORPO DE MADEIRA E CORDA DE SISAL</v>
          </cell>
          <cell r="D1282" t="str">
            <v>M</v>
          </cell>
          <cell r="E1282">
            <v>1</v>
          </cell>
          <cell r="F1282">
            <v>29.344999999999999</v>
          </cell>
          <cell r="G1282">
            <v>0</v>
          </cell>
          <cell r="H1282">
            <v>4.1050000000000004</v>
          </cell>
          <cell r="I1282">
            <v>0</v>
          </cell>
          <cell r="J1282">
            <v>33.450000000000003</v>
          </cell>
          <cell r="K1282">
            <v>40.14</v>
          </cell>
        </row>
        <row r="1283">
          <cell r="B1283" t="str">
            <v>C1448</v>
          </cell>
          <cell r="C1283" t="str">
            <v>GUARDA CORPO DE TUBO DE AÇO INOX</v>
          </cell>
          <cell r="D1283" t="str">
            <v>M</v>
          </cell>
          <cell r="E1283">
            <v>1</v>
          </cell>
          <cell r="F1283">
            <v>185.701875</v>
          </cell>
          <cell r="G1283">
            <v>0</v>
          </cell>
          <cell r="H1283">
            <v>5.118125</v>
          </cell>
          <cell r="I1283">
            <v>0</v>
          </cell>
          <cell r="J1283">
            <v>190.82</v>
          </cell>
          <cell r="K1283">
            <v>228.98399999999998</v>
          </cell>
        </row>
        <row r="1284">
          <cell r="B1284" t="str">
            <v>C4017</v>
          </cell>
          <cell r="C1284" t="str">
            <v>GUARDA CORPO ES1 PARA MEZANINO/ESCADA</v>
          </cell>
          <cell r="D1284" t="str">
            <v>M</v>
          </cell>
          <cell r="E1284">
            <v>1</v>
          </cell>
          <cell r="F1284">
            <v>320</v>
          </cell>
          <cell r="G1284">
            <v>0</v>
          </cell>
          <cell r="H1284">
            <v>0</v>
          </cell>
          <cell r="I1284">
            <v>0</v>
          </cell>
          <cell r="J1284">
            <v>320</v>
          </cell>
          <cell r="K1284">
            <v>384</v>
          </cell>
        </row>
        <row r="1285">
          <cell r="B1285" t="str">
            <v>C1449</v>
          </cell>
          <cell r="C1285" t="str">
            <v>GUARDA CORPO METÁLICO - CROMADO</v>
          </cell>
          <cell r="D1285" t="str">
            <v>M</v>
          </cell>
          <cell r="E1285">
            <v>1</v>
          </cell>
          <cell r="F1285">
            <v>177.38749999999999</v>
          </cell>
          <cell r="G1285">
            <v>0</v>
          </cell>
          <cell r="H1285">
            <v>5.2125000000000004</v>
          </cell>
          <cell r="I1285">
            <v>0</v>
          </cell>
          <cell r="J1285">
            <v>182.6</v>
          </cell>
          <cell r="K1285">
            <v>219.11999999999998</v>
          </cell>
        </row>
        <row r="1286">
          <cell r="B1286" t="str">
            <v>C1795</v>
          </cell>
          <cell r="C1286" t="str">
            <v>MOLA HIDRÁULICA P/PORTA DE VIDRO</v>
          </cell>
          <cell r="D1286" t="str">
            <v>UN</v>
          </cell>
          <cell r="E1286">
            <v>1</v>
          </cell>
          <cell r="F1286">
            <v>421.26499999999999</v>
          </cell>
          <cell r="G1286">
            <v>0</v>
          </cell>
          <cell r="H1286">
            <v>1.325</v>
          </cell>
          <cell r="I1286">
            <v>0</v>
          </cell>
          <cell r="J1286">
            <v>422.59</v>
          </cell>
          <cell r="K1286">
            <v>507.10799999999995</v>
          </cell>
        </row>
        <row r="1287">
          <cell r="B1287" t="str">
            <v>C1796</v>
          </cell>
          <cell r="C1287" t="str">
            <v>MOLA P/ PORTA TIPO COIMBRA</v>
          </cell>
          <cell r="D1287" t="str">
            <v>UN</v>
          </cell>
          <cell r="E1287">
            <v>1</v>
          </cell>
          <cell r="F1287">
            <v>121.265</v>
          </cell>
          <cell r="G1287">
            <v>0</v>
          </cell>
          <cell r="H1287">
            <v>1.325</v>
          </cell>
          <cell r="I1287">
            <v>0</v>
          </cell>
          <cell r="J1287">
            <v>122.59</v>
          </cell>
          <cell r="K1287">
            <v>147.108</v>
          </cell>
        </row>
        <row r="1288">
          <cell r="B1288" t="str">
            <v>C3552</v>
          </cell>
          <cell r="C1288" t="str">
            <v xml:space="preserve">MUTIRÃO MISTO - ARMADOR RABO DE ANDORINHA </v>
          </cell>
          <cell r="D1288" t="str">
            <v>UN</v>
          </cell>
          <cell r="E1288">
            <v>1</v>
          </cell>
          <cell r="F1288">
            <v>8.6587499999999995</v>
          </cell>
          <cell r="G1288">
            <v>0</v>
          </cell>
          <cell r="H1288">
            <v>0.52124999999999999</v>
          </cell>
          <cell r="I1288">
            <v>0</v>
          </cell>
          <cell r="J1288">
            <v>9.18</v>
          </cell>
          <cell r="K1288">
            <v>11.016</v>
          </cell>
        </row>
        <row r="1289">
          <cell r="B1289" t="str">
            <v>C1868</v>
          </cell>
          <cell r="C1289" t="str">
            <v>PEGADOR METÁLICO P/PORTA (INTERNO)</v>
          </cell>
          <cell r="D1289" t="str">
            <v>UN</v>
          </cell>
          <cell r="E1289">
            <v>1</v>
          </cell>
          <cell r="F1289">
            <v>9.9924999999999997</v>
          </cell>
          <cell r="G1289">
            <v>0</v>
          </cell>
          <cell r="H1289">
            <v>1.8374999999999999</v>
          </cell>
          <cell r="I1289">
            <v>0</v>
          </cell>
          <cell r="J1289">
            <v>11.83</v>
          </cell>
          <cell r="K1289">
            <v>14.196</v>
          </cell>
        </row>
        <row r="1290">
          <cell r="B1290" t="str">
            <v>C3522</v>
          </cell>
          <cell r="C1290" t="str">
            <v>PILAR EM MADEIRA LIMPA DE 1a. QUALIDADE 20cmX20cm</v>
          </cell>
          <cell r="D1290" t="str">
            <v>M</v>
          </cell>
          <cell r="E1290">
            <v>1</v>
          </cell>
          <cell r="F1290">
            <v>81.775139999999993</v>
          </cell>
          <cell r="G1290">
            <v>0</v>
          </cell>
          <cell r="H1290">
            <v>2.2248600000000001</v>
          </cell>
          <cell r="I1290">
            <v>0</v>
          </cell>
          <cell r="J1290">
            <v>84</v>
          </cell>
          <cell r="K1290">
            <v>100.8</v>
          </cell>
        </row>
        <row r="1291">
          <cell r="B1291" t="str">
            <v>C3676</v>
          </cell>
          <cell r="C1291" t="str">
            <v>PORTA DE PVC SANFONADA (0,80 X 2,10) COMPLETA ( FORNECIMENTO E MONTAGEM )</v>
          </cell>
          <cell r="D1291" t="str">
            <v>UN</v>
          </cell>
          <cell r="E1291">
            <v>1</v>
          </cell>
          <cell r="F1291">
            <v>170</v>
          </cell>
          <cell r="G1291">
            <v>0</v>
          </cell>
          <cell r="H1291">
            <v>0</v>
          </cell>
          <cell r="I1291">
            <v>0</v>
          </cell>
          <cell r="J1291">
            <v>170</v>
          </cell>
          <cell r="K1291">
            <v>204</v>
          </cell>
        </row>
        <row r="1292">
          <cell r="B1292" t="str">
            <v>C2031</v>
          </cell>
          <cell r="C1292" t="str">
            <v>PRENDEDOR METÁLICO PARA PORTA</v>
          </cell>
          <cell r="D1292" t="str">
            <v>UN</v>
          </cell>
          <cell r="E1292">
            <v>1</v>
          </cell>
          <cell r="F1292">
            <v>9.15</v>
          </cell>
          <cell r="G1292">
            <v>0</v>
          </cell>
          <cell r="H1292">
            <v>1.06</v>
          </cell>
          <cell r="I1292">
            <v>0</v>
          </cell>
          <cell r="J1292">
            <v>10.210000000000001</v>
          </cell>
          <cell r="K1292">
            <v>12.252000000000001</v>
          </cell>
        </row>
        <row r="1293">
          <cell r="B1293" t="str">
            <v>C2215</v>
          </cell>
          <cell r="C1293" t="str">
            <v>REVESTIMENTO DE FÓRMICA EM ESQUADRIAS OU MÓVEIS</v>
          </cell>
          <cell r="D1293" t="str">
            <v>M2</v>
          </cell>
          <cell r="E1293">
            <v>1</v>
          </cell>
          <cell r="F1293">
            <v>18.666250000000002</v>
          </cell>
          <cell r="G1293">
            <v>0</v>
          </cell>
          <cell r="H1293">
            <v>4.59375</v>
          </cell>
          <cell r="I1293">
            <v>0</v>
          </cell>
          <cell r="J1293">
            <v>23.26</v>
          </cell>
          <cell r="K1293">
            <v>27.912000000000003</v>
          </cell>
        </row>
        <row r="1294">
          <cell r="B1294" t="str">
            <v>C2319</v>
          </cell>
          <cell r="C1294" t="str">
            <v>TARJETA CROMADA P/ JANELAS VENEZIANAS</v>
          </cell>
          <cell r="D1294" t="str">
            <v>UN</v>
          </cell>
          <cell r="E1294">
            <v>1</v>
          </cell>
          <cell r="F1294">
            <v>2.335</v>
          </cell>
          <cell r="G1294">
            <v>0</v>
          </cell>
          <cell r="H1294">
            <v>0.79500000000000004</v>
          </cell>
          <cell r="I1294">
            <v>0</v>
          </cell>
          <cell r="J1294">
            <v>3.13</v>
          </cell>
          <cell r="K1294">
            <v>3.7559999999999998</v>
          </cell>
        </row>
        <row r="1295">
          <cell r="B1295" t="str">
            <v>C3675</v>
          </cell>
          <cell r="C1295" t="str">
            <v>VENEZIANA INDUSTRIAL DE PVC RÍGIDO, TRANSLÚCIDO E MONTANTES EM AÇO GALVANIZADO OU ALUMÍNIO (FORNECIM</v>
          </cell>
          <cell r="D1295" t="str">
            <v>M2</v>
          </cell>
          <cell r="E1295">
            <v>1</v>
          </cell>
          <cell r="F1295">
            <v>189</v>
          </cell>
          <cell r="G1295">
            <v>0</v>
          </cell>
          <cell r="H1295">
            <v>0</v>
          </cell>
          <cell r="I1295">
            <v>0</v>
          </cell>
          <cell r="J1295">
            <v>189</v>
          </cell>
          <cell r="K1295">
            <v>226.79999999999998</v>
          </cell>
        </row>
        <row r="1296">
          <cell r="C1296" t="str">
            <v>VIDROS</v>
          </cell>
          <cell r="E1296">
            <v>0</v>
          </cell>
          <cell r="F1296">
            <v>33191.772499999999</v>
          </cell>
          <cell r="G1296">
            <v>0</v>
          </cell>
          <cell r="H1296">
            <v>65.397499999999994</v>
          </cell>
          <cell r="I1296">
            <v>0</v>
          </cell>
          <cell r="J1296" t="str">
            <v/>
          </cell>
        </row>
        <row r="1297">
          <cell r="C1297" t="str">
            <v>CRISTAL COMUM</v>
          </cell>
          <cell r="E1297">
            <v>0</v>
          </cell>
          <cell r="F1297">
            <v>495</v>
          </cell>
          <cell r="G1297">
            <v>0</v>
          </cell>
          <cell r="H1297">
            <v>0</v>
          </cell>
          <cell r="I1297">
            <v>0</v>
          </cell>
          <cell r="J1297" t="str">
            <v/>
          </cell>
        </row>
        <row r="1298">
          <cell r="B1298" t="str">
            <v>C2670</v>
          </cell>
          <cell r="C1298" t="str">
            <v>VIDRO COMUM EM CAIXILHOS C/MASSA ESP.= 4mm, COLOCADO</v>
          </cell>
          <cell r="D1298" t="str">
            <v>M2</v>
          </cell>
          <cell r="E1298">
            <v>1</v>
          </cell>
          <cell r="F1298">
            <v>55</v>
          </cell>
          <cell r="G1298">
            <v>0</v>
          </cell>
          <cell r="H1298">
            <v>0</v>
          </cell>
          <cell r="I1298">
            <v>0</v>
          </cell>
          <cell r="J1298">
            <v>55</v>
          </cell>
          <cell r="K1298">
            <v>66</v>
          </cell>
        </row>
        <row r="1299">
          <cell r="B1299" t="str">
            <v>C2671</v>
          </cell>
          <cell r="C1299" t="str">
            <v>VIDRO COMUM EM CAIXILHOS C/MASSA ESP.= 5mm, COLOCADO</v>
          </cell>
          <cell r="D1299" t="str">
            <v>M2</v>
          </cell>
          <cell r="E1299">
            <v>1</v>
          </cell>
          <cell r="F1299">
            <v>62</v>
          </cell>
          <cell r="G1299">
            <v>0</v>
          </cell>
          <cell r="H1299">
            <v>0</v>
          </cell>
          <cell r="I1299">
            <v>0</v>
          </cell>
          <cell r="J1299">
            <v>62</v>
          </cell>
          <cell r="K1299">
            <v>74.399999999999991</v>
          </cell>
        </row>
        <row r="1300">
          <cell r="B1300" t="str">
            <v>C2672</v>
          </cell>
          <cell r="C1300" t="str">
            <v>VIDRO COMUM EM CAIXILHOS C/MASSA ESP.= 6mm, COLOCADO</v>
          </cell>
          <cell r="D1300" t="str">
            <v>M2</v>
          </cell>
          <cell r="E1300">
            <v>1</v>
          </cell>
          <cell r="F1300">
            <v>74</v>
          </cell>
          <cell r="G1300">
            <v>0</v>
          </cell>
          <cell r="H1300">
            <v>0</v>
          </cell>
          <cell r="I1300">
            <v>0</v>
          </cell>
          <cell r="J1300">
            <v>74</v>
          </cell>
          <cell r="K1300">
            <v>88.8</v>
          </cell>
        </row>
        <row r="1301">
          <cell r="B1301" t="str">
            <v>C2673</v>
          </cell>
          <cell r="C1301" t="str">
            <v>VIDRO COMUM FUMÊ EM CAIXILHOS C/MASSA E= 4mm, COLOCADO</v>
          </cell>
          <cell r="D1301" t="str">
            <v>M2</v>
          </cell>
          <cell r="E1301">
            <v>1</v>
          </cell>
          <cell r="F1301">
            <v>62</v>
          </cell>
          <cell r="G1301">
            <v>0</v>
          </cell>
          <cell r="H1301">
            <v>0</v>
          </cell>
          <cell r="I1301">
            <v>0</v>
          </cell>
          <cell r="J1301">
            <v>62</v>
          </cell>
          <cell r="K1301">
            <v>74.399999999999991</v>
          </cell>
        </row>
        <row r="1302">
          <cell r="B1302" t="str">
            <v>C2674</v>
          </cell>
          <cell r="C1302" t="str">
            <v>VIDRO COMUM FUMÊ EM CAIXILHOS C/MASSA E= 5mm, COLOCADO</v>
          </cell>
          <cell r="D1302" t="str">
            <v>M2</v>
          </cell>
          <cell r="E1302">
            <v>1</v>
          </cell>
          <cell r="F1302">
            <v>77</v>
          </cell>
          <cell r="G1302">
            <v>0</v>
          </cell>
          <cell r="H1302">
            <v>0</v>
          </cell>
          <cell r="I1302">
            <v>0</v>
          </cell>
          <cell r="J1302">
            <v>77</v>
          </cell>
          <cell r="K1302">
            <v>92.399999999999991</v>
          </cell>
        </row>
        <row r="1303">
          <cell r="B1303" t="str">
            <v>C2675</v>
          </cell>
          <cell r="C1303" t="str">
            <v>VIDRO COMUM FUMÊ EM CAIXILHOS C/MASSA E= 6mm, COLOCADO</v>
          </cell>
          <cell r="D1303" t="str">
            <v>M2</v>
          </cell>
          <cell r="E1303">
            <v>1</v>
          </cell>
          <cell r="F1303">
            <v>120</v>
          </cell>
          <cell r="G1303">
            <v>0</v>
          </cell>
          <cell r="H1303">
            <v>0</v>
          </cell>
          <cell r="I1303">
            <v>0</v>
          </cell>
          <cell r="J1303">
            <v>120</v>
          </cell>
          <cell r="K1303">
            <v>144</v>
          </cell>
        </row>
        <row r="1304">
          <cell r="B1304" t="str">
            <v>C2984</v>
          </cell>
          <cell r="C1304" t="str">
            <v>VIDRO TRANSLÚCIDO CANELADO OU MARTELADO E=3mm (COLOCADO)</v>
          </cell>
          <cell r="D1304" t="str">
            <v>M2</v>
          </cell>
          <cell r="E1304">
            <v>1</v>
          </cell>
          <cell r="F1304">
            <v>45</v>
          </cell>
          <cell r="G1304">
            <v>0</v>
          </cell>
          <cell r="H1304">
            <v>0</v>
          </cell>
          <cell r="I1304">
            <v>0</v>
          </cell>
          <cell r="J1304">
            <v>45</v>
          </cell>
          <cell r="K1304">
            <v>54</v>
          </cell>
        </row>
        <row r="1305">
          <cell r="C1305" t="str">
            <v>CRISTAL TEMPERADO</v>
          </cell>
          <cell r="E1305">
            <v>0</v>
          </cell>
          <cell r="F1305">
            <v>31534.99</v>
          </cell>
          <cell r="G1305">
            <v>0</v>
          </cell>
          <cell r="H1305">
            <v>0</v>
          </cell>
          <cell r="I1305">
            <v>0</v>
          </cell>
          <cell r="J1305" t="str">
            <v/>
          </cell>
        </row>
        <row r="1306">
          <cell r="B1306" t="str">
            <v>C1382</v>
          </cell>
          <cell r="C1306" t="str">
            <v>FIXO 2 FOLHAS E BASCULANTE DE VIDRO TEMPERADO (1.80X2.10)m  E=10mm</v>
          </cell>
          <cell r="D1306" t="str">
            <v>CJ</v>
          </cell>
          <cell r="E1306">
            <v>1</v>
          </cell>
          <cell r="F1306">
            <v>1053.07</v>
          </cell>
          <cell r="G1306">
            <v>0</v>
          </cell>
          <cell r="H1306">
            <v>0</v>
          </cell>
          <cell r="I1306">
            <v>0</v>
          </cell>
          <cell r="J1306">
            <v>1053.07</v>
          </cell>
          <cell r="K1306">
            <v>1263.684</v>
          </cell>
        </row>
        <row r="1307">
          <cell r="B1307" t="str">
            <v>C1383</v>
          </cell>
          <cell r="C1307" t="str">
            <v>FIXO 2 FOLHAS. 2  BANDEIRAS E 1 CONTRAVENTAMENTO DE VIDRO TEMPERADO (1.80 X 3.50)m  E=10mm</v>
          </cell>
          <cell r="D1307" t="str">
            <v>CJ</v>
          </cell>
          <cell r="E1307">
            <v>1</v>
          </cell>
          <cell r="F1307">
            <v>1746.16</v>
          </cell>
          <cell r="G1307">
            <v>0</v>
          </cell>
          <cell r="H1307">
            <v>0</v>
          </cell>
          <cell r="I1307">
            <v>0</v>
          </cell>
          <cell r="J1307">
            <v>1746.16</v>
          </cell>
          <cell r="K1307">
            <v>2095.3919999999998</v>
          </cell>
        </row>
        <row r="1308">
          <cell r="B1308" t="str">
            <v>C1384</v>
          </cell>
          <cell r="C1308" t="str">
            <v>FIXO 3 FOLHAS 3 BANDEIRAS E 2 CONTRAVENTAMENTO DE VIDRO TEMPERADO (2.70 X3.50)m  E=10mm</v>
          </cell>
          <cell r="D1308" t="str">
            <v>CJ</v>
          </cell>
          <cell r="E1308">
            <v>1</v>
          </cell>
          <cell r="F1308">
            <v>2690.87</v>
          </cell>
          <cell r="G1308">
            <v>0</v>
          </cell>
          <cell r="H1308">
            <v>0</v>
          </cell>
          <cell r="I1308">
            <v>0</v>
          </cell>
          <cell r="J1308">
            <v>2690.87</v>
          </cell>
          <cell r="K1308">
            <v>3229.0439999999999</v>
          </cell>
        </row>
        <row r="1309">
          <cell r="B1309" t="str">
            <v>C1385</v>
          </cell>
          <cell r="C1309" t="str">
            <v>FIXO 3 FOLHAS E BASCULANTES 2 FOLHAS DE VIDRO TEMPERADO (0.70X2.10)m  E=10mm</v>
          </cell>
          <cell r="D1309" t="str">
            <v>CJ</v>
          </cell>
          <cell r="E1309">
            <v>1</v>
          </cell>
          <cell r="F1309">
            <v>1636.44</v>
          </cell>
          <cell r="G1309">
            <v>0</v>
          </cell>
          <cell r="H1309">
            <v>0</v>
          </cell>
          <cell r="I1309">
            <v>0</v>
          </cell>
          <cell r="J1309">
            <v>1636.44</v>
          </cell>
          <cell r="K1309">
            <v>1963.7280000000001</v>
          </cell>
        </row>
        <row r="1310">
          <cell r="B1310" t="str">
            <v>C1386</v>
          </cell>
          <cell r="C1310" t="str">
            <v>FIXO DE VIDRO TEMPERADO C/BANDEIRA (0.90X3.50)m  E=10mm</v>
          </cell>
          <cell r="D1310" t="str">
            <v>CJ</v>
          </cell>
          <cell r="E1310">
            <v>1</v>
          </cell>
          <cell r="F1310">
            <v>823.55</v>
          </cell>
          <cell r="G1310">
            <v>0</v>
          </cell>
          <cell r="H1310">
            <v>0</v>
          </cell>
          <cell r="I1310">
            <v>0</v>
          </cell>
          <cell r="J1310">
            <v>823.55</v>
          </cell>
          <cell r="K1310">
            <v>988.25999999999988</v>
          </cell>
        </row>
        <row r="1311">
          <cell r="B1311" t="str">
            <v>C1387</v>
          </cell>
          <cell r="C1311" t="str">
            <v>FIXO DE VIDRO TEMPERADO 1 FOLHA   (0.90X2.10)m  E=10mm</v>
          </cell>
          <cell r="D1311" t="str">
            <v>CJ</v>
          </cell>
          <cell r="E1311">
            <v>1</v>
          </cell>
          <cell r="F1311">
            <v>498.29</v>
          </cell>
          <cell r="G1311">
            <v>0</v>
          </cell>
          <cell r="H1311">
            <v>0</v>
          </cell>
          <cell r="I1311">
            <v>0</v>
          </cell>
          <cell r="J1311">
            <v>498.29</v>
          </cell>
          <cell r="K1311">
            <v>597.94799999999998</v>
          </cell>
        </row>
        <row r="1312">
          <cell r="B1312" t="str">
            <v>C1388</v>
          </cell>
          <cell r="C1312" t="str">
            <v>FIXO DE VIDRO TEMPERADO 2 FOLHAS (1.80X2.10)m  E=10mm</v>
          </cell>
          <cell r="D1312" t="str">
            <v>CJ</v>
          </cell>
          <cell r="E1312">
            <v>1</v>
          </cell>
          <cell r="F1312">
            <v>969.02</v>
          </cell>
          <cell r="G1312">
            <v>0</v>
          </cell>
          <cell r="H1312">
            <v>0</v>
          </cell>
          <cell r="I1312">
            <v>0</v>
          </cell>
          <cell r="J1312">
            <v>969.02</v>
          </cell>
          <cell r="K1312">
            <v>1162.8239999999998</v>
          </cell>
        </row>
        <row r="1313">
          <cell r="B1313" t="str">
            <v>C1389</v>
          </cell>
          <cell r="C1313" t="str">
            <v>FIXO DE VIDRO TEMPERADO 3 FOLHAS (2.70X2.10)m  E=10mm</v>
          </cell>
          <cell r="D1313" t="str">
            <v>CJ</v>
          </cell>
          <cell r="E1313">
            <v>1</v>
          </cell>
          <cell r="F1313">
            <v>1439.75</v>
          </cell>
          <cell r="G1313">
            <v>0</v>
          </cell>
          <cell r="H1313">
            <v>0</v>
          </cell>
          <cell r="I1313">
            <v>0</v>
          </cell>
          <cell r="J1313">
            <v>1439.75</v>
          </cell>
          <cell r="K1313">
            <v>1727.7</v>
          </cell>
        </row>
        <row r="1314">
          <cell r="B1314" t="str">
            <v>C1390</v>
          </cell>
          <cell r="C1314" t="str">
            <v>FIXO E BASCULANTE DE VIDRO TEMPERADO  (0.90X2.10)m  E=10mm</v>
          </cell>
          <cell r="D1314" t="str">
            <v>CJ</v>
          </cell>
          <cell r="E1314">
            <v>1</v>
          </cell>
          <cell r="F1314">
            <v>540.70000000000005</v>
          </cell>
          <cell r="G1314">
            <v>0</v>
          </cell>
          <cell r="H1314">
            <v>0</v>
          </cell>
          <cell r="I1314">
            <v>0</v>
          </cell>
          <cell r="J1314">
            <v>540.70000000000005</v>
          </cell>
          <cell r="K1314">
            <v>648.84</v>
          </cell>
        </row>
        <row r="1315">
          <cell r="B1315" t="str">
            <v>C1952</v>
          </cell>
          <cell r="C1315" t="str">
            <v>PORTA 2 FOLHAS C/BANDEIRA DE VIDRO TEMPERADO E=10mm C/MOLA (1.80X2.90)m</v>
          </cell>
          <cell r="D1315" t="str">
            <v>CJ</v>
          </cell>
          <cell r="E1315">
            <v>1</v>
          </cell>
          <cell r="F1315">
            <v>2567.46</v>
          </cell>
          <cell r="G1315">
            <v>0</v>
          </cell>
          <cell r="H1315">
            <v>0</v>
          </cell>
          <cell r="I1315">
            <v>0</v>
          </cell>
          <cell r="J1315">
            <v>2567.46</v>
          </cell>
          <cell r="K1315">
            <v>3080.9519999999998</v>
          </cell>
        </row>
        <row r="1316">
          <cell r="B1316" t="str">
            <v>C1953</v>
          </cell>
          <cell r="C1316" t="str">
            <v>PORTA 2 FOLHAS C/BANDEIRA DE VIDRO TEMPERADO E=10mm C/MOLA (1.80X3.50)m</v>
          </cell>
          <cell r="D1316" t="str">
            <v>CJ</v>
          </cell>
          <cell r="E1316">
            <v>1</v>
          </cell>
          <cell r="F1316">
            <v>2806.14</v>
          </cell>
          <cell r="G1316">
            <v>0</v>
          </cell>
          <cell r="H1316">
            <v>0</v>
          </cell>
          <cell r="I1316">
            <v>0</v>
          </cell>
          <cell r="J1316">
            <v>2806.14</v>
          </cell>
          <cell r="K1316">
            <v>3367.3679999999999</v>
          </cell>
        </row>
        <row r="1317">
          <cell r="B1317" t="str">
            <v>C1954</v>
          </cell>
          <cell r="C1317" t="str">
            <v>PORTA 2 FOLHAS C/BANDEIRA E FIXO 2 FLS. DE VIDRO TEMPERADO E=10mm (3.60X2.90)m</v>
          </cell>
          <cell r="D1317" t="str">
            <v>CJ</v>
          </cell>
          <cell r="E1317">
            <v>1</v>
          </cell>
          <cell r="F1317">
            <v>3831.11</v>
          </cell>
          <cell r="G1317">
            <v>0</v>
          </cell>
          <cell r="H1317">
            <v>0</v>
          </cell>
          <cell r="I1317">
            <v>0</v>
          </cell>
          <cell r="J1317">
            <v>3831.11</v>
          </cell>
          <cell r="K1317">
            <v>4597.3320000000003</v>
          </cell>
        </row>
        <row r="1318">
          <cell r="B1318" t="str">
            <v>C1955</v>
          </cell>
          <cell r="C1318" t="str">
            <v>PORTA 2 FOLHAS. FIXA 2 FOLHAS. 3 BANDEIRAS 2 CONTRAVENTAMENTO DE VIDRO TEMPERADO DE10mm (3.60X3.50)m</v>
          </cell>
          <cell r="D1318" t="str">
            <v>CJ</v>
          </cell>
          <cell r="E1318">
            <v>1</v>
          </cell>
          <cell r="F1318">
            <v>4684.38</v>
          </cell>
          <cell r="G1318">
            <v>0</v>
          </cell>
          <cell r="H1318">
            <v>0</v>
          </cell>
          <cell r="I1318">
            <v>0</v>
          </cell>
          <cell r="J1318">
            <v>4684.38</v>
          </cell>
          <cell r="K1318">
            <v>5621.2560000000003</v>
          </cell>
        </row>
        <row r="1319">
          <cell r="B1319" t="str">
            <v>C1956</v>
          </cell>
          <cell r="C1319" t="str">
            <v xml:space="preserve">PORTA C/BANDEIRA DE VIDRO TEMPERADO E=10mm C/MOLA (0.90X2.90)m  </v>
          </cell>
          <cell r="D1319" t="str">
            <v>CJ</v>
          </cell>
          <cell r="E1319">
            <v>1</v>
          </cell>
          <cell r="F1319">
            <v>1308.19</v>
          </cell>
          <cell r="G1319">
            <v>0</v>
          </cell>
          <cell r="H1319">
            <v>0</v>
          </cell>
          <cell r="I1319">
            <v>0</v>
          </cell>
          <cell r="J1319">
            <v>1308.19</v>
          </cell>
          <cell r="K1319">
            <v>1569.828</v>
          </cell>
        </row>
        <row r="1320">
          <cell r="B1320" t="str">
            <v>C1957</v>
          </cell>
          <cell r="C1320" t="str">
            <v>PORTA C/BANDEIRA DE VIDRO TEMPERADO E=10mm C/MOLA (0.90X3.50)m</v>
          </cell>
          <cell r="D1320" t="str">
            <v>CJ</v>
          </cell>
          <cell r="E1320">
            <v>1</v>
          </cell>
          <cell r="F1320">
            <v>1427.53</v>
          </cell>
          <cell r="G1320">
            <v>0</v>
          </cell>
          <cell r="H1320">
            <v>0</v>
          </cell>
          <cell r="I1320">
            <v>0</v>
          </cell>
          <cell r="J1320">
            <v>1427.53</v>
          </cell>
          <cell r="K1320">
            <v>1713.0359999999998</v>
          </cell>
        </row>
        <row r="1321">
          <cell r="B1321" t="str">
            <v>C1972</v>
          </cell>
          <cell r="C1321" t="str">
            <v>PORTA DE VIDRO TEMPERADO 1 FOLHA (0.90X2.10)m  E=10mm</v>
          </cell>
          <cell r="D1321" t="str">
            <v>CJ</v>
          </cell>
          <cell r="E1321">
            <v>1</v>
          </cell>
          <cell r="F1321">
            <v>1073.6300000000001</v>
          </cell>
          <cell r="G1321">
            <v>0</v>
          </cell>
          <cell r="H1321">
            <v>0</v>
          </cell>
          <cell r="I1321">
            <v>0</v>
          </cell>
          <cell r="J1321">
            <v>1073.6300000000001</v>
          </cell>
          <cell r="K1321">
            <v>1288.356</v>
          </cell>
        </row>
        <row r="1322">
          <cell r="B1322" t="str">
            <v>C1971</v>
          </cell>
          <cell r="C1322" t="str">
            <v>PORTA DE VIDRO TEMPERADO  2 FOLHAS (1.80X2.10)m  E=10mm</v>
          </cell>
          <cell r="D1322" t="str">
            <v>CJ</v>
          </cell>
          <cell r="E1322">
            <v>1</v>
          </cell>
          <cell r="F1322">
            <v>2162.46</v>
          </cell>
          <cell r="G1322">
            <v>0</v>
          </cell>
          <cell r="H1322">
            <v>0</v>
          </cell>
          <cell r="I1322">
            <v>0</v>
          </cell>
          <cell r="J1322">
            <v>2162.46</v>
          </cell>
          <cell r="K1322">
            <v>2594.9519999999998</v>
          </cell>
        </row>
        <row r="1323">
          <cell r="B1323" t="str">
            <v>C2676</v>
          </cell>
          <cell r="C1323" t="str">
            <v>VIDRO TEMPERADO EM CAIXILHO C/GAX. DE NEOPRENE ESP.= 6mm</v>
          </cell>
          <cell r="D1323" t="str">
            <v>M2</v>
          </cell>
          <cell r="E1323">
            <v>1</v>
          </cell>
          <cell r="F1323">
            <v>136.80000000000001</v>
          </cell>
          <cell r="G1323">
            <v>0</v>
          </cell>
          <cell r="H1323">
            <v>0</v>
          </cell>
          <cell r="I1323">
            <v>0</v>
          </cell>
          <cell r="J1323">
            <v>136.80000000000001</v>
          </cell>
          <cell r="K1323">
            <v>164.16</v>
          </cell>
        </row>
        <row r="1324">
          <cell r="B1324" t="str">
            <v>C2677</v>
          </cell>
          <cell r="C1324" t="str">
            <v>VIDRO TEMPERADO EM CAIXILHO C/MASSA ESP.= 6mm</v>
          </cell>
          <cell r="D1324" t="str">
            <v>M2</v>
          </cell>
          <cell r="E1324">
            <v>1</v>
          </cell>
          <cell r="F1324">
            <v>139.44</v>
          </cell>
          <cell r="G1324">
            <v>0</v>
          </cell>
          <cell r="H1324">
            <v>0</v>
          </cell>
          <cell r="I1324">
            <v>0</v>
          </cell>
          <cell r="J1324">
            <v>139.44</v>
          </cell>
          <cell r="K1324">
            <v>167.328</v>
          </cell>
        </row>
        <row r="1325">
          <cell r="C1325" t="str">
            <v xml:space="preserve">OUTROS  ELEMENTOS </v>
          </cell>
          <cell r="E1325">
            <v>0</v>
          </cell>
          <cell r="F1325">
            <v>1161.7825</v>
          </cell>
          <cell r="G1325">
            <v>0</v>
          </cell>
          <cell r="H1325">
            <v>65.397499999999994</v>
          </cell>
          <cell r="I1325">
            <v>0</v>
          </cell>
          <cell r="J1325" t="str">
            <v/>
          </cell>
        </row>
        <row r="1326">
          <cell r="B1326" t="str">
            <v>C3650</v>
          </cell>
          <cell r="C1326" t="str">
            <v>GUICHÊ EM AÇO INOX E VIDRO TEMPERADO E=6MM</v>
          </cell>
          <cell r="D1326" t="str">
            <v>M2</v>
          </cell>
          <cell r="E1326">
            <v>1</v>
          </cell>
          <cell r="F1326">
            <v>168.82749999999999</v>
          </cell>
          <cell r="G1326">
            <v>0</v>
          </cell>
          <cell r="H1326">
            <v>12.6625</v>
          </cell>
          <cell r="I1326">
            <v>0</v>
          </cell>
          <cell r="J1326">
            <v>181.48999999999998</v>
          </cell>
          <cell r="K1326">
            <v>217.78799999999998</v>
          </cell>
        </row>
        <row r="1327">
          <cell r="B1327" t="str">
            <v>C1451</v>
          </cell>
          <cell r="C1327" t="str">
            <v>GUICHÊ EM ALUMÍNIO E VIDRO TEMPERADO E=10mm</v>
          </cell>
          <cell r="D1327" t="str">
            <v>M2</v>
          </cell>
          <cell r="E1327">
            <v>1</v>
          </cell>
          <cell r="F1327">
            <v>241.61750000000001</v>
          </cell>
          <cell r="G1327">
            <v>0</v>
          </cell>
          <cell r="H1327">
            <v>12.6625</v>
          </cell>
          <cell r="I1327">
            <v>0</v>
          </cell>
          <cell r="J1327">
            <v>254.28</v>
          </cell>
          <cell r="K1327">
            <v>305.13599999999997</v>
          </cell>
        </row>
        <row r="1328">
          <cell r="B1328" t="str">
            <v>C3992</v>
          </cell>
          <cell r="C1328" t="str">
            <v>PAINEL EM VIDRO DUPLO INCOLOR, H=2,525M (FORNECIMENTO E MONTAGEM)</v>
          </cell>
          <cell r="D1328" t="str">
            <v>M2</v>
          </cell>
          <cell r="E1328">
            <v>1</v>
          </cell>
          <cell r="F1328">
            <v>220</v>
          </cell>
          <cell r="G1328">
            <v>0</v>
          </cell>
          <cell r="H1328">
            <v>0</v>
          </cell>
          <cell r="I1328">
            <v>0</v>
          </cell>
          <cell r="J1328">
            <v>220</v>
          </cell>
          <cell r="K1328">
            <v>264</v>
          </cell>
        </row>
        <row r="1329">
          <cell r="B1329" t="str">
            <v>C1873</v>
          </cell>
          <cell r="C1329" t="str">
            <v>PELÍCULA DE INSULFILM</v>
          </cell>
          <cell r="D1329" t="str">
            <v>M2</v>
          </cell>
          <cell r="E1329">
            <v>1</v>
          </cell>
          <cell r="F1329">
            <v>27.991250000000001</v>
          </cell>
          <cell r="G1329">
            <v>0</v>
          </cell>
          <cell r="H1329">
            <v>0.86875000000000002</v>
          </cell>
          <cell r="I1329">
            <v>0</v>
          </cell>
          <cell r="J1329">
            <v>28.86</v>
          </cell>
          <cell r="K1329">
            <v>34.631999999999998</v>
          </cell>
        </row>
        <row r="1330">
          <cell r="B1330" t="str">
            <v>C1874</v>
          </cell>
          <cell r="C1330" t="str">
            <v>PELÍCULA DE POLIÉSTER, INVESTIGAÇÃO</v>
          </cell>
          <cell r="D1330" t="str">
            <v>M2</v>
          </cell>
          <cell r="E1330">
            <v>1</v>
          </cell>
          <cell r="F1330">
            <v>55.573749999999997</v>
          </cell>
          <cell r="G1330">
            <v>0</v>
          </cell>
          <cell r="H1330">
            <v>1.2162500000000001</v>
          </cell>
          <cell r="I1330">
            <v>0</v>
          </cell>
          <cell r="J1330">
            <v>56.79</v>
          </cell>
          <cell r="K1330">
            <v>68.147999999999996</v>
          </cell>
        </row>
        <row r="1331">
          <cell r="B1331" t="str">
            <v>C3649</v>
          </cell>
          <cell r="C1331" t="str">
            <v>VISOR COM VIDRO TEMPERADO E=6MM E MOLDURA DE AÇO INOX</v>
          </cell>
          <cell r="D1331" t="str">
            <v>M2</v>
          </cell>
          <cell r="E1331">
            <v>1</v>
          </cell>
          <cell r="F1331">
            <v>150.4375</v>
          </cell>
          <cell r="G1331">
            <v>0</v>
          </cell>
          <cell r="H1331">
            <v>12.6625</v>
          </cell>
          <cell r="I1331">
            <v>0</v>
          </cell>
          <cell r="J1331">
            <v>163.1</v>
          </cell>
          <cell r="K1331">
            <v>195.72</v>
          </cell>
        </row>
        <row r="1332">
          <cell r="B1332" t="str">
            <v>C2679</v>
          </cell>
          <cell r="C1332" t="str">
            <v>VISOR COM VIDRO TEMPERADO E=6mm E MOLDURA DE ALUMÍNIO</v>
          </cell>
          <cell r="D1332" t="str">
            <v>M2</v>
          </cell>
          <cell r="E1332">
            <v>1</v>
          </cell>
          <cell r="F1332">
            <v>146.86750000000001</v>
          </cell>
          <cell r="G1332">
            <v>0</v>
          </cell>
          <cell r="H1332">
            <v>12.6625</v>
          </cell>
          <cell r="I1332">
            <v>0</v>
          </cell>
          <cell r="J1332">
            <v>159.53</v>
          </cell>
          <cell r="K1332">
            <v>191.43600000000001</v>
          </cell>
        </row>
        <row r="1333">
          <cell r="B1333" t="str">
            <v>C2680</v>
          </cell>
          <cell r="C1333" t="str">
            <v>VISOR COM VIDRO TEMPERADO E=6mm E MOLDURA DE MADEIRA</v>
          </cell>
          <cell r="D1333" t="str">
            <v>M2</v>
          </cell>
          <cell r="E1333">
            <v>1</v>
          </cell>
          <cell r="F1333">
            <v>150.4675</v>
          </cell>
          <cell r="G1333">
            <v>0</v>
          </cell>
          <cell r="H1333">
            <v>12.6625</v>
          </cell>
          <cell r="I1333">
            <v>0</v>
          </cell>
          <cell r="J1333">
            <v>163.13</v>
          </cell>
          <cell r="K1333">
            <v>195.756</v>
          </cell>
        </row>
        <row r="1334">
          <cell r="C1334" t="str">
            <v>COBERTURA</v>
          </cell>
          <cell r="E1334">
            <v>0</v>
          </cell>
          <cell r="F1334">
            <v>11499.398992535</v>
          </cell>
          <cell r="G1334">
            <v>0</v>
          </cell>
          <cell r="H1334">
            <v>1209.7310074649999</v>
          </cell>
          <cell r="I1334">
            <v>0</v>
          </cell>
          <cell r="J1334" t="str">
            <v/>
          </cell>
        </row>
        <row r="1335">
          <cell r="C1335" t="str">
            <v>ESTRUTURA DE MADEIRA</v>
          </cell>
          <cell r="E1335">
            <v>0</v>
          </cell>
          <cell r="F1335">
            <v>1614.9783749999999</v>
          </cell>
          <cell r="G1335">
            <v>0</v>
          </cell>
          <cell r="H1335">
            <v>368.301625</v>
          </cell>
          <cell r="I1335">
            <v>0</v>
          </cell>
          <cell r="J1335" t="str">
            <v/>
          </cell>
        </row>
        <row r="1336">
          <cell r="B1336" t="str">
            <v>C3406</v>
          </cell>
          <cell r="C1336" t="str">
            <v>COBERTURA DE TELHA CERÂMICA, C/ MADEIRA (CAIBRO E RIPA)</v>
          </cell>
          <cell r="D1336" t="str">
            <v>M2</v>
          </cell>
          <cell r="E1336">
            <v>1</v>
          </cell>
          <cell r="F1336">
            <v>15.3925</v>
          </cell>
          <cell r="G1336">
            <v>0</v>
          </cell>
          <cell r="H1336">
            <v>9.6374999999999993</v>
          </cell>
          <cell r="I1336">
            <v>0</v>
          </cell>
          <cell r="J1336">
            <v>25.03</v>
          </cell>
          <cell r="K1336">
            <v>30.036000000000001</v>
          </cell>
        </row>
        <row r="1337">
          <cell r="B1337" t="str">
            <v>C0799</v>
          </cell>
          <cell r="C1337" t="str">
            <v>COBERTURA DE TELHA CERÂMICA COLONIAL ( C/MADEIRAMENTO )</v>
          </cell>
          <cell r="D1337" t="str">
            <v>M2</v>
          </cell>
          <cell r="E1337">
            <v>1</v>
          </cell>
          <cell r="F1337">
            <v>45.431874999999998</v>
          </cell>
          <cell r="G1337">
            <v>0</v>
          </cell>
          <cell r="H1337">
            <v>17.098125</v>
          </cell>
          <cell r="I1337">
            <v>0</v>
          </cell>
          <cell r="J1337">
            <v>62.53</v>
          </cell>
          <cell r="K1337">
            <v>75.036000000000001</v>
          </cell>
        </row>
        <row r="1338">
          <cell r="B1338" t="str">
            <v>C3722</v>
          </cell>
          <cell r="C1338" t="str">
            <v>ESTRUTURA DE MADEIRA P/ COBERTA DE PALHA DE CARNÁUBA</v>
          </cell>
          <cell r="D1338" t="str">
            <v>M2</v>
          </cell>
          <cell r="E1338">
            <v>1</v>
          </cell>
          <cell r="F1338">
            <v>24.182500000000001</v>
          </cell>
          <cell r="G1338">
            <v>0</v>
          </cell>
          <cell r="H1338">
            <v>9.1875</v>
          </cell>
          <cell r="I1338">
            <v>0</v>
          </cell>
          <cell r="J1338">
            <v>33.370000000000005</v>
          </cell>
          <cell r="K1338">
            <v>40.044000000000004</v>
          </cell>
        </row>
        <row r="1339">
          <cell r="B1339" t="str">
            <v>C1336</v>
          </cell>
          <cell r="C1339" t="str">
            <v>ESTRUTURA DE MADEIRA P/ TELHA CERÂMICA OU CONCRETO VÃO 3 A 7m</v>
          </cell>
          <cell r="D1339" t="str">
            <v>M2</v>
          </cell>
          <cell r="E1339">
            <v>1</v>
          </cell>
          <cell r="F1339">
            <v>37.83</v>
          </cell>
          <cell r="G1339">
            <v>0</v>
          </cell>
          <cell r="H1339">
            <v>7.35</v>
          </cell>
          <cell r="I1339">
            <v>0</v>
          </cell>
          <cell r="J1339">
            <v>45.18</v>
          </cell>
          <cell r="K1339">
            <v>54.216000000000001</v>
          </cell>
        </row>
        <row r="1340">
          <cell r="B1340" t="str">
            <v>C1337</v>
          </cell>
          <cell r="C1340" t="str">
            <v>ESTRUTURA DE MADEIRA P/ TELHA CERÂMICA OU CONCRETO VÃO 7 A 10m</v>
          </cell>
          <cell r="D1340" t="str">
            <v>M2</v>
          </cell>
          <cell r="E1340">
            <v>1</v>
          </cell>
          <cell r="F1340">
            <v>40.932499999999997</v>
          </cell>
          <cell r="G1340">
            <v>0</v>
          </cell>
          <cell r="H1340">
            <v>9.1875</v>
          </cell>
          <cell r="I1340">
            <v>0</v>
          </cell>
          <cell r="J1340">
            <v>50.12</v>
          </cell>
          <cell r="K1340">
            <v>60.143999999999991</v>
          </cell>
        </row>
        <row r="1341">
          <cell r="B1341" t="str">
            <v>C1335</v>
          </cell>
          <cell r="C1341" t="str">
            <v>ESTRUTURA DE MADEIRA P/ TELHA CERÂMICA OU CONCRETO VÃO 10 A 13m</v>
          </cell>
          <cell r="D1341" t="str">
            <v>M2</v>
          </cell>
          <cell r="E1341">
            <v>1</v>
          </cell>
          <cell r="F1341">
            <v>45.064999999999998</v>
          </cell>
          <cell r="G1341">
            <v>0</v>
          </cell>
          <cell r="H1341">
            <v>11.025</v>
          </cell>
          <cell r="I1341">
            <v>0</v>
          </cell>
          <cell r="J1341">
            <v>56.089999999999996</v>
          </cell>
          <cell r="K1341">
            <v>67.307999999999993</v>
          </cell>
        </row>
        <row r="1342">
          <cell r="B1342" t="str">
            <v>C1338</v>
          </cell>
          <cell r="C1342" t="str">
            <v>ESTRUTURA DE MADEIRA P/ TELHA DE FIBROCIMENTO ONDULADA VÃO 10m</v>
          </cell>
          <cell r="D1342" t="str">
            <v>M2</v>
          </cell>
          <cell r="E1342">
            <v>1</v>
          </cell>
          <cell r="F1342">
            <v>27.614999999999998</v>
          </cell>
          <cell r="G1342">
            <v>0</v>
          </cell>
          <cell r="H1342">
            <v>6.125</v>
          </cell>
          <cell r="I1342">
            <v>0</v>
          </cell>
          <cell r="J1342">
            <v>33.739999999999995</v>
          </cell>
          <cell r="K1342">
            <v>40.487999999999992</v>
          </cell>
        </row>
        <row r="1343">
          <cell r="B1343" t="str">
            <v>C1339</v>
          </cell>
          <cell r="C1343" t="str">
            <v>ESTRUTURA DE MADEIRA P/ TELHA DE FIBROCIMENTO ONDULADA VÃO 15m</v>
          </cell>
          <cell r="D1343" t="str">
            <v>M2</v>
          </cell>
          <cell r="E1343">
            <v>1</v>
          </cell>
          <cell r="F1343">
            <v>32.786250000000003</v>
          </cell>
          <cell r="G1343">
            <v>0</v>
          </cell>
          <cell r="H1343">
            <v>7.0437500000000002</v>
          </cell>
          <cell r="I1343">
            <v>0</v>
          </cell>
          <cell r="J1343">
            <v>39.830000000000005</v>
          </cell>
          <cell r="K1343">
            <v>47.796000000000006</v>
          </cell>
        </row>
        <row r="1344">
          <cell r="B1344" t="str">
            <v>C1340</v>
          </cell>
          <cell r="C1344" t="str">
            <v>ESTRUTURA DE MADEIRA P/ TELHA DE FIBROCIMENTO ONDULADA VÃO 20m</v>
          </cell>
          <cell r="D1344" t="str">
            <v>M2</v>
          </cell>
          <cell r="E1344">
            <v>1</v>
          </cell>
          <cell r="F1344">
            <v>39.765000000000001</v>
          </cell>
          <cell r="G1344">
            <v>0</v>
          </cell>
          <cell r="H1344">
            <v>8.5749999999999993</v>
          </cell>
          <cell r="I1344">
            <v>0</v>
          </cell>
          <cell r="J1344">
            <v>48.34</v>
          </cell>
          <cell r="K1344">
            <v>58.008000000000003</v>
          </cell>
        </row>
        <row r="1345">
          <cell r="B1345" t="str">
            <v>C1341</v>
          </cell>
          <cell r="C1345" t="str">
            <v>ESTRUTURA DE MADEIRA P/ TELHA ESTRUT.FIBROCIMENTO ANCORADA EM LAJES</v>
          </cell>
          <cell r="D1345" t="str">
            <v>M2</v>
          </cell>
          <cell r="E1345">
            <v>1</v>
          </cell>
          <cell r="F1345">
            <v>11.562749999999999</v>
          </cell>
          <cell r="G1345">
            <v>0</v>
          </cell>
          <cell r="H1345">
            <v>1.6672499999999999</v>
          </cell>
          <cell r="I1345">
            <v>0</v>
          </cell>
          <cell r="J1345">
            <v>13.229999999999999</v>
          </cell>
          <cell r="K1345">
            <v>15.875999999999998</v>
          </cell>
        </row>
        <row r="1346">
          <cell r="B1346" t="str">
            <v>C3724</v>
          </cell>
          <cell r="C1346" t="str">
            <v xml:space="preserve">ESTRUTURA DE MADEIRA P/CASA M10 - G2 </v>
          </cell>
          <cell r="D1346" t="str">
            <v>UN</v>
          </cell>
          <cell r="E1346">
            <v>1</v>
          </cell>
          <cell r="F1346">
            <v>497.18</v>
          </cell>
          <cell r="G1346">
            <v>0</v>
          </cell>
          <cell r="H1346">
            <v>147</v>
          </cell>
          <cell r="I1346">
            <v>0</v>
          </cell>
          <cell r="J1346">
            <v>644.18000000000006</v>
          </cell>
          <cell r="K1346">
            <v>773.01600000000008</v>
          </cell>
        </row>
        <row r="1347">
          <cell r="B1347" t="str">
            <v>C3005</v>
          </cell>
          <cell r="C1347" t="str">
            <v>MADEIRAMENTO P/TELHA COLONIAL C/ REAPROVEITAMENTO</v>
          </cell>
          <cell r="D1347" t="str">
            <v>M2</v>
          </cell>
          <cell r="E1347">
            <v>1</v>
          </cell>
          <cell r="F1347">
            <v>6.35</v>
          </cell>
          <cell r="G1347">
            <v>0</v>
          </cell>
          <cell r="H1347">
            <v>7.35</v>
          </cell>
          <cell r="I1347">
            <v>0</v>
          </cell>
          <cell r="J1347">
            <v>13.7</v>
          </cell>
          <cell r="K1347">
            <v>16.439999999999998</v>
          </cell>
        </row>
        <row r="1348">
          <cell r="B1348" t="str">
            <v>C3006</v>
          </cell>
          <cell r="C1348" t="str">
            <v>MADEIRAMENTO P/TELHA FIBROCIMENTO C/ REAPROVEITAMENTO</v>
          </cell>
          <cell r="D1348" t="str">
            <v>M2</v>
          </cell>
          <cell r="E1348">
            <v>1</v>
          </cell>
          <cell r="F1348">
            <v>5.3449999999999998</v>
          </cell>
          <cell r="G1348">
            <v>0</v>
          </cell>
          <cell r="H1348">
            <v>6.125</v>
          </cell>
          <cell r="I1348">
            <v>0</v>
          </cell>
          <cell r="J1348">
            <v>11.469999999999999</v>
          </cell>
          <cell r="K1348">
            <v>13.763999999999998</v>
          </cell>
        </row>
        <row r="1349">
          <cell r="B1349" t="str">
            <v>C3535</v>
          </cell>
          <cell r="C1349" t="str">
            <v>MUTIRÃO MISTO - ESTRUTURA DE MADEIRA P/CASA M10 - G2</v>
          </cell>
          <cell r="D1349" t="str">
            <v>UN</v>
          </cell>
          <cell r="E1349">
            <v>1</v>
          </cell>
          <cell r="F1349">
            <v>446.3</v>
          </cell>
          <cell r="G1349">
            <v>0</v>
          </cell>
          <cell r="H1349">
            <v>83.4</v>
          </cell>
          <cell r="I1349">
            <v>0</v>
          </cell>
          <cell r="J1349">
            <v>529.70000000000005</v>
          </cell>
          <cell r="K1349">
            <v>635.64</v>
          </cell>
        </row>
        <row r="1350">
          <cell r="B1350" t="str">
            <v>C0802</v>
          </cell>
          <cell r="C1350" t="str">
            <v>COBERTURA C/TELHA ONDULADA FIBRO-CIMENTO E= 6mm ( C/MADEIRAMENTO )</v>
          </cell>
          <cell r="D1350" t="str">
            <v>M2</v>
          </cell>
          <cell r="E1350">
            <v>1</v>
          </cell>
          <cell r="F1350">
            <v>49.704999999999998</v>
          </cell>
          <cell r="G1350">
            <v>0</v>
          </cell>
          <cell r="H1350">
            <v>6.125</v>
          </cell>
          <cell r="I1350">
            <v>0</v>
          </cell>
          <cell r="J1350">
            <v>55.83</v>
          </cell>
          <cell r="K1350">
            <v>66.995999999999995</v>
          </cell>
        </row>
        <row r="1351">
          <cell r="B1351" t="str">
            <v>C2237</v>
          </cell>
          <cell r="C1351" t="str">
            <v>RIPA DE PEROBA (2X8)cm</v>
          </cell>
          <cell r="D1351" t="str">
            <v>M</v>
          </cell>
          <cell r="E1351">
            <v>1</v>
          </cell>
          <cell r="F1351">
            <v>4.4887499999999996</v>
          </cell>
          <cell r="G1351">
            <v>0</v>
          </cell>
          <cell r="H1351">
            <v>2.01125</v>
          </cell>
          <cell r="I1351">
            <v>0</v>
          </cell>
          <cell r="J1351">
            <v>6.5</v>
          </cell>
          <cell r="K1351">
            <v>7.8</v>
          </cell>
        </row>
        <row r="1352">
          <cell r="B1352" t="str">
            <v>C2460</v>
          </cell>
          <cell r="C1352" t="str">
            <v>TESOURA EM MASSARANDUBA C/ACESSÓRIOS</v>
          </cell>
          <cell r="D1352" t="str">
            <v>M</v>
          </cell>
          <cell r="E1352">
            <v>1</v>
          </cell>
          <cell r="F1352">
            <v>43.517499999999998</v>
          </cell>
          <cell r="G1352">
            <v>0</v>
          </cell>
          <cell r="H1352">
            <v>5.5125000000000002</v>
          </cell>
          <cell r="I1352">
            <v>0</v>
          </cell>
          <cell r="J1352">
            <v>49.03</v>
          </cell>
          <cell r="K1352">
            <v>58.835999999999999</v>
          </cell>
        </row>
        <row r="1353">
          <cell r="B1353" t="str">
            <v>C2678</v>
          </cell>
          <cell r="C1353" t="str">
            <v>VIGA DE MADEIRA MACIÇA 6" X 3"</v>
          </cell>
          <cell r="D1353" t="str">
            <v>M</v>
          </cell>
          <cell r="E1353">
            <v>1</v>
          </cell>
          <cell r="F1353">
            <v>16.806249999999999</v>
          </cell>
          <cell r="G1353">
            <v>0</v>
          </cell>
          <cell r="H1353">
            <v>4.59375</v>
          </cell>
          <cell r="I1353">
            <v>0</v>
          </cell>
          <cell r="J1353">
            <v>21.4</v>
          </cell>
          <cell r="K1353">
            <v>25.679999999999996</v>
          </cell>
        </row>
        <row r="1354">
          <cell r="B1354" t="str">
            <v>C3721</v>
          </cell>
          <cell r="C1354" t="str">
            <v xml:space="preserve">VIGA DE MADEIRA MACIÇA 10"x 4" </v>
          </cell>
          <cell r="D1354" t="str">
            <v>M</v>
          </cell>
          <cell r="E1354">
            <v>1</v>
          </cell>
          <cell r="F1354">
            <v>44.682499999999997</v>
          </cell>
          <cell r="G1354">
            <v>0</v>
          </cell>
          <cell r="H1354">
            <v>9.1875</v>
          </cell>
          <cell r="I1354">
            <v>0</v>
          </cell>
          <cell r="J1354">
            <v>53.87</v>
          </cell>
          <cell r="K1354">
            <v>64.643999999999991</v>
          </cell>
        </row>
        <row r="1355">
          <cell r="B1355" t="str">
            <v>C0800</v>
          </cell>
          <cell r="C1355" t="str">
            <v>COBERTURA C/TELHA ESTRUTURAL DE FIBRO-CIMENTO, CANALETE 49 C/ APOIOS</v>
          </cell>
          <cell r="D1355" t="str">
            <v>M2</v>
          </cell>
          <cell r="E1355">
            <v>1</v>
          </cell>
          <cell r="F1355">
            <v>100.88</v>
          </cell>
          <cell r="G1355">
            <v>0</v>
          </cell>
          <cell r="H1355">
            <v>4.04</v>
          </cell>
          <cell r="I1355">
            <v>0</v>
          </cell>
          <cell r="J1355">
            <v>104.92</v>
          </cell>
          <cell r="K1355">
            <v>125.904</v>
          </cell>
        </row>
        <row r="1356">
          <cell r="B1356" t="str">
            <v>C0801</v>
          </cell>
          <cell r="C1356" t="str">
            <v>COBERTURA C/TELHA ESTRUTURAL DE FIBRO-CIMENTO, CANALETE 90 C/ APOIOS</v>
          </cell>
          <cell r="D1356" t="str">
            <v>M2</v>
          </cell>
          <cell r="E1356">
            <v>1</v>
          </cell>
          <cell r="F1356">
            <v>79.16</v>
          </cell>
          <cell r="G1356">
            <v>0</v>
          </cell>
          <cell r="H1356">
            <v>6.06</v>
          </cell>
          <cell r="I1356">
            <v>0</v>
          </cell>
          <cell r="J1356">
            <v>85.22</v>
          </cell>
          <cell r="K1356">
            <v>102.264</v>
          </cell>
        </row>
        <row r="1357">
          <cell r="C1357" t="str">
            <v>ESTRUTURA METÁLICA</v>
          </cell>
          <cell r="E1357">
            <v>0</v>
          </cell>
          <cell r="F1357">
            <v>3324.8053749999999</v>
          </cell>
          <cell r="G1357">
            <v>0</v>
          </cell>
          <cell r="H1357">
            <v>447.15462500000001</v>
          </cell>
          <cell r="I1357">
            <v>0</v>
          </cell>
          <cell r="J1357" t="str">
            <v/>
          </cell>
        </row>
        <row r="1358">
          <cell r="B1358" t="str">
            <v>C0818</v>
          </cell>
          <cell r="C1358" t="str">
            <v>COLUNAS P/PÉ DIREITO DE 6m  VÃO DE 20m</v>
          </cell>
          <cell r="D1358" t="str">
            <v>M2</v>
          </cell>
          <cell r="E1358">
            <v>1</v>
          </cell>
          <cell r="F1358">
            <v>19.4375</v>
          </cell>
          <cell r="G1358">
            <v>0</v>
          </cell>
          <cell r="H1358">
            <v>4.5125000000000002</v>
          </cell>
          <cell r="I1358">
            <v>0</v>
          </cell>
          <cell r="J1358">
            <v>23.95</v>
          </cell>
          <cell r="K1358">
            <v>28.74</v>
          </cell>
        </row>
        <row r="1359">
          <cell r="B1359" t="str">
            <v>C0819</v>
          </cell>
          <cell r="C1359" t="str">
            <v>COLUNAS P/PÉ DIREITO DE 6m  VÃO DE 30m</v>
          </cell>
          <cell r="D1359" t="str">
            <v>M2</v>
          </cell>
          <cell r="E1359">
            <v>1</v>
          </cell>
          <cell r="F1359">
            <v>21.86675</v>
          </cell>
          <cell r="G1359">
            <v>0</v>
          </cell>
          <cell r="H1359">
            <v>5.1332499999999994</v>
          </cell>
          <cell r="I1359">
            <v>0</v>
          </cell>
          <cell r="J1359">
            <v>27</v>
          </cell>
          <cell r="K1359">
            <v>32.4</v>
          </cell>
        </row>
        <row r="1360">
          <cell r="B1360" t="str">
            <v>C0820</v>
          </cell>
          <cell r="C1360" t="str">
            <v>COLUNAS P/PÉ DIREITO DE 6m  VÃO DE 40m</v>
          </cell>
          <cell r="D1360" t="str">
            <v>M2</v>
          </cell>
          <cell r="E1360">
            <v>1</v>
          </cell>
          <cell r="F1360">
            <v>24.232000000000003</v>
          </cell>
          <cell r="G1360">
            <v>0</v>
          </cell>
          <cell r="H1360">
            <v>5.6580000000000004</v>
          </cell>
          <cell r="I1360">
            <v>0</v>
          </cell>
          <cell r="J1360">
            <v>29.890000000000004</v>
          </cell>
          <cell r="K1360">
            <v>35.868000000000002</v>
          </cell>
        </row>
        <row r="1361">
          <cell r="B1361" t="str">
            <v>C1326</v>
          </cell>
          <cell r="C1361" t="str">
            <v>ESTRUTURA DE AÇO EM ARCO VÃO DE 20m</v>
          </cell>
          <cell r="D1361" t="str">
            <v>M2</v>
          </cell>
          <cell r="E1361">
            <v>1</v>
          </cell>
          <cell r="F1361">
            <v>44.161000000000001</v>
          </cell>
          <cell r="G1361">
            <v>0</v>
          </cell>
          <cell r="H1361">
            <v>10.389000000000001</v>
          </cell>
          <cell r="I1361">
            <v>0</v>
          </cell>
          <cell r="J1361">
            <v>54.550000000000004</v>
          </cell>
          <cell r="K1361">
            <v>65.460000000000008</v>
          </cell>
        </row>
        <row r="1362">
          <cell r="B1362" t="str">
            <v>C1327</v>
          </cell>
          <cell r="C1362" t="str">
            <v>ESTRUTURA DE AÇO EM ARCO VÃO DE 30m</v>
          </cell>
          <cell r="D1362" t="str">
            <v>M2</v>
          </cell>
          <cell r="E1362">
            <v>1</v>
          </cell>
          <cell r="F1362">
            <v>44.895000000000003</v>
          </cell>
          <cell r="G1362">
            <v>0</v>
          </cell>
          <cell r="H1362">
            <v>10.975</v>
          </cell>
          <cell r="I1362">
            <v>0</v>
          </cell>
          <cell r="J1362">
            <v>55.870000000000005</v>
          </cell>
          <cell r="K1362">
            <v>67.043999999999997</v>
          </cell>
        </row>
        <row r="1363">
          <cell r="B1363" t="str">
            <v>C1328</v>
          </cell>
          <cell r="C1363" t="str">
            <v>ESTRUTURA DE AÇO EM ARCO VÃO DE 40m</v>
          </cell>
          <cell r="D1363" t="str">
            <v>M2</v>
          </cell>
          <cell r="E1363">
            <v>1</v>
          </cell>
          <cell r="F1363">
            <v>49.275500000000001</v>
          </cell>
          <cell r="G1363">
            <v>0</v>
          </cell>
          <cell r="H1363">
            <v>11.534500000000001</v>
          </cell>
          <cell r="I1363">
            <v>0</v>
          </cell>
          <cell r="J1363">
            <v>60.81</v>
          </cell>
          <cell r="K1363">
            <v>72.971999999999994</v>
          </cell>
        </row>
        <row r="1364">
          <cell r="B1364" t="str">
            <v>C1329</v>
          </cell>
          <cell r="C1364" t="str">
            <v>ESTRUTURA DE AÇO EM SHED VÃO DE 20m</v>
          </cell>
          <cell r="D1364" t="str">
            <v>M2</v>
          </cell>
          <cell r="E1364">
            <v>1</v>
          </cell>
          <cell r="F1364">
            <v>61.268500000000003</v>
          </cell>
          <cell r="G1364">
            <v>0</v>
          </cell>
          <cell r="H1364">
            <v>14.4115</v>
          </cell>
          <cell r="I1364">
            <v>0</v>
          </cell>
          <cell r="J1364">
            <v>75.680000000000007</v>
          </cell>
          <cell r="K1364">
            <v>90.816000000000003</v>
          </cell>
        </row>
        <row r="1365">
          <cell r="B1365" t="str">
            <v>C1330</v>
          </cell>
          <cell r="C1365" t="str">
            <v>ESTRUTURA DE AÇO EM SHED VÃO DE 30m</v>
          </cell>
          <cell r="D1365" t="str">
            <v>M2</v>
          </cell>
          <cell r="E1365">
            <v>1</v>
          </cell>
          <cell r="F1365">
            <v>63.659000000000006</v>
          </cell>
          <cell r="G1365">
            <v>0</v>
          </cell>
          <cell r="H1365">
            <v>14.971</v>
          </cell>
          <cell r="I1365">
            <v>0</v>
          </cell>
          <cell r="J1365">
            <v>78.63000000000001</v>
          </cell>
          <cell r="K1365">
            <v>94.356000000000009</v>
          </cell>
        </row>
        <row r="1366">
          <cell r="B1366" t="str">
            <v>C1331</v>
          </cell>
          <cell r="C1366" t="str">
            <v>ESTRUTURA DE AÇO EM SHED VÃO DE 40m</v>
          </cell>
          <cell r="D1366" t="str">
            <v>M2</v>
          </cell>
          <cell r="E1366">
            <v>1</v>
          </cell>
          <cell r="F1366">
            <v>66.012500000000003</v>
          </cell>
          <cell r="G1366">
            <v>0</v>
          </cell>
          <cell r="H1366">
            <v>15.487500000000001</v>
          </cell>
          <cell r="I1366">
            <v>0</v>
          </cell>
          <cell r="J1366">
            <v>81.5</v>
          </cell>
          <cell r="K1366">
            <v>97.8</v>
          </cell>
        </row>
        <row r="1367">
          <cell r="B1367" t="str">
            <v>C1332</v>
          </cell>
          <cell r="C1367" t="str">
            <v>ESTRUTURA DE AÇO TIPO FINK VÃO DE 20m</v>
          </cell>
          <cell r="D1367" t="str">
            <v>M2</v>
          </cell>
          <cell r="E1367">
            <v>1</v>
          </cell>
          <cell r="F1367">
            <v>48.244999999999997</v>
          </cell>
          <cell r="G1367">
            <v>0</v>
          </cell>
          <cell r="H1367">
            <v>11.455</v>
          </cell>
          <cell r="I1367">
            <v>0</v>
          </cell>
          <cell r="J1367">
            <v>59.699999999999996</v>
          </cell>
          <cell r="K1367">
            <v>71.639999999999986</v>
          </cell>
        </row>
        <row r="1368">
          <cell r="B1368" t="str">
            <v>C1333</v>
          </cell>
          <cell r="C1368" t="str">
            <v>ESTRUTURA DE AÇO TIPO FINK VÃO DE 30m</v>
          </cell>
          <cell r="D1368" t="str">
            <v>M2</v>
          </cell>
          <cell r="E1368">
            <v>1</v>
          </cell>
          <cell r="F1368">
            <v>50.649000000000001</v>
          </cell>
          <cell r="G1368">
            <v>0</v>
          </cell>
          <cell r="H1368">
            <v>12.041</v>
          </cell>
          <cell r="I1368">
            <v>0</v>
          </cell>
          <cell r="J1368">
            <v>62.69</v>
          </cell>
          <cell r="K1368">
            <v>75.227999999999994</v>
          </cell>
        </row>
        <row r="1369">
          <cell r="B1369" t="str">
            <v>C1334</v>
          </cell>
          <cell r="C1369" t="str">
            <v>ESTRUTURA DE AÇO TIPO FINK VÃO DE 40m</v>
          </cell>
          <cell r="D1369" t="str">
            <v>M2</v>
          </cell>
          <cell r="E1369">
            <v>1</v>
          </cell>
          <cell r="F1369">
            <v>52.90325</v>
          </cell>
          <cell r="G1369">
            <v>0</v>
          </cell>
          <cell r="H1369">
            <v>12.42675</v>
          </cell>
          <cell r="I1369">
            <v>0</v>
          </cell>
          <cell r="J1369">
            <v>65.33</v>
          </cell>
          <cell r="K1369">
            <v>78.396000000000001</v>
          </cell>
        </row>
        <row r="1370">
          <cell r="B1370" t="str">
            <v>C1318</v>
          </cell>
          <cell r="C1370" t="str">
            <v>ESTRUTURA DE ALUMÍNIO EM ARCO VÃO DE 20m</v>
          </cell>
          <cell r="D1370" t="str">
            <v>M2</v>
          </cell>
          <cell r="E1370">
            <v>1</v>
          </cell>
          <cell r="F1370">
            <v>62.865000000000002</v>
          </cell>
          <cell r="G1370">
            <v>0</v>
          </cell>
          <cell r="H1370">
            <v>17.375</v>
          </cell>
          <cell r="I1370">
            <v>0</v>
          </cell>
          <cell r="J1370">
            <v>80.240000000000009</v>
          </cell>
          <cell r="K1370">
            <v>96.288000000000011</v>
          </cell>
        </row>
        <row r="1371">
          <cell r="B1371" t="str">
            <v>C1319</v>
          </cell>
          <cell r="C1371" t="str">
            <v>ESTRUTURA DE ALUMÍNIO EM ARCO VÃO DE 30m</v>
          </cell>
          <cell r="D1371" t="str">
            <v>M2</v>
          </cell>
          <cell r="E1371">
            <v>1</v>
          </cell>
          <cell r="F1371">
            <v>75.825000000000003</v>
          </cell>
          <cell r="G1371">
            <v>0</v>
          </cell>
          <cell r="H1371">
            <v>17.375</v>
          </cell>
          <cell r="I1371">
            <v>0</v>
          </cell>
          <cell r="J1371">
            <v>93.2</v>
          </cell>
          <cell r="K1371">
            <v>111.84</v>
          </cell>
        </row>
        <row r="1372">
          <cell r="B1372" t="str">
            <v>C1320</v>
          </cell>
          <cell r="C1372" t="str">
            <v>ESTRUTURA DE ALUMÍNIO EM ARCO VÃO DE 40m</v>
          </cell>
          <cell r="D1372" t="str">
            <v>M2</v>
          </cell>
          <cell r="E1372">
            <v>1</v>
          </cell>
          <cell r="F1372">
            <v>88.784999999999997</v>
          </cell>
          <cell r="G1372">
            <v>0</v>
          </cell>
          <cell r="H1372">
            <v>17.375</v>
          </cell>
          <cell r="I1372">
            <v>0</v>
          </cell>
          <cell r="J1372">
            <v>106.16</v>
          </cell>
          <cell r="K1372">
            <v>127.392</v>
          </cell>
        </row>
        <row r="1373">
          <cell r="B1373" t="str">
            <v>C1324</v>
          </cell>
          <cell r="C1373" t="str">
            <v>ESTRUTURA DE ALUMÍNIO EM DUAS ÁGUAS VÃO DE 20m</v>
          </cell>
          <cell r="D1373" t="str">
            <v>M2</v>
          </cell>
          <cell r="E1373">
            <v>1</v>
          </cell>
          <cell r="F1373">
            <v>68.625</v>
          </cell>
          <cell r="G1373">
            <v>0</v>
          </cell>
          <cell r="H1373">
            <v>17.375</v>
          </cell>
          <cell r="I1373">
            <v>0</v>
          </cell>
          <cell r="J1373">
            <v>86</v>
          </cell>
          <cell r="K1373">
            <v>103.2</v>
          </cell>
        </row>
        <row r="1374">
          <cell r="B1374" t="str">
            <v>C1321</v>
          </cell>
          <cell r="C1374" t="str">
            <v>ESTRUTURA DE ALUMÍNIO EM DUAS ÁGUAS VÃO DE 25m</v>
          </cell>
          <cell r="D1374" t="str">
            <v>M2</v>
          </cell>
          <cell r="E1374">
            <v>1</v>
          </cell>
          <cell r="F1374">
            <v>77.265000000000001</v>
          </cell>
          <cell r="G1374">
            <v>0</v>
          </cell>
          <cell r="H1374">
            <v>17.375</v>
          </cell>
          <cell r="I1374">
            <v>0</v>
          </cell>
          <cell r="J1374">
            <v>94.64</v>
          </cell>
          <cell r="K1374">
            <v>113.568</v>
          </cell>
        </row>
        <row r="1375">
          <cell r="B1375" t="str">
            <v>C1322</v>
          </cell>
          <cell r="C1375" t="str">
            <v>ESTRUTURA DE ALUMÍNIO EM DUAS ÁGUAS VÃO DE 30m</v>
          </cell>
          <cell r="D1375" t="str">
            <v>M2</v>
          </cell>
          <cell r="E1375">
            <v>1</v>
          </cell>
          <cell r="F1375">
            <v>85.905000000000001</v>
          </cell>
          <cell r="G1375">
            <v>0</v>
          </cell>
          <cell r="H1375">
            <v>17.375</v>
          </cell>
          <cell r="I1375">
            <v>0</v>
          </cell>
          <cell r="J1375">
            <v>103.28</v>
          </cell>
          <cell r="K1375">
            <v>123.93599999999999</v>
          </cell>
        </row>
        <row r="1376">
          <cell r="B1376" t="str">
            <v>C1323</v>
          </cell>
          <cell r="C1376" t="str">
            <v>ESTRUTURA DE ALUMÍNIO EM DUAS ÁGUAS VÃO DE 40m</v>
          </cell>
          <cell r="D1376" t="str">
            <v>M2</v>
          </cell>
          <cell r="E1376">
            <v>1</v>
          </cell>
          <cell r="F1376">
            <v>100.30500000000001</v>
          </cell>
          <cell r="G1376">
            <v>0</v>
          </cell>
          <cell r="H1376">
            <v>17.375</v>
          </cell>
          <cell r="I1376">
            <v>0</v>
          </cell>
          <cell r="J1376">
            <v>117.68</v>
          </cell>
          <cell r="K1376">
            <v>141.21600000000001</v>
          </cell>
        </row>
        <row r="1377">
          <cell r="B1377" t="str">
            <v>C1325</v>
          </cell>
          <cell r="C1377" t="str">
            <v>ESTRUTURA DE ALUMÍNIO EM SHED VÃO DE 20 A 30m</v>
          </cell>
          <cell r="D1377" t="str">
            <v>M2</v>
          </cell>
          <cell r="E1377">
            <v>1</v>
          </cell>
          <cell r="F1377">
            <v>101.745</v>
          </cell>
          <cell r="G1377">
            <v>0</v>
          </cell>
          <cell r="H1377">
            <v>17.375</v>
          </cell>
          <cell r="I1377">
            <v>0</v>
          </cell>
          <cell r="J1377">
            <v>119.12</v>
          </cell>
          <cell r="K1377">
            <v>142.94399999999999</v>
          </cell>
        </row>
        <row r="1378">
          <cell r="B1378" t="str">
            <v>C1342</v>
          </cell>
          <cell r="C1378" t="str">
            <v>ESTRUTURA ESPACIAL DE ALUMÍNIO VÃO DE 20m</v>
          </cell>
          <cell r="D1378" t="str">
            <v>M2</v>
          </cell>
          <cell r="E1378">
            <v>1</v>
          </cell>
          <cell r="F1378">
            <v>81.727500000000006</v>
          </cell>
          <cell r="G1378">
            <v>0</v>
          </cell>
          <cell r="H1378">
            <v>12.1625</v>
          </cell>
          <cell r="I1378">
            <v>0</v>
          </cell>
          <cell r="J1378">
            <v>93.89</v>
          </cell>
          <cell r="K1378">
            <v>112.66799999999999</v>
          </cell>
        </row>
        <row r="1379">
          <cell r="B1379" t="str">
            <v>C1343</v>
          </cell>
          <cell r="C1379" t="str">
            <v>ESTRUTURA ESPACIAL DE ALUMÍNIO VÃO DE 30m</v>
          </cell>
          <cell r="D1379" t="str">
            <v>M2</v>
          </cell>
          <cell r="E1379">
            <v>1</v>
          </cell>
          <cell r="F1379">
            <v>100.44750000000001</v>
          </cell>
          <cell r="G1379">
            <v>0</v>
          </cell>
          <cell r="H1379">
            <v>12.1625</v>
          </cell>
          <cell r="I1379">
            <v>0</v>
          </cell>
          <cell r="J1379">
            <v>112.61</v>
          </cell>
          <cell r="K1379">
            <v>135.13200000000001</v>
          </cell>
        </row>
        <row r="1380">
          <cell r="B1380" t="str">
            <v>C1344</v>
          </cell>
          <cell r="C1380" t="str">
            <v>ESTRUTURA ESPACIAL DE ALUMÍNIO VÃO DE 40m</v>
          </cell>
          <cell r="D1380" t="str">
            <v>M2</v>
          </cell>
          <cell r="E1380">
            <v>1</v>
          </cell>
          <cell r="F1380">
            <v>117.72750000000001</v>
          </cell>
          <cell r="G1380">
            <v>0</v>
          </cell>
          <cell r="H1380">
            <v>12.1625</v>
          </cell>
          <cell r="I1380">
            <v>0</v>
          </cell>
          <cell r="J1380">
            <v>129.89000000000001</v>
          </cell>
          <cell r="K1380">
            <v>155.86800000000002</v>
          </cell>
        </row>
        <row r="1381">
          <cell r="B1381" t="str">
            <v>C1345</v>
          </cell>
          <cell r="C1381" t="str">
            <v>ESTRUTURA ESPACIAL DE ALUMÍNIO VÃO DE 50m</v>
          </cell>
          <cell r="D1381" t="str">
            <v>M2</v>
          </cell>
          <cell r="E1381">
            <v>1</v>
          </cell>
          <cell r="F1381">
            <v>135.00749999999999</v>
          </cell>
          <cell r="G1381">
            <v>0</v>
          </cell>
          <cell r="H1381">
            <v>12.1625</v>
          </cell>
          <cell r="I1381">
            <v>0</v>
          </cell>
          <cell r="J1381">
            <v>147.16999999999999</v>
          </cell>
          <cell r="K1381">
            <v>176.60399999999998</v>
          </cell>
        </row>
        <row r="1382">
          <cell r="B1382" t="str">
            <v>C1346</v>
          </cell>
          <cell r="C1382" t="str">
            <v>ESTRUTURA ESPACIAL DE ALUMÍNIO VÃO DE 60m</v>
          </cell>
          <cell r="D1382" t="str">
            <v>M2</v>
          </cell>
          <cell r="E1382">
            <v>1</v>
          </cell>
          <cell r="F1382">
            <v>152.28749999999999</v>
          </cell>
          <cell r="G1382">
            <v>0</v>
          </cell>
          <cell r="H1382">
            <v>12.1625</v>
          </cell>
          <cell r="I1382">
            <v>0</v>
          </cell>
          <cell r="J1382">
            <v>164.45</v>
          </cell>
          <cell r="K1382">
            <v>197.33999999999997</v>
          </cell>
        </row>
        <row r="1383">
          <cell r="B1383" t="str">
            <v>C1352</v>
          </cell>
          <cell r="C1383" t="str">
            <v>ESTRUTURA METÁLICA EM TUBO DE AÇO 150mm, INCLUS. PINTURA</v>
          </cell>
          <cell r="D1383" t="str">
            <v>M</v>
          </cell>
          <cell r="E1383">
            <v>1</v>
          </cell>
          <cell r="F1383">
            <v>174.12375</v>
          </cell>
          <cell r="G1383">
            <v>0</v>
          </cell>
          <cell r="H1383">
            <v>28.116250000000001</v>
          </cell>
          <cell r="I1383">
            <v>0</v>
          </cell>
          <cell r="J1383">
            <v>202.24</v>
          </cell>
          <cell r="K1383">
            <v>242.68799999999999</v>
          </cell>
        </row>
        <row r="1384">
          <cell r="B1384" t="str">
            <v>C1353</v>
          </cell>
          <cell r="C1384" t="str">
            <v>ESTRUTURA METÁLICA TRELIÇADA EM AÇO, EM MARQUISES</v>
          </cell>
          <cell r="D1384" t="str">
            <v>M2</v>
          </cell>
          <cell r="E1384">
            <v>1</v>
          </cell>
          <cell r="F1384">
            <v>60.319375000000001</v>
          </cell>
          <cell r="G1384">
            <v>0</v>
          </cell>
          <cell r="H1384">
            <v>15.640625</v>
          </cell>
          <cell r="I1384">
            <v>0</v>
          </cell>
          <cell r="J1384">
            <v>75.960000000000008</v>
          </cell>
          <cell r="K1384">
            <v>91.152000000000001</v>
          </cell>
        </row>
        <row r="1385">
          <cell r="B1385" t="str">
            <v>C1597</v>
          </cell>
          <cell r="C1385" t="str">
            <v>LANTERNIM DUPLO VÃO DE 20m</v>
          </cell>
          <cell r="D1385" t="str">
            <v>M2</v>
          </cell>
          <cell r="E1385">
            <v>1</v>
          </cell>
          <cell r="F1385">
            <v>14.34825</v>
          </cell>
          <cell r="G1385">
            <v>0</v>
          </cell>
          <cell r="H1385">
            <v>3.4017499999999998</v>
          </cell>
          <cell r="I1385">
            <v>0</v>
          </cell>
          <cell r="J1385">
            <v>17.75</v>
          </cell>
          <cell r="K1385">
            <v>21.3</v>
          </cell>
        </row>
        <row r="1386">
          <cell r="B1386" t="str">
            <v>C1598</v>
          </cell>
          <cell r="C1386" t="str">
            <v>LANTERNIM DUPLO VÃO DE 30m</v>
          </cell>
          <cell r="D1386" t="str">
            <v>M2</v>
          </cell>
          <cell r="E1386">
            <v>1</v>
          </cell>
          <cell r="F1386">
            <v>16.75225</v>
          </cell>
          <cell r="G1386">
            <v>0</v>
          </cell>
          <cell r="H1386">
            <v>3.9877499999999997</v>
          </cell>
          <cell r="I1386">
            <v>0</v>
          </cell>
          <cell r="J1386">
            <v>20.74</v>
          </cell>
          <cell r="K1386">
            <v>24.887999999999998</v>
          </cell>
        </row>
        <row r="1387">
          <cell r="B1387" t="str">
            <v>C1599</v>
          </cell>
          <cell r="C1387" t="str">
            <v>LANTERNIM DUPLO VÃO DE 40m</v>
          </cell>
          <cell r="D1387" t="str">
            <v>M2</v>
          </cell>
          <cell r="E1387">
            <v>1</v>
          </cell>
          <cell r="F1387">
            <v>19.1175</v>
          </cell>
          <cell r="G1387">
            <v>0</v>
          </cell>
          <cell r="H1387">
            <v>4.5125000000000002</v>
          </cell>
          <cell r="I1387">
            <v>0</v>
          </cell>
          <cell r="J1387">
            <v>23.63</v>
          </cell>
          <cell r="K1387">
            <v>28.355999999999998</v>
          </cell>
        </row>
        <row r="1388">
          <cell r="B1388" t="str">
            <v>C1600</v>
          </cell>
          <cell r="C1388" t="str">
            <v>LANTERNIM SIMPLES VÃO DE 20m</v>
          </cell>
          <cell r="D1388" t="str">
            <v>M2</v>
          </cell>
          <cell r="E1388">
            <v>1</v>
          </cell>
          <cell r="F1388">
            <v>8.3147500000000001</v>
          </cell>
          <cell r="G1388">
            <v>0</v>
          </cell>
          <cell r="H1388">
            <v>1.9152499999999999</v>
          </cell>
          <cell r="I1388">
            <v>0</v>
          </cell>
          <cell r="J1388">
            <v>10.23</v>
          </cell>
          <cell r="K1388">
            <v>12.276</v>
          </cell>
        </row>
        <row r="1389">
          <cell r="B1389" t="str">
            <v>C1601</v>
          </cell>
          <cell r="C1389" t="str">
            <v>LANTERNIM SIMPLES VÃO DE 30m</v>
          </cell>
          <cell r="D1389" t="str">
            <v>M2</v>
          </cell>
          <cell r="E1389">
            <v>1</v>
          </cell>
          <cell r="F1389">
            <v>10.705249999999999</v>
          </cell>
          <cell r="G1389">
            <v>0</v>
          </cell>
          <cell r="H1389">
            <v>2.4747499999999998</v>
          </cell>
          <cell r="I1389">
            <v>0</v>
          </cell>
          <cell r="J1389">
            <v>13.18</v>
          </cell>
          <cell r="K1389">
            <v>15.815999999999999</v>
          </cell>
        </row>
        <row r="1390">
          <cell r="B1390" t="str">
            <v>C1602</v>
          </cell>
          <cell r="C1390" t="str">
            <v>LANTERNIM SIMPLES VÃO DE 40m</v>
          </cell>
          <cell r="D1390" t="str">
            <v>M2</v>
          </cell>
          <cell r="E1390">
            <v>1</v>
          </cell>
          <cell r="F1390">
            <v>14.07925</v>
          </cell>
          <cell r="G1390">
            <v>0</v>
          </cell>
          <cell r="H1390">
            <v>3.0607500000000001</v>
          </cell>
          <cell r="I1390">
            <v>0</v>
          </cell>
          <cell r="J1390">
            <v>17.14</v>
          </cell>
          <cell r="K1390">
            <v>20.568000000000001</v>
          </cell>
        </row>
        <row r="1391">
          <cell r="B1391" t="str">
            <v>C1879</v>
          </cell>
          <cell r="C1391" t="str">
            <v>PERFIL METÁLICO ' I ', PRÉ-PINTADO C/ H=200mm</v>
          </cell>
          <cell r="D1391" t="str">
            <v>M</v>
          </cell>
          <cell r="E1391">
            <v>1</v>
          </cell>
          <cell r="F1391">
            <v>109.44625000000001</v>
          </cell>
          <cell r="G1391">
            <v>0</v>
          </cell>
          <cell r="H1391">
            <v>13.043749999999999</v>
          </cell>
          <cell r="I1391">
            <v>0</v>
          </cell>
          <cell r="J1391">
            <v>122.49000000000001</v>
          </cell>
          <cell r="K1391">
            <v>146.988</v>
          </cell>
        </row>
        <row r="1392">
          <cell r="B1392" t="str">
            <v>C1878</v>
          </cell>
          <cell r="C1392" t="str">
            <v>PERFIL METÁLICO  ' I ', PRÉ-PINTADO C/ H=300mm</v>
          </cell>
          <cell r="D1392" t="str">
            <v>M</v>
          </cell>
          <cell r="E1392">
            <v>1</v>
          </cell>
          <cell r="F1392">
            <v>250.37625</v>
          </cell>
          <cell r="G1392">
            <v>0</v>
          </cell>
          <cell r="H1392">
            <v>13.043749999999999</v>
          </cell>
          <cell r="I1392">
            <v>0</v>
          </cell>
          <cell r="J1392">
            <v>263.42</v>
          </cell>
          <cell r="K1392">
            <v>316.10399999999998</v>
          </cell>
        </row>
        <row r="1393">
          <cell r="B1393" t="str">
            <v>C1880</v>
          </cell>
          <cell r="C1393" t="str">
            <v>PERFIL METÁLICO ' I ', PRÉ-PINTADO C/ H=400mm</v>
          </cell>
          <cell r="D1393" t="str">
            <v>M</v>
          </cell>
          <cell r="E1393">
            <v>1</v>
          </cell>
          <cell r="F1393">
            <v>350.59625</v>
          </cell>
          <cell r="G1393">
            <v>0</v>
          </cell>
          <cell r="H1393">
            <v>13.043749999999999</v>
          </cell>
          <cell r="I1393">
            <v>0</v>
          </cell>
          <cell r="J1393">
            <v>363.64</v>
          </cell>
          <cell r="K1393">
            <v>436.36799999999999</v>
          </cell>
        </row>
        <row r="1394">
          <cell r="B1394" t="str">
            <v>C1881</v>
          </cell>
          <cell r="C1394" t="str">
            <v>PERFIL METÁLICO ' I ', PRÉ-PINTADO C/ H=500mm</v>
          </cell>
          <cell r="D1394" t="str">
            <v>M</v>
          </cell>
          <cell r="E1394">
            <v>1</v>
          </cell>
          <cell r="F1394">
            <v>491.05624999999998</v>
          </cell>
          <cell r="G1394">
            <v>0</v>
          </cell>
          <cell r="H1394">
            <v>13.043749999999999</v>
          </cell>
          <cell r="I1394">
            <v>0</v>
          </cell>
          <cell r="J1394">
            <v>504.09999999999997</v>
          </cell>
          <cell r="K1394">
            <v>604.91999999999996</v>
          </cell>
        </row>
        <row r="1395">
          <cell r="B1395" t="str">
            <v>C4395</v>
          </cell>
          <cell r="C1395" t="str">
            <v>PERFIL "U" EM ALUMÍNIO 3/4" x 3/4" P/ COBERTURA</v>
          </cell>
          <cell r="D1395" t="str">
            <v>M</v>
          </cell>
          <cell r="E1395">
            <v>1</v>
          </cell>
          <cell r="F1395">
            <v>10.4475</v>
          </cell>
          <cell r="G1395">
            <v>0</v>
          </cell>
          <cell r="H1395">
            <v>3.0625</v>
          </cell>
          <cell r="I1395">
            <v>0</v>
          </cell>
          <cell r="J1395">
            <v>13.51</v>
          </cell>
          <cell r="K1395">
            <v>16.212</v>
          </cell>
        </row>
        <row r="1396">
          <cell r="C1396" t="str">
            <v>TELHAS</v>
          </cell>
          <cell r="E1396">
            <v>0</v>
          </cell>
          <cell r="F1396">
            <v>3090.3366249999999</v>
          </cell>
          <cell r="G1396">
            <v>0</v>
          </cell>
          <cell r="H1396">
            <v>281.45337499999999</v>
          </cell>
          <cell r="I1396">
            <v>0</v>
          </cell>
          <cell r="J1396" t="str">
            <v/>
          </cell>
        </row>
        <row r="1397">
          <cell r="B1397" t="str">
            <v>C0041</v>
          </cell>
          <cell r="C1397" t="str">
            <v>ALGEIROZ EM TELHAMENTO COLONIAL</v>
          </cell>
          <cell r="D1397" t="str">
            <v>M</v>
          </cell>
          <cell r="E1397">
            <v>1</v>
          </cell>
          <cell r="F1397">
            <v>3.359</v>
          </cell>
          <cell r="G1397">
            <v>0</v>
          </cell>
          <cell r="H1397">
            <v>3.5010000000000003</v>
          </cell>
          <cell r="I1397">
            <v>0</v>
          </cell>
          <cell r="J1397">
            <v>6.86</v>
          </cell>
          <cell r="K1397">
            <v>8.2319999999999993</v>
          </cell>
        </row>
        <row r="1398">
          <cell r="B1398" t="str">
            <v>C0387</v>
          </cell>
          <cell r="C1398" t="str">
            <v>BEIRA E BICA EM TELHA COLONIAL</v>
          </cell>
          <cell r="D1398" t="str">
            <v>M</v>
          </cell>
          <cell r="E1398">
            <v>1</v>
          </cell>
          <cell r="F1398">
            <v>1.6795</v>
          </cell>
          <cell r="G1398">
            <v>0</v>
          </cell>
          <cell r="H1398">
            <v>1.7505000000000002</v>
          </cell>
          <cell r="I1398">
            <v>0</v>
          </cell>
          <cell r="J1398">
            <v>3.43</v>
          </cell>
          <cell r="K1398">
            <v>4.1159999999999997</v>
          </cell>
        </row>
        <row r="1399">
          <cell r="B1399" t="str">
            <v>C0675</v>
          </cell>
          <cell r="C1399" t="str">
            <v>CANTONEIRA DE FIBROCIMENTO P/TELHA ONDULADA</v>
          </cell>
          <cell r="D1399" t="str">
            <v>M</v>
          </cell>
          <cell r="E1399">
            <v>1</v>
          </cell>
          <cell r="F1399">
            <v>15.952500000000001</v>
          </cell>
          <cell r="G1399">
            <v>0</v>
          </cell>
          <cell r="H1399">
            <v>1.8374999999999999</v>
          </cell>
          <cell r="I1399">
            <v>0</v>
          </cell>
          <cell r="J1399">
            <v>17.79</v>
          </cell>
          <cell r="K1399">
            <v>21.347999999999999</v>
          </cell>
        </row>
        <row r="1400">
          <cell r="B1400" t="str">
            <v>C0768</v>
          </cell>
          <cell r="C1400" t="str">
            <v>CHAPA CORRUGADA DE ALUMÍNIO E=0.7MM</v>
          </cell>
          <cell r="D1400" t="str">
            <v>M2</v>
          </cell>
          <cell r="E1400">
            <v>1</v>
          </cell>
          <cell r="F1400">
            <v>41.673749999999998</v>
          </cell>
          <cell r="G1400">
            <v>0</v>
          </cell>
          <cell r="H1400">
            <v>1.70625</v>
          </cell>
          <cell r="I1400">
            <v>0</v>
          </cell>
          <cell r="J1400">
            <v>43.379999999999995</v>
          </cell>
          <cell r="K1400">
            <v>52.05599999999999</v>
          </cell>
        </row>
        <row r="1401">
          <cell r="B1401" t="str">
            <v>C0803</v>
          </cell>
          <cell r="C1401" t="str">
            <v>COBERTURA C/TELHA PVC RÍGIDO INCLINAÇÃO 27%</v>
          </cell>
          <cell r="D1401" t="str">
            <v>M2</v>
          </cell>
          <cell r="E1401">
            <v>1</v>
          </cell>
          <cell r="F1401">
            <v>20.772500000000001</v>
          </cell>
          <cell r="G1401">
            <v>0</v>
          </cell>
          <cell r="H1401">
            <v>1.3474999999999999</v>
          </cell>
          <cell r="I1401">
            <v>0</v>
          </cell>
          <cell r="J1401">
            <v>22.12</v>
          </cell>
          <cell r="K1401">
            <v>26.544</v>
          </cell>
        </row>
        <row r="1402">
          <cell r="B1402" t="str">
            <v>C0987</v>
          </cell>
          <cell r="C1402" t="str">
            <v>CUMEEIRA ARTICULADA DE FIBROCIMENTO P/TELHA MODULADA</v>
          </cell>
          <cell r="D1402" t="str">
            <v>M</v>
          </cell>
          <cell r="E1402">
            <v>1</v>
          </cell>
          <cell r="F1402">
            <v>95.378749999999997</v>
          </cell>
          <cell r="G1402">
            <v>0</v>
          </cell>
          <cell r="H1402">
            <v>0.55125000000000002</v>
          </cell>
          <cell r="I1402">
            <v>0</v>
          </cell>
          <cell r="J1402">
            <v>95.929999999999993</v>
          </cell>
          <cell r="K1402">
            <v>115.11599999999999</v>
          </cell>
        </row>
        <row r="1403">
          <cell r="B1403" t="str">
            <v>C0988</v>
          </cell>
          <cell r="C1403" t="str">
            <v>CUMEEIRA ARTICULADA DE FIBROCIMENTO P/TELHA VOGATEX</v>
          </cell>
          <cell r="D1403" t="str">
            <v>M</v>
          </cell>
          <cell r="E1403">
            <v>1</v>
          </cell>
          <cell r="F1403">
            <v>22.59</v>
          </cell>
          <cell r="G1403">
            <v>0</v>
          </cell>
          <cell r="H1403">
            <v>0.49</v>
          </cell>
          <cell r="I1403">
            <v>0</v>
          </cell>
          <cell r="J1403">
            <v>23.08</v>
          </cell>
          <cell r="K1403">
            <v>27.695999999999998</v>
          </cell>
        </row>
        <row r="1404">
          <cell r="B1404" t="str">
            <v>C0989</v>
          </cell>
          <cell r="C1404" t="str">
            <v>CUMEEIRA CERÂMICA DA TELHA CANAL "TIMOM"</v>
          </cell>
          <cell r="D1404" t="str">
            <v>M</v>
          </cell>
          <cell r="E1404">
            <v>1</v>
          </cell>
          <cell r="F1404">
            <v>4.1749999999999998</v>
          </cell>
          <cell r="G1404">
            <v>0</v>
          </cell>
          <cell r="H1404">
            <v>3.1850000000000001</v>
          </cell>
          <cell r="I1404">
            <v>0</v>
          </cell>
          <cell r="J1404">
            <v>7.3599999999999994</v>
          </cell>
          <cell r="K1404">
            <v>8.831999999999999</v>
          </cell>
        </row>
        <row r="1405">
          <cell r="B1405" t="str">
            <v>C0990</v>
          </cell>
          <cell r="C1405" t="str">
            <v>CUMEEIRA CERÂMICA DA TELHA RETANGULAR "TIMOM"</v>
          </cell>
          <cell r="D1405" t="str">
            <v>M</v>
          </cell>
          <cell r="E1405">
            <v>1</v>
          </cell>
          <cell r="F1405">
            <v>4.3250000000000002</v>
          </cell>
          <cell r="G1405">
            <v>0</v>
          </cell>
          <cell r="H1405">
            <v>3.1850000000000001</v>
          </cell>
          <cell r="I1405">
            <v>0</v>
          </cell>
          <cell r="J1405">
            <v>7.51</v>
          </cell>
          <cell r="K1405">
            <v>9.0119999999999987</v>
          </cell>
        </row>
        <row r="1406">
          <cell r="B1406" t="str">
            <v>C0991</v>
          </cell>
          <cell r="C1406" t="str">
            <v>CUMEEIRA CERÂMICA PAULISTA, INCLUS. EMBOÇAMENTO</v>
          </cell>
          <cell r="D1406" t="str">
            <v>M</v>
          </cell>
          <cell r="E1406">
            <v>1</v>
          </cell>
          <cell r="F1406">
            <v>4.0920000000000005</v>
          </cell>
          <cell r="G1406">
            <v>0</v>
          </cell>
          <cell r="H1406">
            <v>2.8880000000000003</v>
          </cell>
          <cell r="I1406">
            <v>0</v>
          </cell>
          <cell r="J1406">
            <v>6.98</v>
          </cell>
          <cell r="K1406">
            <v>8.3759999999999994</v>
          </cell>
        </row>
        <row r="1407">
          <cell r="B1407" t="str">
            <v>C0992</v>
          </cell>
          <cell r="C1407" t="str">
            <v>CUMEEIRA CERÂMICA PLAN, INCLUS. EMBOÇAMENTO</v>
          </cell>
          <cell r="D1407" t="str">
            <v>M</v>
          </cell>
          <cell r="E1407">
            <v>1</v>
          </cell>
          <cell r="F1407">
            <v>4.5920000000000005</v>
          </cell>
          <cell r="G1407">
            <v>0</v>
          </cell>
          <cell r="H1407">
            <v>2.8880000000000003</v>
          </cell>
          <cell r="I1407">
            <v>0</v>
          </cell>
          <cell r="J1407">
            <v>7.48</v>
          </cell>
          <cell r="K1407">
            <v>8.9760000000000009</v>
          </cell>
        </row>
        <row r="1408">
          <cell r="B1408" t="str">
            <v>C0993</v>
          </cell>
          <cell r="C1408" t="str">
            <v>CUMEEIRA DE ALUMÍNIO E=0.8mm</v>
          </cell>
          <cell r="D1408" t="str">
            <v>M</v>
          </cell>
          <cell r="E1408">
            <v>1</v>
          </cell>
          <cell r="F1408">
            <v>26.3825</v>
          </cell>
          <cell r="G1408">
            <v>0</v>
          </cell>
          <cell r="H1408">
            <v>1.1375</v>
          </cell>
          <cell r="I1408">
            <v>0</v>
          </cell>
          <cell r="J1408">
            <v>27.52</v>
          </cell>
          <cell r="K1408">
            <v>33.024000000000001</v>
          </cell>
        </row>
        <row r="1409">
          <cell r="B1409" t="str">
            <v>C0994</v>
          </cell>
          <cell r="C1409" t="str">
            <v>CUMEEIRA DE CONCRETO COLORIDA INCLUSIVE EMBOÇAMENTO</v>
          </cell>
          <cell r="D1409" t="str">
            <v>M</v>
          </cell>
          <cell r="E1409">
            <v>1</v>
          </cell>
          <cell r="F1409">
            <v>38.452000000000005</v>
          </cell>
          <cell r="G1409">
            <v>0</v>
          </cell>
          <cell r="H1409">
            <v>2.8880000000000003</v>
          </cell>
          <cell r="I1409">
            <v>0</v>
          </cell>
          <cell r="J1409">
            <v>41.34</v>
          </cell>
          <cell r="K1409">
            <v>49.608000000000004</v>
          </cell>
        </row>
        <row r="1410">
          <cell r="B1410" t="str">
            <v>C0995</v>
          </cell>
          <cell r="C1410" t="str">
            <v>CUMEEIRA NORMAL DE FIBROCIMENTO P/TELHA CANALETE 49</v>
          </cell>
          <cell r="D1410" t="str">
            <v>M</v>
          </cell>
          <cell r="E1410">
            <v>1</v>
          </cell>
          <cell r="F1410">
            <v>95.321250000000006</v>
          </cell>
          <cell r="G1410">
            <v>0</v>
          </cell>
          <cell r="H1410">
            <v>0.42875000000000002</v>
          </cell>
          <cell r="I1410">
            <v>0</v>
          </cell>
          <cell r="J1410">
            <v>95.75</v>
          </cell>
          <cell r="K1410">
            <v>114.89999999999999</v>
          </cell>
        </row>
        <row r="1411">
          <cell r="B1411" t="str">
            <v>C0996</v>
          </cell>
          <cell r="C1411" t="str">
            <v>CUMEEIRA NORMAL DE FIBROCIMENTO P/TELHA CANALETE 90</v>
          </cell>
          <cell r="D1411" t="str">
            <v>M</v>
          </cell>
          <cell r="E1411">
            <v>1</v>
          </cell>
          <cell r="F1411">
            <v>63.857500000000002</v>
          </cell>
          <cell r="G1411">
            <v>0</v>
          </cell>
          <cell r="H1411">
            <v>0.61250000000000004</v>
          </cell>
          <cell r="I1411">
            <v>0</v>
          </cell>
          <cell r="J1411">
            <v>64.47</v>
          </cell>
          <cell r="K1411">
            <v>77.36399999999999</v>
          </cell>
        </row>
        <row r="1412">
          <cell r="B1412" t="str">
            <v>C0997</v>
          </cell>
          <cell r="C1412" t="str">
            <v>CUMEEIRA NORMAL DE FIBROCIMENTO P/TELHA KALHETA DELTA</v>
          </cell>
          <cell r="D1412" t="str">
            <v>M</v>
          </cell>
          <cell r="E1412">
            <v>1</v>
          </cell>
          <cell r="F1412">
            <v>94.6</v>
          </cell>
          <cell r="G1412">
            <v>0</v>
          </cell>
          <cell r="H1412">
            <v>0.49</v>
          </cell>
          <cell r="I1412">
            <v>0</v>
          </cell>
          <cell r="J1412">
            <v>95.089999999999989</v>
          </cell>
          <cell r="K1412">
            <v>114.10799999999999</v>
          </cell>
        </row>
        <row r="1413">
          <cell r="B1413" t="str">
            <v>C0998</v>
          </cell>
          <cell r="C1413" t="str">
            <v>CUMEEIRA NORMAL DE FIBROCIMENTO P/TELHA KALHETÃO</v>
          </cell>
          <cell r="D1413" t="str">
            <v>M</v>
          </cell>
          <cell r="E1413">
            <v>1</v>
          </cell>
          <cell r="F1413">
            <v>63.6875</v>
          </cell>
          <cell r="G1413">
            <v>0</v>
          </cell>
          <cell r="H1413">
            <v>0.61250000000000004</v>
          </cell>
          <cell r="I1413">
            <v>0</v>
          </cell>
          <cell r="J1413">
            <v>64.3</v>
          </cell>
          <cell r="K1413">
            <v>77.16</v>
          </cell>
        </row>
        <row r="1414">
          <cell r="B1414" t="str">
            <v>C0999</v>
          </cell>
          <cell r="C1414" t="str">
            <v>CUMEEIRA NORMAL DE FIBROCIMENTO P/TELHA MAXIPLAC</v>
          </cell>
          <cell r="D1414" t="str">
            <v>M</v>
          </cell>
          <cell r="E1414">
            <v>1</v>
          </cell>
          <cell r="F1414">
            <v>51.064999999999998</v>
          </cell>
          <cell r="G1414">
            <v>0</v>
          </cell>
          <cell r="H1414">
            <v>0.73499999999999999</v>
          </cell>
          <cell r="I1414">
            <v>0</v>
          </cell>
          <cell r="J1414">
            <v>51.8</v>
          </cell>
          <cell r="K1414">
            <v>62.16</v>
          </cell>
        </row>
        <row r="1415">
          <cell r="B1415" t="str">
            <v>C1000</v>
          </cell>
          <cell r="C1415" t="str">
            <v>CUMEEIRA NORMAL DE FIBROCIMENTO P/TELHA ONDULADA</v>
          </cell>
          <cell r="D1415" t="str">
            <v>M</v>
          </cell>
          <cell r="E1415">
            <v>1</v>
          </cell>
          <cell r="F1415">
            <v>24.285</v>
          </cell>
          <cell r="G1415">
            <v>0</v>
          </cell>
          <cell r="H1415">
            <v>0.73499999999999999</v>
          </cell>
          <cell r="I1415">
            <v>0</v>
          </cell>
          <cell r="J1415">
            <v>25.02</v>
          </cell>
          <cell r="K1415">
            <v>30.023999999999997</v>
          </cell>
        </row>
        <row r="1416">
          <cell r="B1416" t="str">
            <v>C1001</v>
          </cell>
          <cell r="C1416" t="str">
            <v>CUMEEIRA NORMAL PARA TELHA DE MADEIRA</v>
          </cell>
          <cell r="D1416" t="str">
            <v>M</v>
          </cell>
          <cell r="E1416">
            <v>1</v>
          </cell>
          <cell r="F1416">
            <v>8.3949999999999996</v>
          </cell>
          <cell r="G1416">
            <v>0</v>
          </cell>
          <cell r="H1416">
            <v>0.73499999999999999</v>
          </cell>
          <cell r="I1416">
            <v>0</v>
          </cell>
          <cell r="J1416">
            <v>9.129999999999999</v>
          </cell>
          <cell r="K1416">
            <v>10.955999999999998</v>
          </cell>
        </row>
        <row r="1417">
          <cell r="B1417" t="str">
            <v>C1002</v>
          </cell>
          <cell r="C1417" t="str">
            <v>CUMEEIRA TERMOACÚSTICA</v>
          </cell>
          <cell r="D1417" t="str">
            <v>M</v>
          </cell>
          <cell r="E1417">
            <v>1</v>
          </cell>
          <cell r="F1417">
            <v>32.244999999999997</v>
          </cell>
          <cell r="G1417">
            <v>0</v>
          </cell>
          <cell r="H1417">
            <v>0.73499999999999999</v>
          </cell>
          <cell r="I1417">
            <v>0</v>
          </cell>
          <cell r="J1417">
            <v>32.979999999999997</v>
          </cell>
          <cell r="K1417">
            <v>39.575999999999993</v>
          </cell>
        </row>
        <row r="1418">
          <cell r="B1418" t="str">
            <v>C1003</v>
          </cell>
          <cell r="C1418" t="str">
            <v>CUMEEIRA TIPO ONDULINE EM ESTRUTURA DE MADEIRA</v>
          </cell>
          <cell r="D1418" t="str">
            <v>M</v>
          </cell>
          <cell r="E1418">
            <v>1</v>
          </cell>
          <cell r="F1418">
            <v>27.887499999999999</v>
          </cell>
          <cell r="G1418">
            <v>0</v>
          </cell>
          <cell r="H1418">
            <v>0.61250000000000004</v>
          </cell>
          <cell r="I1418">
            <v>0</v>
          </cell>
          <cell r="J1418">
            <v>28.5</v>
          </cell>
          <cell r="K1418">
            <v>34.199999999999996</v>
          </cell>
        </row>
        <row r="1419">
          <cell r="B1419" t="str">
            <v>C1004</v>
          </cell>
          <cell r="C1419" t="str">
            <v>CUMEEIRA TIPO ONDULINE EM ESTRUTURA METÁLICA</v>
          </cell>
          <cell r="D1419" t="str">
            <v>M</v>
          </cell>
          <cell r="E1419">
            <v>1</v>
          </cell>
          <cell r="F1419">
            <v>28.137499999999999</v>
          </cell>
          <cell r="G1419">
            <v>0</v>
          </cell>
          <cell r="H1419">
            <v>0.61250000000000004</v>
          </cell>
          <cell r="I1419">
            <v>0</v>
          </cell>
          <cell r="J1419">
            <v>28.75</v>
          </cell>
          <cell r="K1419">
            <v>34.5</v>
          </cell>
        </row>
        <row r="1420">
          <cell r="B1420" t="str">
            <v>C1005</v>
          </cell>
          <cell r="C1420" t="str">
            <v>CUMEEIRA TIPO SHED OU RUFO DE FIBROCIMENTO P/TELHA ONDULADA</v>
          </cell>
          <cell r="D1420" t="str">
            <v>M</v>
          </cell>
          <cell r="E1420">
            <v>1</v>
          </cell>
          <cell r="F1420">
            <v>33.57</v>
          </cell>
          <cell r="G1420">
            <v>0</v>
          </cell>
          <cell r="H1420">
            <v>0.49</v>
          </cell>
          <cell r="I1420">
            <v>0</v>
          </cell>
          <cell r="J1420">
            <v>34.06</v>
          </cell>
          <cell r="K1420">
            <v>40.872</v>
          </cell>
        </row>
        <row r="1421">
          <cell r="B1421" t="str">
            <v>C1006</v>
          </cell>
          <cell r="C1421" t="str">
            <v>CUMEEIRA UNIVERSAL DE FIBROCIMENTO P/TELHA ONDULADA</v>
          </cell>
          <cell r="D1421" t="str">
            <v>M</v>
          </cell>
          <cell r="E1421">
            <v>1</v>
          </cell>
          <cell r="F1421">
            <v>23.344999999999999</v>
          </cell>
          <cell r="G1421">
            <v>0</v>
          </cell>
          <cell r="H1421">
            <v>0.73499999999999999</v>
          </cell>
          <cell r="I1421">
            <v>0</v>
          </cell>
          <cell r="J1421">
            <v>24.08</v>
          </cell>
          <cell r="K1421">
            <v>28.895999999999997</v>
          </cell>
        </row>
        <row r="1422">
          <cell r="B1422" t="str">
            <v>C3858</v>
          </cell>
          <cell r="C1422" t="str">
            <v>DESMONTAGEM DE TELHAMENTO EM ESTRUTURAS METÁLICAS</v>
          </cell>
          <cell r="D1422" t="str">
            <v>M2</v>
          </cell>
          <cell r="E1422">
            <v>1</v>
          </cell>
          <cell r="F1422">
            <v>1.095</v>
          </cell>
          <cell r="G1422">
            <v>0</v>
          </cell>
          <cell r="H1422">
            <v>1.365</v>
          </cell>
          <cell r="I1422">
            <v>0</v>
          </cell>
          <cell r="J1422">
            <v>2.46</v>
          </cell>
          <cell r="K1422">
            <v>2.952</v>
          </cell>
        </row>
        <row r="1423">
          <cell r="B1423" t="str">
            <v>C1210</v>
          </cell>
          <cell r="C1423" t="str">
            <v>EMBOÇAMENTO DA ULTIMA FIADA DE TELHA CERÂMICA PLAN</v>
          </cell>
          <cell r="D1423" t="str">
            <v>M</v>
          </cell>
          <cell r="E1423">
            <v>1</v>
          </cell>
          <cell r="F1423">
            <v>1.6795</v>
          </cell>
          <cell r="G1423">
            <v>0</v>
          </cell>
          <cell r="H1423">
            <v>1.7505000000000002</v>
          </cell>
          <cell r="I1423">
            <v>0</v>
          </cell>
          <cell r="J1423">
            <v>3.43</v>
          </cell>
          <cell r="K1423">
            <v>4.1159999999999997</v>
          </cell>
        </row>
        <row r="1424">
          <cell r="B1424" t="str">
            <v>C1363</v>
          </cell>
          <cell r="C1424" t="str">
            <v>FECHAMENTO LATERAL C/TELHA DE FIBROCIMENTO ONDULADA E=6mm</v>
          </cell>
          <cell r="D1424" t="str">
            <v>M2</v>
          </cell>
          <cell r="E1424">
            <v>1</v>
          </cell>
          <cell r="F1424">
            <v>19.164999999999999</v>
          </cell>
          <cell r="G1424">
            <v>0</v>
          </cell>
          <cell r="H1424">
            <v>1.7150000000000001</v>
          </cell>
          <cell r="I1424">
            <v>0</v>
          </cell>
          <cell r="J1424">
            <v>20.88</v>
          </cell>
          <cell r="K1424">
            <v>25.055999999999997</v>
          </cell>
        </row>
        <row r="1425">
          <cell r="B1425" t="str">
            <v>C1380</v>
          </cell>
          <cell r="C1425" t="str">
            <v>FIXAÇÃO DE TELHAS CANALETE 90-(LINHA DE FIXAÇÃO)</v>
          </cell>
          <cell r="D1425" t="str">
            <v>UN</v>
          </cell>
          <cell r="E1425">
            <v>1</v>
          </cell>
          <cell r="F1425">
            <v>83.944999999999993</v>
          </cell>
          <cell r="G1425">
            <v>0</v>
          </cell>
          <cell r="H1425">
            <v>3.6749999999999998</v>
          </cell>
          <cell r="I1425">
            <v>0</v>
          </cell>
          <cell r="J1425">
            <v>87.61999999999999</v>
          </cell>
          <cell r="K1425">
            <v>105.14399999999999</v>
          </cell>
        </row>
        <row r="1426">
          <cell r="B1426" t="str">
            <v>C1381</v>
          </cell>
          <cell r="C1426" t="str">
            <v>FIXAÇÃO DE TELHAS KALHETÃO (LINHA DE FIXAÇÃO)</v>
          </cell>
          <cell r="D1426" t="str">
            <v>UN</v>
          </cell>
          <cell r="E1426">
            <v>1</v>
          </cell>
          <cell r="F1426">
            <v>47.447499999999998</v>
          </cell>
          <cell r="G1426">
            <v>0</v>
          </cell>
          <cell r="H1426">
            <v>3.0625</v>
          </cell>
          <cell r="I1426">
            <v>0</v>
          </cell>
          <cell r="J1426">
            <v>50.51</v>
          </cell>
          <cell r="K1426">
            <v>60.611999999999995</v>
          </cell>
        </row>
        <row r="1427">
          <cell r="B1427" t="str">
            <v>C3859</v>
          </cell>
          <cell r="C1427" t="str">
            <v>MONTAGEM DE TELHAMENTO EM ESTRUTURAS METÁLICAS</v>
          </cell>
          <cell r="D1427" t="str">
            <v>M2</v>
          </cell>
          <cell r="E1427">
            <v>1</v>
          </cell>
          <cell r="F1427">
            <v>1.36375</v>
          </cell>
          <cell r="G1427">
            <v>0</v>
          </cell>
          <cell r="H1427">
            <v>1.70625</v>
          </cell>
          <cell r="I1427">
            <v>0</v>
          </cell>
          <cell r="J1427">
            <v>3.0700000000000003</v>
          </cell>
          <cell r="K1427">
            <v>3.6840000000000002</v>
          </cell>
        </row>
        <row r="1428">
          <cell r="B1428" t="str">
            <v>C3536</v>
          </cell>
          <cell r="C1428" t="str">
            <v>MUTIRÃO MISTO - TELHA CERÂMICA PAULISTA P/CASA M10 - G2</v>
          </cell>
          <cell r="D1428" t="str">
            <v>UN</v>
          </cell>
          <cell r="E1428">
            <v>1</v>
          </cell>
          <cell r="F1428">
            <v>244.11</v>
          </cell>
          <cell r="G1428">
            <v>0</v>
          </cell>
          <cell r="H1428">
            <v>41.7</v>
          </cell>
          <cell r="I1428">
            <v>0</v>
          </cell>
          <cell r="J1428">
            <v>285.81</v>
          </cell>
          <cell r="K1428">
            <v>342.97199999999998</v>
          </cell>
        </row>
        <row r="1429">
          <cell r="B1429" t="str">
            <v>C2199</v>
          </cell>
          <cell r="C1429" t="str">
            <v>RETELHAMENTO C/ OUTROS TIPOS DE TELHA MAT. FIXAÇÃO</v>
          </cell>
          <cell r="D1429" t="str">
            <v>M2</v>
          </cell>
          <cell r="E1429">
            <v>1</v>
          </cell>
          <cell r="F1429">
            <v>7.4612499999999997</v>
          </cell>
          <cell r="G1429">
            <v>0</v>
          </cell>
          <cell r="H1429">
            <v>5.8187499999999996</v>
          </cell>
          <cell r="I1429">
            <v>0</v>
          </cell>
          <cell r="J1429">
            <v>13.28</v>
          </cell>
          <cell r="K1429">
            <v>15.935999999999998</v>
          </cell>
        </row>
        <row r="1430">
          <cell r="B1430" t="str">
            <v>C2200</v>
          </cell>
          <cell r="C1430" t="str">
            <v>RETELHAMENTO C/ TELHA CERÂMICA  ATE 20% NOVA</v>
          </cell>
          <cell r="D1430" t="str">
            <v>M2</v>
          </cell>
          <cell r="E1430">
            <v>1</v>
          </cell>
          <cell r="F1430">
            <v>9.6479999999999997</v>
          </cell>
          <cell r="G1430">
            <v>0</v>
          </cell>
          <cell r="H1430">
            <v>10.592000000000001</v>
          </cell>
          <cell r="I1430">
            <v>0</v>
          </cell>
          <cell r="J1430">
            <v>20.240000000000002</v>
          </cell>
          <cell r="K1430">
            <v>24.288</v>
          </cell>
        </row>
        <row r="1431">
          <cell r="B1431" t="str">
            <v>C2201</v>
          </cell>
          <cell r="C1431" t="str">
            <v>RETELHAMENTO C/ TELHA CERÂMICA COM 50% NOVA</v>
          </cell>
          <cell r="D1431" t="str">
            <v>M2</v>
          </cell>
          <cell r="E1431">
            <v>1</v>
          </cell>
          <cell r="F1431">
            <v>10.768000000000001</v>
          </cell>
          <cell r="G1431">
            <v>0</v>
          </cell>
          <cell r="H1431">
            <v>10.592000000000001</v>
          </cell>
          <cell r="I1431">
            <v>0</v>
          </cell>
          <cell r="J1431">
            <v>21.36</v>
          </cell>
          <cell r="K1431">
            <v>25.631999999999998</v>
          </cell>
        </row>
        <row r="1432">
          <cell r="B1432" t="str">
            <v>C2202</v>
          </cell>
          <cell r="C1432" t="str">
            <v>RETELHAMENTO C/ TELHA CERÂMICA FRANCESA ATE 20% NOVA</v>
          </cell>
          <cell r="D1432" t="str">
            <v>M2</v>
          </cell>
          <cell r="E1432">
            <v>1</v>
          </cell>
          <cell r="F1432">
            <v>8.0337499999999995</v>
          </cell>
          <cell r="G1432">
            <v>0</v>
          </cell>
          <cell r="H1432">
            <v>6.8462500000000004</v>
          </cell>
          <cell r="I1432">
            <v>0</v>
          </cell>
          <cell r="J1432">
            <v>14.879999999999999</v>
          </cell>
          <cell r="K1432">
            <v>17.855999999999998</v>
          </cell>
        </row>
        <row r="1433">
          <cell r="B1433" t="str">
            <v>C2203</v>
          </cell>
          <cell r="C1433" t="str">
            <v>RETELHAMENTO C/ TELHA FIBROCIMENTO MAT. DE FIXAÇÃO</v>
          </cell>
          <cell r="D1433" t="str">
            <v>M2</v>
          </cell>
          <cell r="E1433">
            <v>1</v>
          </cell>
          <cell r="F1433">
            <v>6.4862500000000001</v>
          </cell>
          <cell r="G1433">
            <v>0</v>
          </cell>
          <cell r="H1433">
            <v>4.59375</v>
          </cell>
          <cell r="I1433">
            <v>0</v>
          </cell>
          <cell r="J1433">
            <v>11.08</v>
          </cell>
          <cell r="K1433">
            <v>13.295999999999999</v>
          </cell>
        </row>
        <row r="1434">
          <cell r="B1434" t="str">
            <v>C2303</v>
          </cell>
          <cell r="C1434" t="str">
            <v>TAMPÃO DE FIBROCIMENTO P/TELHA KALHETA DELTA</v>
          </cell>
          <cell r="D1434" t="str">
            <v>M</v>
          </cell>
          <cell r="E1434">
            <v>1</v>
          </cell>
          <cell r="F1434">
            <v>29.971250000000001</v>
          </cell>
          <cell r="G1434">
            <v>0</v>
          </cell>
          <cell r="H1434">
            <v>0.91874999999999996</v>
          </cell>
          <cell r="I1434">
            <v>0</v>
          </cell>
          <cell r="J1434">
            <v>30.89</v>
          </cell>
          <cell r="K1434">
            <v>37.067999999999998</v>
          </cell>
        </row>
        <row r="1435">
          <cell r="B1435" t="str">
            <v>C2304</v>
          </cell>
          <cell r="C1435" t="str">
            <v>TAMPÃO DE FIBROCIMENTO P/TELHA KALHETÃO</v>
          </cell>
          <cell r="D1435" t="str">
            <v>M</v>
          </cell>
          <cell r="E1435">
            <v>1</v>
          </cell>
          <cell r="F1435">
            <v>15.345000000000001</v>
          </cell>
          <cell r="G1435">
            <v>0</v>
          </cell>
          <cell r="H1435">
            <v>0.73499999999999999</v>
          </cell>
          <cell r="I1435">
            <v>0</v>
          </cell>
          <cell r="J1435">
            <v>16.080000000000002</v>
          </cell>
          <cell r="K1435">
            <v>19.296000000000003</v>
          </cell>
        </row>
        <row r="1436">
          <cell r="B1436" t="str">
            <v>C2305</v>
          </cell>
          <cell r="C1436" t="str">
            <v>TAMPÃO E RUFO DE FIBROCIMENTO</v>
          </cell>
          <cell r="D1436" t="str">
            <v>M</v>
          </cell>
          <cell r="E1436">
            <v>1</v>
          </cell>
          <cell r="F1436">
            <v>61.465000000000003</v>
          </cell>
          <cell r="G1436">
            <v>0</v>
          </cell>
          <cell r="H1436">
            <v>0.73499999999999999</v>
          </cell>
          <cell r="I1436">
            <v>0</v>
          </cell>
          <cell r="J1436">
            <v>62.2</v>
          </cell>
          <cell r="K1436">
            <v>74.64</v>
          </cell>
        </row>
        <row r="1437">
          <cell r="B1437" t="str">
            <v>C2425</v>
          </cell>
          <cell r="C1437" t="str">
            <v>TELHA ALUMÍNIO C/ MIOLO POLIURETANO, TRAPEZOIDAL + LISA</v>
          </cell>
          <cell r="D1437" t="str">
            <v>M2</v>
          </cell>
          <cell r="E1437">
            <v>1</v>
          </cell>
          <cell r="F1437">
            <v>65.283749999999998</v>
          </cell>
          <cell r="G1437">
            <v>0</v>
          </cell>
          <cell r="H1437">
            <v>1.70625</v>
          </cell>
          <cell r="I1437">
            <v>0</v>
          </cell>
          <cell r="J1437">
            <v>66.989999999999995</v>
          </cell>
          <cell r="K1437">
            <v>80.387999999999991</v>
          </cell>
        </row>
        <row r="1438">
          <cell r="B1438" t="str">
            <v>C2426</v>
          </cell>
          <cell r="C1438" t="str">
            <v>TELHA ALUMÍNIO C/MIOLO POLIURETANO, TRAPEZOIDAL+TRAPEZOIDAL</v>
          </cell>
          <cell r="D1438" t="str">
            <v>M2</v>
          </cell>
          <cell r="E1438">
            <v>1</v>
          </cell>
          <cell r="F1438">
            <v>65.283749999999998</v>
          </cell>
          <cell r="G1438">
            <v>0</v>
          </cell>
          <cell r="H1438">
            <v>1.70625</v>
          </cell>
          <cell r="I1438">
            <v>0</v>
          </cell>
          <cell r="J1438">
            <v>66.989999999999995</v>
          </cell>
          <cell r="K1438">
            <v>80.387999999999991</v>
          </cell>
        </row>
        <row r="1439">
          <cell r="B1439" t="str">
            <v>C3725</v>
          </cell>
          <cell r="C1439" t="str">
            <v>TELHA CERÂMICA P/ CASA M10 - G2</v>
          </cell>
          <cell r="D1439" t="str">
            <v>UN</v>
          </cell>
          <cell r="E1439">
            <v>1</v>
          </cell>
          <cell r="F1439">
            <v>265.35000000000002</v>
          </cell>
          <cell r="G1439">
            <v>0</v>
          </cell>
          <cell r="H1439">
            <v>68.25</v>
          </cell>
          <cell r="I1439">
            <v>0</v>
          </cell>
          <cell r="J1439">
            <v>333.6</v>
          </cell>
          <cell r="K1439">
            <v>400.32</v>
          </cell>
        </row>
        <row r="1440">
          <cell r="B1440" t="str">
            <v>C2427</v>
          </cell>
          <cell r="C1440" t="str">
            <v>TELHA CERÂMICA PAULISTA</v>
          </cell>
          <cell r="D1440" t="str">
            <v>M2</v>
          </cell>
          <cell r="E1440">
            <v>1</v>
          </cell>
          <cell r="F1440">
            <v>11.936124999999999</v>
          </cell>
          <cell r="G1440">
            <v>0</v>
          </cell>
          <cell r="H1440">
            <v>9.703875</v>
          </cell>
          <cell r="I1440">
            <v>0</v>
          </cell>
          <cell r="J1440">
            <v>21.64</v>
          </cell>
          <cell r="K1440">
            <v>25.968</v>
          </cell>
        </row>
        <row r="1441">
          <cell r="B1441" t="str">
            <v>C2428</v>
          </cell>
          <cell r="C1441" t="str">
            <v>TELHA CERÂMICA PLAN</v>
          </cell>
          <cell r="D1441" t="str">
            <v>M2</v>
          </cell>
          <cell r="E1441">
            <v>1</v>
          </cell>
          <cell r="F1441">
            <v>16.745000000000001</v>
          </cell>
          <cell r="G1441">
            <v>0</v>
          </cell>
          <cell r="H1441">
            <v>5.9249999999999998</v>
          </cell>
          <cell r="I1441">
            <v>0</v>
          </cell>
          <cell r="J1441">
            <v>22.67</v>
          </cell>
          <cell r="K1441">
            <v>27.204000000000001</v>
          </cell>
        </row>
        <row r="1442">
          <cell r="B1442" t="str">
            <v>C2429</v>
          </cell>
          <cell r="C1442" t="str">
            <v>TELHA CERÂMICA TIPO CANAL C/ ESBARRO "TIMON"</v>
          </cell>
          <cell r="D1442" t="str">
            <v>M2</v>
          </cell>
          <cell r="E1442">
            <v>1</v>
          </cell>
          <cell r="F1442">
            <v>22.398</v>
          </cell>
          <cell r="G1442">
            <v>0</v>
          </cell>
          <cell r="H1442">
            <v>10.592000000000001</v>
          </cell>
          <cell r="I1442">
            <v>0</v>
          </cell>
          <cell r="J1442">
            <v>32.99</v>
          </cell>
          <cell r="K1442">
            <v>39.588000000000001</v>
          </cell>
        </row>
        <row r="1443">
          <cell r="B1443" t="str">
            <v>C2430</v>
          </cell>
          <cell r="C1443" t="str">
            <v>TELHA CERÂMICA TIPO RETANGULAR C/ ESBARRO "TIMOM"</v>
          </cell>
          <cell r="D1443" t="str">
            <v>M2</v>
          </cell>
          <cell r="E1443">
            <v>1</v>
          </cell>
          <cell r="F1443">
            <v>23.898</v>
          </cell>
          <cell r="G1443">
            <v>0</v>
          </cell>
          <cell r="H1443">
            <v>10.592000000000001</v>
          </cell>
          <cell r="I1443">
            <v>0</v>
          </cell>
          <cell r="J1443">
            <v>34.49</v>
          </cell>
          <cell r="K1443">
            <v>41.387999999999998</v>
          </cell>
        </row>
        <row r="1444">
          <cell r="B1444" t="str">
            <v>C2431</v>
          </cell>
          <cell r="C1444" t="str">
            <v>TELHA DE AÇO ZINCADA PRÉ-PINTADA INCLINAÇÃO 1%.VAO 10.5m</v>
          </cell>
          <cell r="D1444" t="str">
            <v>M2</v>
          </cell>
          <cell r="E1444">
            <v>1</v>
          </cell>
          <cell r="F1444">
            <v>55.29</v>
          </cell>
          <cell r="G1444">
            <v>0</v>
          </cell>
          <cell r="H1444">
            <v>0</v>
          </cell>
          <cell r="I1444">
            <v>0</v>
          </cell>
          <cell r="J1444">
            <v>55.29</v>
          </cell>
          <cell r="K1444">
            <v>66.347999999999999</v>
          </cell>
        </row>
        <row r="1445">
          <cell r="B1445" t="str">
            <v>C2432</v>
          </cell>
          <cell r="C1445" t="str">
            <v>TELHA DE AÇO ZINCADA PRÉ-PINTADA INCLINAÇÃO 2.75% VÃO 16m</v>
          </cell>
          <cell r="D1445" t="str">
            <v>M2</v>
          </cell>
          <cell r="E1445">
            <v>1</v>
          </cell>
          <cell r="F1445">
            <v>58.83</v>
          </cell>
          <cell r="G1445">
            <v>0</v>
          </cell>
          <cell r="H1445">
            <v>0</v>
          </cell>
          <cell r="I1445">
            <v>0</v>
          </cell>
          <cell r="J1445">
            <v>58.83</v>
          </cell>
          <cell r="K1445">
            <v>70.595999999999989</v>
          </cell>
        </row>
        <row r="1446">
          <cell r="B1446" t="str">
            <v>C2433</v>
          </cell>
          <cell r="C1446" t="str">
            <v>TELHA DE AÇO ZINCADA PRÉ-PINTADA INCLINAÇÃO 3%.VÃO 22m</v>
          </cell>
          <cell r="D1446" t="str">
            <v>M2</v>
          </cell>
          <cell r="E1446">
            <v>1</v>
          </cell>
          <cell r="F1446">
            <v>94</v>
          </cell>
          <cell r="G1446">
            <v>0</v>
          </cell>
          <cell r="H1446">
            <v>0</v>
          </cell>
          <cell r="I1446">
            <v>0</v>
          </cell>
          <cell r="J1446">
            <v>94</v>
          </cell>
          <cell r="K1446">
            <v>112.8</v>
          </cell>
        </row>
        <row r="1447">
          <cell r="B1447" t="str">
            <v>C2434</v>
          </cell>
          <cell r="C1447" t="str">
            <v>TELHA DE AÇO ZINCADA PRÉ-PINTADA INCLINAÇÃO 3%.VÃO 24m</v>
          </cell>
          <cell r="D1447" t="str">
            <v>M2</v>
          </cell>
          <cell r="E1447">
            <v>1</v>
          </cell>
          <cell r="F1447">
            <v>102.56</v>
          </cell>
          <cell r="G1447">
            <v>0</v>
          </cell>
          <cell r="H1447">
            <v>0</v>
          </cell>
          <cell r="I1447">
            <v>0</v>
          </cell>
          <cell r="J1447">
            <v>102.56</v>
          </cell>
          <cell r="K1447">
            <v>123.072</v>
          </cell>
        </row>
        <row r="1448">
          <cell r="B1448" t="str">
            <v>C2435</v>
          </cell>
          <cell r="C1448" t="str">
            <v>TELHA DE AÇO ZINCADA PRÉ-PINTADA INCLINAÇÃO 3%.VÃO 26m</v>
          </cell>
          <cell r="D1448" t="str">
            <v>M2</v>
          </cell>
          <cell r="E1448">
            <v>1</v>
          </cell>
          <cell r="F1448">
            <v>113.25</v>
          </cell>
          <cell r="G1448">
            <v>0</v>
          </cell>
          <cell r="H1448">
            <v>0</v>
          </cell>
          <cell r="I1448">
            <v>0</v>
          </cell>
          <cell r="J1448">
            <v>113.25</v>
          </cell>
          <cell r="K1448">
            <v>135.9</v>
          </cell>
        </row>
        <row r="1449">
          <cell r="B1449" t="str">
            <v>C2436</v>
          </cell>
          <cell r="C1449" t="str">
            <v>TELHA DE CONCRETO COLORIDA INCLINAÇÃO ACIMA DE 30%</v>
          </cell>
          <cell r="D1449" t="str">
            <v>M2</v>
          </cell>
          <cell r="E1449">
            <v>1</v>
          </cell>
          <cell r="F1449">
            <v>18.962249999999997</v>
          </cell>
          <cell r="G1449">
            <v>0</v>
          </cell>
          <cell r="H1449">
            <v>3.32775</v>
          </cell>
          <cell r="I1449">
            <v>0</v>
          </cell>
          <cell r="J1449">
            <v>22.29</v>
          </cell>
          <cell r="K1449">
            <v>26.747999999999998</v>
          </cell>
        </row>
        <row r="1450">
          <cell r="B1450" t="str">
            <v>C2437</v>
          </cell>
          <cell r="C1450" t="str">
            <v>TELHA DE FIBROCIMENTO CANALETE 49 INCLINAÇÃO 3%</v>
          </cell>
          <cell r="D1450" t="str">
            <v>M2</v>
          </cell>
          <cell r="E1450">
            <v>1</v>
          </cell>
          <cell r="F1450">
            <v>84.180749999999989</v>
          </cell>
          <cell r="G1450">
            <v>0</v>
          </cell>
          <cell r="H1450">
            <v>2.3992499999999999</v>
          </cell>
          <cell r="I1450">
            <v>0</v>
          </cell>
          <cell r="J1450">
            <v>86.579999999999984</v>
          </cell>
          <cell r="K1450">
            <v>103.89599999999997</v>
          </cell>
        </row>
        <row r="1451">
          <cell r="B1451" t="str">
            <v>C2438</v>
          </cell>
          <cell r="C1451" t="str">
            <v>TELHA DE FIBROCIMENTO CANALETE 90 INCLINAÇÃO 3%</v>
          </cell>
          <cell r="D1451" t="str">
            <v>M2</v>
          </cell>
          <cell r="E1451">
            <v>1</v>
          </cell>
          <cell r="F1451">
            <v>61.572499999999998</v>
          </cell>
          <cell r="G1451">
            <v>0</v>
          </cell>
          <cell r="H1451">
            <v>3.4275000000000002</v>
          </cell>
          <cell r="I1451">
            <v>0</v>
          </cell>
          <cell r="J1451">
            <v>65</v>
          </cell>
          <cell r="K1451">
            <v>78</v>
          </cell>
        </row>
        <row r="1452">
          <cell r="B1452" t="str">
            <v>C2439</v>
          </cell>
          <cell r="C1452" t="str">
            <v>TELHA DE FIBROCIMENTO CANALETE 90 INCLINAÇÃO 9%</v>
          </cell>
          <cell r="D1452" t="str">
            <v>M2</v>
          </cell>
          <cell r="E1452">
            <v>1</v>
          </cell>
          <cell r="F1452">
            <v>62.512500000000003</v>
          </cell>
          <cell r="G1452">
            <v>0</v>
          </cell>
          <cell r="H1452">
            <v>3.4275000000000002</v>
          </cell>
          <cell r="I1452">
            <v>0</v>
          </cell>
          <cell r="J1452">
            <v>65.94</v>
          </cell>
          <cell r="K1452">
            <v>79.128</v>
          </cell>
        </row>
        <row r="1453">
          <cell r="B1453" t="str">
            <v>C2440</v>
          </cell>
          <cell r="C1453" t="str">
            <v>TELHA DE FIBROCIMENTO KALHETA DELTA INCLINAÇÃO 3%</v>
          </cell>
          <cell r="D1453" t="str">
            <v>M2</v>
          </cell>
          <cell r="E1453">
            <v>1</v>
          </cell>
          <cell r="F1453">
            <v>84.478000000000009</v>
          </cell>
          <cell r="G1453">
            <v>0</v>
          </cell>
          <cell r="H1453">
            <v>2.742</v>
          </cell>
          <cell r="I1453">
            <v>0</v>
          </cell>
          <cell r="J1453">
            <v>87.220000000000013</v>
          </cell>
          <cell r="K1453">
            <v>104.66400000000002</v>
          </cell>
        </row>
        <row r="1454">
          <cell r="B1454" t="str">
            <v>C2441</v>
          </cell>
          <cell r="C1454" t="str">
            <v>TELHA DE FIBROCIMENTO KALHETÃO INCLINAÇÃO 3%</v>
          </cell>
          <cell r="D1454" t="str">
            <v>M2</v>
          </cell>
          <cell r="E1454">
            <v>1</v>
          </cell>
          <cell r="F1454">
            <v>63.672499999999999</v>
          </cell>
          <cell r="G1454">
            <v>0</v>
          </cell>
          <cell r="H1454">
            <v>3.4275000000000002</v>
          </cell>
          <cell r="I1454">
            <v>0</v>
          </cell>
          <cell r="J1454">
            <v>67.099999999999994</v>
          </cell>
          <cell r="K1454">
            <v>80.52</v>
          </cell>
        </row>
        <row r="1455">
          <cell r="B1455" t="str">
            <v>C2442</v>
          </cell>
          <cell r="C1455" t="str">
            <v>TELHA DE FIBROCIMENTO KALHETÃO INCLINAÇÃO 9%</v>
          </cell>
          <cell r="D1455" t="str">
            <v>M2</v>
          </cell>
          <cell r="E1455">
            <v>1</v>
          </cell>
          <cell r="F1455">
            <v>64.342500000000001</v>
          </cell>
          <cell r="G1455">
            <v>0</v>
          </cell>
          <cell r="H1455">
            <v>3.4275000000000002</v>
          </cell>
          <cell r="I1455">
            <v>0</v>
          </cell>
          <cell r="J1455">
            <v>67.77</v>
          </cell>
          <cell r="K1455">
            <v>81.323999999999998</v>
          </cell>
        </row>
        <row r="1456">
          <cell r="B1456" t="str">
            <v>C2443</v>
          </cell>
          <cell r="C1456" t="str">
            <v>TELHA DE FIBROCIMENTO MAXIPLAC E=6mm INCLINAÇÃO 27%</v>
          </cell>
          <cell r="D1456" t="str">
            <v>M2</v>
          </cell>
          <cell r="E1456">
            <v>1</v>
          </cell>
          <cell r="F1456">
            <v>46.738500000000002</v>
          </cell>
          <cell r="G1456">
            <v>0</v>
          </cell>
          <cell r="H1456">
            <v>2.2815000000000003</v>
          </cell>
          <cell r="I1456">
            <v>0</v>
          </cell>
          <cell r="J1456">
            <v>49.02</v>
          </cell>
          <cell r="K1456">
            <v>58.823999999999998</v>
          </cell>
        </row>
        <row r="1457">
          <cell r="B1457" t="str">
            <v>C2444</v>
          </cell>
          <cell r="C1457" t="str">
            <v>TELHA DE FIBROCIMENTO MODULADA, INCLINAÇÃO 18%</v>
          </cell>
          <cell r="D1457" t="str">
            <v>M2</v>
          </cell>
          <cell r="E1457">
            <v>1</v>
          </cell>
          <cell r="F1457">
            <v>68.847499999999997</v>
          </cell>
          <cell r="G1457">
            <v>0</v>
          </cell>
          <cell r="H1457">
            <v>2.6324999999999998</v>
          </cell>
          <cell r="I1457">
            <v>0</v>
          </cell>
          <cell r="J1457">
            <v>71.47999999999999</v>
          </cell>
          <cell r="K1457">
            <v>85.775999999999982</v>
          </cell>
        </row>
        <row r="1458">
          <cell r="B1458" t="str">
            <v>C2445</v>
          </cell>
          <cell r="C1458" t="str">
            <v>TELHA DE FIBROCIMENTO ONDULADA E=6mm , INCLINAÇÃO 27%</v>
          </cell>
          <cell r="D1458" t="str">
            <v>M2</v>
          </cell>
          <cell r="E1458">
            <v>1</v>
          </cell>
          <cell r="F1458">
            <v>19.842500000000001</v>
          </cell>
          <cell r="G1458">
            <v>0</v>
          </cell>
          <cell r="H1458">
            <v>1.3474999999999999</v>
          </cell>
          <cell r="I1458">
            <v>0</v>
          </cell>
          <cell r="J1458">
            <v>21.19</v>
          </cell>
          <cell r="K1458">
            <v>25.428000000000001</v>
          </cell>
        </row>
        <row r="1459">
          <cell r="B1459" t="str">
            <v>C2446</v>
          </cell>
          <cell r="C1459" t="str">
            <v>TELHA DE FIBROCIMENTO ONDULADA E=6mm EM ARCO</v>
          </cell>
          <cell r="D1459" t="str">
            <v>M2</v>
          </cell>
          <cell r="E1459">
            <v>1</v>
          </cell>
          <cell r="F1459">
            <v>21</v>
          </cell>
          <cell r="G1459">
            <v>0</v>
          </cell>
          <cell r="H1459">
            <v>1.47</v>
          </cell>
          <cell r="I1459">
            <v>0</v>
          </cell>
          <cell r="J1459">
            <v>22.47</v>
          </cell>
          <cell r="K1459">
            <v>26.963999999999999</v>
          </cell>
        </row>
        <row r="1460">
          <cell r="B1460" t="str">
            <v>C2447</v>
          </cell>
          <cell r="C1460" t="str">
            <v>TELHA DE FIBROCIMENTO VOGATEX, INCLINAÇÃO 27%</v>
          </cell>
          <cell r="D1460" t="str">
            <v>M2</v>
          </cell>
          <cell r="E1460">
            <v>1</v>
          </cell>
          <cell r="F1460">
            <v>12.862500000000001</v>
          </cell>
          <cell r="G1460">
            <v>0</v>
          </cell>
          <cell r="H1460">
            <v>0.85750000000000004</v>
          </cell>
          <cell r="I1460">
            <v>0</v>
          </cell>
          <cell r="J1460">
            <v>13.72</v>
          </cell>
          <cell r="K1460">
            <v>16.463999999999999</v>
          </cell>
        </row>
        <row r="1461">
          <cell r="B1461" t="str">
            <v>C2448</v>
          </cell>
          <cell r="C1461" t="str">
            <v>TELHA DE MADEIRA COMPENSADA ONDULADA E=6mm</v>
          </cell>
          <cell r="D1461" t="str">
            <v>M2</v>
          </cell>
          <cell r="E1461">
            <v>1</v>
          </cell>
          <cell r="F1461">
            <v>6.7324999999999999</v>
          </cell>
          <cell r="G1461">
            <v>0</v>
          </cell>
          <cell r="H1461">
            <v>1.3474999999999999</v>
          </cell>
          <cell r="I1461">
            <v>0</v>
          </cell>
          <cell r="J1461">
            <v>8.08</v>
          </cell>
          <cell r="K1461">
            <v>9.6959999999999997</v>
          </cell>
        </row>
        <row r="1462">
          <cell r="B1462" t="str">
            <v>C2449</v>
          </cell>
          <cell r="C1462" t="str">
            <v>TELHA DE POLIESTER REFORÇADO</v>
          </cell>
          <cell r="D1462" t="str">
            <v>M2</v>
          </cell>
          <cell r="E1462">
            <v>1</v>
          </cell>
          <cell r="F1462">
            <v>13.522500000000001</v>
          </cell>
          <cell r="G1462">
            <v>0</v>
          </cell>
          <cell r="H1462">
            <v>1.3474999999999999</v>
          </cell>
          <cell r="I1462">
            <v>0</v>
          </cell>
          <cell r="J1462">
            <v>14.870000000000001</v>
          </cell>
          <cell r="K1462">
            <v>17.844000000000001</v>
          </cell>
        </row>
        <row r="1463">
          <cell r="B1463" t="str">
            <v>C3745</v>
          </cell>
          <cell r="C1463" t="str">
            <v>TELHA DE FIBROCIMENTO ONDULADA E= 8MM INCLINAÇÃO 27%</v>
          </cell>
          <cell r="D1463" t="str">
            <v>M2</v>
          </cell>
          <cell r="E1463">
            <v>1</v>
          </cell>
          <cell r="F1463">
            <v>27.892499999999998</v>
          </cell>
          <cell r="G1463">
            <v>0</v>
          </cell>
          <cell r="H1463">
            <v>1.3474999999999999</v>
          </cell>
          <cell r="I1463">
            <v>0</v>
          </cell>
          <cell r="J1463">
            <v>29.24</v>
          </cell>
          <cell r="K1463">
            <v>35.087999999999994</v>
          </cell>
        </row>
        <row r="1464">
          <cell r="B1464" t="str">
            <v>C2450</v>
          </cell>
          <cell r="C1464" t="str">
            <v>TELHA TERMOACÚSTICA TRAPEZOIDAL INCLINAÇÃO 17.6%</v>
          </cell>
          <cell r="D1464" t="str">
            <v>M2</v>
          </cell>
          <cell r="E1464">
            <v>1</v>
          </cell>
          <cell r="F1464">
            <v>94.242500000000007</v>
          </cell>
          <cell r="G1464">
            <v>0</v>
          </cell>
          <cell r="H1464">
            <v>1.3474999999999999</v>
          </cell>
          <cell r="I1464">
            <v>0</v>
          </cell>
          <cell r="J1464">
            <v>95.59</v>
          </cell>
          <cell r="K1464">
            <v>114.708</v>
          </cell>
        </row>
        <row r="1465">
          <cell r="B1465" t="str">
            <v>C2451</v>
          </cell>
          <cell r="C1465" t="str">
            <v>TELHA TIPO ONDULINE EM ESTRUTURA DE MADEIRA</v>
          </cell>
          <cell r="D1465" t="str">
            <v>M2</v>
          </cell>
          <cell r="E1465">
            <v>1</v>
          </cell>
          <cell r="F1465">
            <v>20.478750000000002</v>
          </cell>
          <cell r="G1465">
            <v>0</v>
          </cell>
          <cell r="H1465">
            <v>1.53125</v>
          </cell>
          <cell r="I1465">
            <v>0</v>
          </cell>
          <cell r="J1465">
            <v>22.01</v>
          </cell>
          <cell r="K1465">
            <v>26.412000000000003</v>
          </cell>
        </row>
        <row r="1466">
          <cell r="B1466" t="str">
            <v>C2452</v>
          </cell>
          <cell r="C1466" t="str">
            <v>TELHA TIPO ONDULINE EM ESTRUTURA METÁLICA</v>
          </cell>
          <cell r="D1466" t="str">
            <v>M2</v>
          </cell>
          <cell r="E1466">
            <v>1</v>
          </cell>
          <cell r="F1466">
            <v>20.978750000000002</v>
          </cell>
          <cell r="G1466">
            <v>0</v>
          </cell>
          <cell r="H1466">
            <v>1.53125</v>
          </cell>
          <cell r="I1466">
            <v>0</v>
          </cell>
          <cell r="J1466">
            <v>22.51</v>
          </cell>
          <cell r="K1466">
            <v>27.012</v>
          </cell>
        </row>
        <row r="1467">
          <cell r="B1467" t="str">
            <v>C2453</v>
          </cell>
          <cell r="C1467" t="str">
            <v>TELHA TRANSPARENTE ONDULADA</v>
          </cell>
          <cell r="D1467" t="str">
            <v>M2</v>
          </cell>
          <cell r="E1467">
            <v>1</v>
          </cell>
          <cell r="F1467">
            <v>24.8475</v>
          </cell>
          <cell r="G1467">
            <v>0</v>
          </cell>
          <cell r="H1467">
            <v>3.0625</v>
          </cell>
          <cell r="I1467">
            <v>0</v>
          </cell>
          <cell r="J1467">
            <v>27.91</v>
          </cell>
          <cell r="K1467">
            <v>33.491999999999997</v>
          </cell>
        </row>
        <row r="1468">
          <cell r="C1468" t="str">
            <v>DOMOS</v>
          </cell>
          <cell r="E1468">
            <v>0</v>
          </cell>
          <cell r="F1468">
            <v>2848.223</v>
          </cell>
          <cell r="G1468">
            <v>0</v>
          </cell>
          <cell r="H1468">
            <v>40.117000000000004</v>
          </cell>
          <cell r="I1468">
            <v>0</v>
          </cell>
          <cell r="J1468" t="str">
            <v/>
          </cell>
        </row>
        <row r="1469">
          <cell r="B1469" t="str">
            <v>C0769</v>
          </cell>
          <cell r="C1469" t="str">
            <v>CHAPA POLICARBONATO  ALVEOLAR CRISTAL ESP.= 6mm</v>
          </cell>
          <cell r="D1469" t="str">
            <v>M2</v>
          </cell>
          <cell r="E1469">
            <v>1</v>
          </cell>
          <cell r="F1469">
            <v>59.274374999999999</v>
          </cell>
          <cell r="G1469">
            <v>0</v>
          </cell>
          <cell r="H1469">
            <v>4.265625</v>
          </cell>
          <cell r="I1469">
            <v>0</v>
          </cell>
          <cell r="J1469">
            <v>63.54</v>
          </cell>
          <cell r="K1469">
            <v>76.24799999999999</v>
          </cell>
        </row>
        <row r="1470">
          <cell r="B1470" t="str">
            <v>C0770</v>
          </cell>
          <cell r="C1470" t="str">
            <v>CHAPA POLICARBONATO COMPACTO CRISTAL ESP.= 6mm</v>
          </cell>
          <cell r="D1470" t="str">
            <v>M2</v>
          </cell>
          <cell r="E1470">
            <v>1</v>
          </cell>
          <cell r="F1470">
            <v>279.55437499999999</v>
          </cell>
          <cell r="G1470">
            <v>0</v>
          </cell>
          <cell r="H1470">
            <v>4.265625</v>
          </cell>
          <cell r="I1470">
            <v>0</v>
          </cell>
          <cell r="J1470">
            <v>283.82</v>
          </cell>
          <cell r="K1470">
            <v>340.584</v>
          </cell>
        </row>
        <row r="1471">
          <cell r="B1471" t="str">
            <v>C0771</v>
          </cell>
          <cell r="C1471" t="str">
            <v>CHAPA POLICARBONATO FUMÊ ESP.= 4mm</v>
          </cell>
          <cell r="D1471" t="str">
            <v>M2</v>
          </cell>
          <cell r="E1471">
            <v>1</v>
          </cell>
          <cell r="F1471">
            <v>41.074375000000003</v>
          </cell>
          <cell r="G1471">
            <v>0</v>
          </cell>
          <cell r="H1471">
            <v>4.265625</v>
          </cell>
          <cell r="I1471">
            <v>0</v>
          </cell>
          <cell r="J1471">
            <v>45.34</v>
          </cell>
          <cell r="K1471">
            <v>54.408000000000001</v>
          </cell>
        </row>
        <row r="1472">
          <cell r="B1472" t="str">
            <v>C0772</v>
          </cell>
          <cell r="C1472" t="str">
            <v>CHAPA POLICARBONATO FUMÊ ESP.= 4mm  C/ PELICULA REFLETIVA</v>
          </cell>
          <cell r="D1472" t="str">
            <v>M2</v>
          </cell>
          <cell r="E1472">
            <v>1</v>
          </cell>
          <cell r="F1472">
            <v>603.984375</v>
          </cell>
          <cell r="G1472">
            <v>0</v>
          </cell>
          <cell r="H1472">
            <v>4.265625</v>
          </cell>
          <cell r="I1472">
            <v>0</v>
          </cell>
          <cell r="J1472">
            <v>608.25</v>
          </cell>
          <cell r="K1472">
            <v>729.9</v>
          </cell>
        </row>
        <row r="1473">
          <cell r="B1473" t="str">
            <v>C1147</v>
          </cell>
          <cell r="C1473" t="str">
            <v>DOMO INDIVIDUAL DE ACRÍLICO</v>
          </cell>
          <cell r="D1473" t="str">
            <v>M2</v>
          </cell>
          <cell r="E1473">
            <v>1</v>
          </cell>
          <cell r="F1473">
            <v>325.185</v>
          </cell>
          <cell r="G1473">
            <v>0</v>
          </cell>
          <cell r="H1473">
            <v>6.125</v>
          </cell>
          <cell r="I1473">
            <v>0</v>
          </cell>
          <cell r="J1473">
            <v>331.31</v>
          </cell>
          <cell r="K1473">
            <v>397.572</v>
          </cell>
        </row>
        <row r="1474">
          <cell r="B1474" t="str">
            <v>C1148</v>
          </cell>
          <cell r="C1474" t="str">
            <v>DOMO INDIVIDUAL DE FIBRA DE VIDRO</v>
          </cell>
          <cell r="D1474" t="str">
            <v>M2</v>
          </cell>
          <cell r="E1474">
            <v>1</v>
          </cell>
          <cell r="F1474">
            <v>254.82499999999999</v>
          </cell>
          <cell r="G1474">
            <v>0</v>
          </cell>
          <cell r="H1474">
            <v>6.125</v>
          </cell>
          <cell r="I1474">
            <v>0</v>
          </cell>
          <cell r="J1474">
            <v>260.95</v>
          </cell>
          <cell r="K1474">
            <v>313.14</v>
          </cell>
        </row>
        <row r="1475">
          <cell r="B1475" t="str">
            <v>C1149</v>
          </cell>
          <cell r="C1475" t="str">
            <v>DOMO MODULAR DE ACRÍLICO</v>
          </cell>
          <cell r="D1475" t="str">
            <v>M2</v>
          </cell>
          <cell r="E1475">
            <v>1</v>
          </cell>
          <cell r="F1475">
            <v>350.0675</v>
          </cell>
          <cell r="G1475">
            <v>0</v>
          </cell>
          <cell r="H1475">
            <v>3.0625</v>
          </cell>
          <cell r="I1475">
            <v>0</v>
          </cell>
          <cell r="J1475">
            <v>353.13</v>
          </cell>
          <cell r="K1475">
            <v>423.75599999999997</v>
          </cell>
        </row>
        <row r="1476">
          <cell r="B1476" t="str">
            <v>C1150</v>
          </cell>
          <cell r="C1476" t="str">
            <v>DOMO MODULAR DE FIBRA DE VIDRO</v>
          </cell>
          <cell r="D1476" t="str">
            <v>M2</v>
          </cell>
          <cell r="E1476">
            <v>1</v>
          </cell>
          <cell r="F1476">
            <v>410.51749999999998</v>
          </cell>
          <cell r="G1476">
            <v>0</v>
          </cell>
          <cell r="H1476">
            <v>3.0625</v>
          </cell>
          <cell r="I1476">
            <v>0</v>
          </cell>
          <cell r="J1476">
            <v>413.58</v>
          </cell>
          <cell r="K1476">
            <v>496.29599999999994</v>
          </cell>
        </row>
        <row r="1477">
          <cell r="B1477" t="str">
            <v>C4370</v>
          </cell>
          <cell r="C1477" t="str">
            <v>ABÓBADA DE POLICARBONATO TRANSPARENTE (FORN./MONTAGEM)</v>
          </cell>
          <cell r="D1477" t="str">
            <v>M2</v>
          </cell>
          <cell r="E1477">
            <v>1</v>
          </cell>
          <cell r="F1477">
            <v>523.7405</v>
          </cell>
          <cell r="G1477">
            <v>0</v>
          </cell>
          <cell r="H1477">
            <v>4.6795</v>
          </cell>
          <cell r="I1477">
            <v>0</v>
          </cell>
          <cell r="J1477">
            <v>528.41999999999996</v>
          </cell>
          <cell r="K1477">
            <v>634.10399999999993</v>
          </cell>
        </row>
        <row r="1478">
          <cell r="C1478" t="str">
            <v>OUTROS ELEMENTOS</v>
          </cell>
          <cell r="E1478">
            <v>0</v>
          </cell>
          <cell r="F1478">
            <v>621.05561753500001</v>
          </cell>
          <cell r="G1478">
            <v>0</v>
          </cell>
          <cell r="H1478">
            <v>72.704382464999995</v>
          </cell>
          <cell r="I1478">
            <v>0</v>
          </cell>
          <cell r="J1478" t="str">
            <v/>
          </cell>
        </row>
        <row r="1479">
          <cell r="B1479" t="str">
            <v>C3448</v>
          </cell>
          <cell r="C1479" t="str">
            <v>BEIRAL DE MADEIRA (1X10)cm</v>
          </cell>
          <cell r="D1479" t="str">
            <v>M</v>
          </cell>
          <cell r="E1479">
            <v>1</v>
          </cell>
          <cell r="F1479">
            <v>6.2575000000000003</v>
          </cell>
          <cell r="G1479">
            <v>0</v>
          </cell>
          <cell r="H1479">
            <v>3.0625</v>
          </cell>
          <cell r="I1479">
            <v>0</v>
          </cell>
          <cell r="J1479">
            <v>9.32</v>
          </cell>
          <cell r="K1479">
            <v>11.183999999999999</v>
          </cell>
        </row>
        <row r="1480">
          <cell r="B1480" t="str">
            <v>C0388</v>
          </cell>
          <cell r="C1480" t="str">
            <v>BEIRAL DE MADEIRA DE (2 X 8)cm, INCLUSIVE PINTURA</v>
          </cell>
          <cell r="D1480" t="str">
            <v>M</v>
          </cell>
          <cell r="E1480">
            <v>1</v>
          </cell>
          <cell r="F1480">
            <v>5.3274999999999997</v>
          </cell>
          <cell r="G1480">
            <v>0</v>
          </cell>
          <cell r="H1480">
            <v>3.5924999999999998</v>
          </cell>
          <cell r="I1480">
            <v>0</v>
          </cell>
          <cell r="J1480">
            <v>8.92</v>
          </cell>
          <cell r="K1480">
            <v>10.703999999999999</v>
          </cell>
        </row>
        <row r="1481">
          <cell r="B1481" t="str">
            <v>C0657</v>
          </cell>
          <cell r="C1481" t="str">
            <v>CALHA DE ALUMÍNIO DESENVOLVIMENTO DE 25cm</v>
          </cell>
          <cell r="D1481" t="str">
            <v>M</v>
          </cell>
          <cell r="E1481">
            <v>1</v>
          </cell>
          <cell r="F1481">
            <v>10.025</v>
          </cell>
          <cell r="G1481">
            <v>0</v>
          </cell>
          <cell r="H1481">
            <v>6.125</v>
          </cell>
          <cell r="I1481">
            <v>0</v>
          </cell>
          <cell r="J1481">
            <v>16.149999999999999</v>
          </cell>
          <cell r="K1481">
            <v>19.38</v>
          </cell>
        </row>
        <row r="1482">
          <cell r="B1482" t="str">
            <v>C0658</v>
          </cell>
          <cell r="C1482" t="str">
            <v>CALHA DE CHAPA COBRE 26 DESENVOLVIMENTO 33cm</v>
          </cell>
          <cell r="D1482" t="str">
            <v>M</v>
          </cell>
          <cell r="E1482">
            <v>1</v>
          </cell>
          <cell r="F1482">
            <v>38.97</v>
          </cell>
          <cell r="G1482">
            <v>0</v>
          </cell>
          <cell r="H1482">
            <v>7.35</v>
          </cell>
          <cell r="I1482">
            <v>0</v>
          </cell>
          <cell r="J1482">
            <v>46.32</v>
          </cell>
          <cell r="K1482">
            <v>55.583999999999996</v>
          </cell>
        </row>
        <row r="1483">
          <cell r="B1483" t="str">
            <v>C0659</v>
          </cell>
          <cell r="C1483" t="str">
            <v>CALHA DE CHAPA COBRE 26 DESENVOLVIMENTO 50cm</v>
          </cell>
          <cell r="D1483" t="str">
            <v>M</v>
          </cell>
          <cell r="E1483">
            <v>1</v>
          </cell>
          <cell r="F1483">
            <v>56.177500000000002</v>
          </cell>
          <cell r="G1483">
            <v>0</v>
          </cell>
          <cell r="H1483">
            <v>7.9625000000000004</v>
          </cell>
          <cell r="I1483">
            <v>0</v>
          </cell>
          <cell r="J1483">
            <v>64.14</v>
          </cell>
          <cell r="K1483">
            <v>76.968000000000004</v>
          </cell>
        </row>
        <row r="1484">
          <cell r="B1484" t="str">
            <v>C0660</v>
          </cell>
          <cell r="C1484" t="str">
            <v>CALHA DE CHAPA GALVANIZADA 26 DESENVOLVIMENTO 33cm</v>
          </cell>
          <cell r="D1484" t="str">
            <v>M</v>
          </cell>
          <cell r="E1484">
            <v>1</v>
          </cell>
          <cell r="F1484">
            <v>13.715</v>
          </cell>
          <cell r="G1484">
            <v>0</v>
          </cell>
          <cell r="H1484">
            <v>6.125</v>
          </cell>
          <cell r="I1484">
            <v>0</v>
          </cell>
          <cell r="J1484">
            <v>19.84</v>
          </cell>
          <cell r="K1484">
            <v>23.808</v>
          </cell>
        </row>
        <row r="1485">
          <cell r="B1485" t="str">
            <v>C0661</v>
          </cell>
          <cell r="C1485" t="str">
            <v>CALHA DE CHAPA GALVANIZADA 26 DESENVOLVIMENTO 50cm</v>
          </cell>
          <cell r="D1485" t="str">
            <v>M</v>
          </cell>
          <cell r="E1485">
            <v>1</v>
          </cell>
          <cell r="F1485">
            <v>22.47</v>
          </cell>
          <cell r="G1485">
            <v>0</v>
          </cell>
          <cell r="H1485">
            <v>7.35</v>
          </cell>
          <cell r="I1485">
            <v>0</v>
          </cell>
          <cell r="J1485">
            <v>29.82</v>
          </cell>
          <cell r="K1485">
            <v>35.783999999999999</v>
          </cell>
        </row>
        <row r="1486">
          <cell r="B1486" t="str">
            <v>C0662</v>
          </cell>
          <cell r="C1486" t="str">
            <v>CALHA DE FIBERGLASS ESP.= 2mm  DESENVOLVIMENTO 30cm</v>
          </cell>
          <cell r="D1486" t="str">
            <v>M</v>
          </cell>
          <cell r="E1486">
            <v>1</v>
          </cell>
          <cell r="F1486">
            <v>19.50375</v>
          </cell>
          <cell r="G1486">
            <v>0</v>
          </cell>
          <cell r="H1486">
            <v>1.2862499999999999</v>
          </cell>
          <cell r="I1486">
            <v>0</v>
          </cell>
          <cell r="J1486">
            <v>20.79</v>
          </cell>
          <cell r="K1486">
            <v>24.947999999999997</v>
          </cell>
        </row>
        <row r="1487">
          <cell r="B1487" t="str">
            <v>C3684</v>
          </cell>
          <cell r="C1487" t="str">
            <v>COBERTA EM PALHA DE CARNAÚBA</v>
          </cell>
          <cell r="D1487" t="str">
            <v>M2</v>
          </cell>
          <cell r="E1487">
            <v>1</v>
          </cell>
          <cell r="F1487">
            <v>10.0175</v>
          </cell>
          <cell r="G1487">
            <v>0</v>
          </cell>
          <cell r="H1487">
            <v>3.0625</v>
          </cell>
          <cell r="I1487">
            <v>0</v>
          </cell>
          <cell r="J1487">
            <v>13.08</v>
          </cell>
          <cell r="K1487">
            <v>15.696</v>
          </cell>
        </row>
        <row r="1488">
          <cell r="B1488" t="str">
            <v>C3746</v>
          </cell>
          <cell r="C1488" t="str">
            <v>ESTACIONAMENTO COBERTO C/ TELHA DE FIBROCIMENTO - VAGA (4,50x2,75)</v>
          </cell>
          <cell r="D1488" t="str">
            <v>M2</v>
          </cell>
          <cell r="E1488">
            <v>1</v>
          </cell>
          <cell r="F1488">
            <v>47.692680035000002</v>
          </cell>
          <cell r="G1488">
            <v>0</v>
          </cell>
          <cell r="H1488">
            <v>10.537319965</v>
          </cell>
          <cell r="I1488">
            <v>0</v>
          </cell>
          <cell r="J1488">
            <v>58.230000000000004</v>
          </cell>
          <cell r="K1488">
            <v>69.876000000000005</v>
          </cell>
        </row>
        <row r="1489">
          <cell r="B1489" t="str">
            <v>C1631</v>
          </cell>
          <cell r="C1489" t="str">
            <v>LONA PLÁSTICA PRETA, P/SERVIÇOS EM COBERTAS</v>
          </cell>
          <cell r="D1489" t="str">
            <v>M2</v>
          </cell>
          <cell r="E1489">
            <v>1</v>
          </cell>
          <cell r="F1489">
            <v>1.7350000000000001</v>
          </cell>
          <cell r="G1489">
            <v>0</v>
          </cell>
          <cell r="H1489">
            <v>1.1850000000000001</v>
          </cell>
          <cell r="I1489">
            <v>0</v>
          </cell>
          <cell r="J1489">
            <v>2.92</v>
          </cell>
          <cell r="K1489">
            <v>3.504</v>
          </cell>
        </row>
        <row r="1490">
          <cell r="B1490" t="str">
            <v>C2248</v>
          </cell>
          <cell r="C1490" t="str">
            <v>RUFO DE CHAPA COBRE 26 DESENVOLVIMENTO 33cm</v>
          </cell>
          <cell r="D1490" t="str">
            <v>M</v>
          </cell>
          <cell r="E1490">
            <v>1</v>
          </cell>
          <cell r="F1490">
            <v>34.695</v>
          </cell>
          <cell r="G1490">
            <v>0</v>
          </cell>
          <cell r="H1490">
            <v>3.6749999999999998</v>
          </cell>
          <cell r="I1490">
            <v>0</v>
          </cell>
          <cell r="J1490">
            <v>38.369999999999997</v>
          </cell>
          <cell r="K1490">
            <v>46.043999999999997</v>
          </cell>
        </row>
        <row r="1491">
          <cell r="B1491" t="str">
            <v>C2249</v>
          </cell>
          <cell r="C1491" t="str">
            <v>RUFO DE CHAPA GALVANIZADA 26 DESENVOLVIMENTO 33cm</v>
          </cell>
          <cell r="D1491" t="str">
            <v>M</v>
          </cell>
          <cell r="E1491">
            <v>1</v>
          </cell>
          <cell r="F1491">
            <v>9.9275000000000002</v>
          </cell>
          <cell r="G1491">
            <v>0</v>
          </cell>
          <cell r="H1491">
            <v>3.0625</v>
          </cell>
          <cell r="I1491">
            <v>0</v>
          </cell>
          <cell r="J1491">
            <v>12.99</v>
          </cell>
          <cell r="K1491">
            <v>15.587999999999999</v>
          </cell>
        </row>
        <row r="1492">
          <cell r="B1492" t="str">
            <v>C2250</v>
          </cell>
          <cell r="C1492" t="str">
            <v>RUFO DE FIBROCIMENTO</v>
          </cell>
          <cell r="D1492" t="str">
            <v>M</v>
          </cell>
          <cell r="E1492">
            <v>1</v>
          </cell>
          <cell r="F1492">
            <v>47.85125</v>
          </cell>
          <cell r="G1492">
            <v>0</v>
          </cell>
          <cell r="H1492">
            <v>0.42875000000000002</v>
          </cell>
          <cell r="I1492">
            <v>0</v>
          </cell>
          <cell r="J1492">
            <v>48.28</v>
          </cell>
          <cell r="K1492">
            <v>57.936</v>
          </cell>
        </row>
        <row r="1493">
          <cell r="B1493" t="str">
            <v>C2251</v>
          </cell>
          <cell r="C1493" t="str">
            <v>RUFO DE FIBROCIMENTO C/ VEDAÇÃO ELÁSTICA</v>
          </cell>
          <cell r="D1493" t="str">
            <v>M</v>
          </cell>
          <cell r="E1493">
            <v>1</v>
          </cell>
          <cell r="F1493">
            <v>57.933750000000003</v>
          </cell>
          <cell r="G1493">
            <v>0</v>
          </cell>
          <cell r="H1493">
            <v>0.30625000000000002</v>
          </cell>
          <cell r="I1493">
            <v>0</v>
          </cell>
          <cell r="J1493">
            <v>58.24</v>
          </cell>
          <cell r="K1493">
            <v>69.888000000000005</v>
          </cell>
        </row>
        <row r="1494">
          <cell r="B1494" t="str">
            <v>C2252</v>
          </cell>
          <cell r="C1494" t="str">
            <v>RUFO DE FIBROCIMENTO P/TELHA MAXIPLAC</v>
          </cell>
          <cell r="D1494" t="str">
            <v>M</v>
          </cell>
          <cell r="E1494">
            <v>1</v>
          </cell>
          <cell r="F1494">
            <v>39.43</v>
          </cell>
          <cell r="G1494">
            <v>0</v>
          </cell>
          <cell r="H1494">
            <v>0.49</v>
          </cell>
          <cell r="I1494">
            <v>0</v>
          </cell>
          <cell r="J1494">
            <v>39.92</v>
          </cell>
          <cell r="K1494">
            <v>47.904000000000003</v>
          </cell>
        </row>
        <row r="1495">
          <cell r="B1495" t="str">
            <v>C2253</v>
          </cell>
          <cell r="C1495" t="str">
            <v>RUFO DE FIBROCIMENTO P/TELHA ONDULADA</v>
          </cell>
          <cell r="D1495" t="str">
            <v>M</v>
          </cell>
          <cell r="E1495">
            <v>1</v>
          </cell>
          <cell r="F1495">
            <v>33.57</v>
          </cell>
          <cell r="G1495">
            <v>0</v>
          </cell>
          <cell r="H1495">
            <v>0.49</v>
          </cell>
          <cell r="I1495">
            <v>0</v>
          </cell>
          <cell r="J1495">
            <v>34.06</v>
          </cell>
          <cell r="K1495">
            <v>40.872</v>
          </cell>
        </row>
        <row r="1496">
          <cell r="B1496" t="str">
            <v>C3652</v>
          </cell>
          <cell r="C1496" t="str">
            <v>RUFO/ALGEIROZ EM CONCRETO PRÉ-MOLDADO L=30CM</v>
          </cell>
          <cell r="D1496" t="str">
            <v>M</v>
          </cell>
          <cell r="E1496">
            <v>1</v>
          </cell>
          <cell r="F1496">
            <v>40.801375</v>
          </cell>
          <cell r="G1496">
            <v>0</v>
          </cell>
          <cell r="H1496">
            <v>2.9786250000000001</v>
          </cell>
          <cell r="I1496">
            <v>0</v>
          </cell>
          <cell r="J1496">
            <v>43.78</v>
          </cell>
          <cell r="K1496">
            <v>52.536000000000001</v>
          </cell>
        </row>
        <row r="1497">
          <cell r="B1497" t="str">
            <v>C2479</v>
          </cell>
          <cell r="C1497" t="str">
            <v>TOLDO COM ESTRUTURA METÁLICA</v>
          </cell>
          <cell r="D1497" t="str">
            <v>M2</v>
          </cell>
          <cell r="E1497">
            <v>1</v>
          </cell>
          <cell r="F1497">
            <v>124.95531250000001</v>
          </cell>
          <cell r="G1497">
            <v>0</v>
          </cell>
          <cell r="H1497">
            <v>3.6346875000000001</v>
          </cell>
          <cell r="I1497">
            <v>0</v>
          </cell>
          <cell r="J1497">
            <v>128.59</v>
          </cell>
          <cell r="K1497">
            <v>154.30799999999999</v>
          </cell>
        </row>
        <row r="1498">
          <cell r="C1498" t="str">
            <v xml:space="preserve">IMPERMEABILIZAÇÃO </v>
          </cell>
          <cell r="E1498">
            <v>0</v>
          </cell>
          <cell r="F1498">
            <v>737.63512500000002</v>
          </cell>
          <cell r="G1498">
            <v>0</v>
          </cell>
          <cell r="H1498">
            <v>108.894875</v>
          </cell>
          <cell r="I1498">
            <v>0</v>
          </cell>
          <cell r="J1498" t="str">
            <v/>
          </cell>
        </row>
        <row r="1499">
          <cell r="C1499" t="str">
            <v>IMPERMEABILIZAÇÃO  C/  MATERIAL BETUMINOSO E ARGAMASSA</v>
          </cell>
          <cell r="E1499">
            <v>0</v>
          </cell>
          <cell r="F1499">
            <v>155.008375</v>
          </cell>
          <cell r="G1499">
            <v>0</v>
          </cell>
          <cell r="H1499">
            <v>48.701625</v>
          </cell>
          <cell r="I1499">
            <v>0</v>
          </cell>
          <cell r="J1499" t="str">
            <v/>
          </cell>
        </row>
        <row r="1500">
          <cell r="B1500" t="str">
            <v>C0668</v>
          </cell>
          <cell r="C1500" t="str">
            <v>CAMADA PROTETORA DE SUPERFÍCIE VERTICAL C/ EMULSÃO ASFÁLTICA E ARGAMASSA</v>
          </cell>
          <cell r="D1500" t="str">
            <v>M2</v>
          </cell>
          <cell r="E1500">
            <v>1</v>
          </cell>
          <cell r="F1500">
            <v>6.8581250000000002</v>
          </cell>
          <cell r="G1500">
            <v>0</v>
          </cell>
          <cell r="H1500">
            <v>4.881875</v>
          </cell>
          <cell r="I1500">
            <v>0</v>
          </cell>
          <cell r="J1500">
            <v>11.74</v>
          </cell>
          <cell r="K1500">
            <v>14.087999999999999</v>
          </cell>
        </row>
        <row r="1501">
          <cell r="B1501" t="str">
            <v>C1462</v>
          </cell>
          <cell r="C1501" t="str">
            <v>IMPERMEABILIZAÇÃO DE ALVENARIA DE EMBASAMENTO REVESTIDA C/ARGAMASSA CIMENTO E AREIA ESP.= 2cm</v>
          </cell>
          <cell r="D1501" t="str">
            <v>M2</v>
          </cell>
          <cell r="E1501">
            <v>1</v>
          </cell>
          <cell r="F1501">
            <v>10.051875000000001</v>
          </cell>
          <cell r="G1501">
            <v>0</v>
          </cell>
          <cell r="H1501">
            <v>4.7081249999999999</v>
          </cell>
          <cell r="I1501">
            <v>0</v>
          </cell>
          <cell r="J1501">
            <v>14.760000000000002</v>
          </cell>
          <cell r="K1501">
            <v>17.712</v>
          </cell>
        </row>
        <row r="1502">
          <cell r="B1502" t="str">
            <v>C1469</v>
          </cell>
          <cell r="C1502" t="str">
            <v>IMPERMEABILIZAÇÃO INTERNA E EXTERNA P/RESERVATÓRIO ENTERRADO</v>
          </cell>
          <cell r="D1502" t="str">
            <v>M2</v>
          </cell>
          <cell r="E1502">
            <v>1</v>
          </cell>
          <cell r="F1502">
            <v>19.975000000000001</v>
          </cell>
          <cell r="G1502">
            <v>0</v>
          </cell>
          <cell r="H1502">
            <v>8.8949999999999996</v>
          </cell>
          <cell r="I1502">
            <v>0</v>
          </cell>
          <cell r="J1502">
            <v>28.87</v>
          </cell>
          <cell r="K1502">
            <v>34.643999999999998</v>
          </cell>
        </row>
        <row r="1503">
          <cell r="B1503" t="str">
            <v>C1470</v>
          </cell>
          <cell r="C1503" t="str">
            <v>IMPERMEABILIZAÇÃO JARDINEIRAS C/ARGAMASSA DE CIMENTO :AREIA E ADITIVO IMPERMEABILIZANTE</v>
          </cell>
          <cell r="D1503" t="str">
            <v>M2</v>
          </cell>
          <cell r="E1503">
            <v>1</v>
          </cell>
          <cell r="F1503">
            <v>13.370625</v>
          </cell>
          <cell r="G1503">
            <v>0</v>
          </cell>
          <cell r="H1503">
            <v>4.9293750000000003</v>
          </cell>
          <cell r="I1503">
            <v>0</v>
          </cell>
          <cell r="J1503">
            <v>18.3</v>
          </cell>
          <cell r="K1503">
            <v>21.96</v>
          </cell>
        </row>
        <row r="1504">
          <cell r="B1504" t="str">
            <v>C1474</v>
          </cell>
          <cell r="C1504" t="str">
            <v>IMPERMEABILIZAÇÃO RÍGIDA E ASFALTO MODIFICADO P/RESERVATÓRIOS ELEVADOS</v>
          </cell>
          <cell r="D1504" t="str">
            <v>M2</v>
          </cell>
          <cell r="E1504">
            <v>1</v>
          </cell>
          <cell r="F1504">
            <v>71.08</v>
          </cell>
          <cell r="G1504">
            <v>0</v>
          </cell>
          <cell r="H1504">
            <v>11.51</v>
          </cell>
          <cell r="I1504">
            <v>0</v>
          </cell>
          <cell r="J1504">
            <v>82.59</v>
          </cell>
          <cell r="K1504">
            <v>99.108000000000004</v>
          </cell>
        </row>
        <row r="1505">
          <cell r="B1505" t="str">
            <v>C1475</v>
          </cell>
          <cell r="C1505" t="str">
            <v>IMPERMEABILIZAÇÃO RÍGIDA PARA RESERVATÓRIOS ENTERRADOS</v>
          </cell>
          <cell r="D1505" t="str">
            <v>M2</v>
          </cell>
          <cell r="E1505">
            <v>1</v>
          </cell>
          <cell r="F1505">
            <v>17.831</v>
          </cell>
          <cell r="G1505">
            <v>0</v>
          </cell>
          <cell r="H1505">
            <v>8.8789999999999996</v>
          </cell>
          <cell r="I1505">
            <v>0</v>
          </cell>
          <cell r="J1505">
            <v>26.71</v>
          </cell>
          <cell r="K1505">
            <v>32.052</v>
          </cell>
        </row>
        <row r="1506">
          <cell r="B1506" t="str">
            <v>C2033</v>
          </cell>
          <cell r="C1506" t="str">
            <v>PREPARO DE SUPERFÍCIE INTERNA EM RESERVATÓRIOS</v>
          </cell>
          <cell r="D1506" t="str">
            <v>M2</v>
          </cell>
          <cell r="E1506">
            <v>1</v>
          </cell>
          <cell r="F1506">
            <v>0.97624999999999995</v>
          </cell>
          <cell r="G1506">
            <v>0</v>
          </cell>
          <cell r="H1506">
            <v>0.17374999999999999</v>
          </cell>
          <cell r="I1506">
            <v>0</v>
          </cell>
          <cell r="J1506">
            <v>1.1499999999999999</v>
          </cell>
          <cell r="K1506">
            <v>1.38</v>
          </cell>
        </row>
        <row r="1507">
          <cell r="B1507" t="str">
            <v>C2188</v>
          </cell>
          <cell r="C1507" t="str">
            <v>REGULARIZAÇÃO DE SUPERFÍCIE P/IMPERMEABILIZAÇÃO</v>
          </cell>
          <cell r="D1507" t="str">
            <v>M2</v>
          </cell>
          <cell r="E1507">
            <v>1</v>
          </cell>
          <cell r="F1507">
            <v>14.865500000000001</v>
          </cell>
          <cell r="G1507">
            <v>0</v>
          </cell>
          <cell r="H1507">
            <v>4.7244999999999999</v>
          </cell>
          <cell r="I1507">
            <v>0</v>
          </cell>
          <cell r="J1507">
            <v>19.59</v>
          </cell>
          <cell r="K1507">
            <v>23.507999999999999</v>
          </cell>
        </row>
        <row r="1508">
          <cell r="C1508" t="str">
            <v>IMPERMEABILIZAÇÃO ASFÁLTICA</v>
          </cell>
          <cell r="E1508">
            <v>0</v>
          </cell>
          <cell r="F1508">
            <v>61.522500000000001</v>
          </cell>
          <cell r="G1508">
            <v>0</v>
          </cell>
          <cell r="H1508">
            <v>4.4775</v>
          </cell>
          <cell r="I1508">
            <v>0</v>
          </cell>
          <cell r="J1508" t="str">
            <v/>
          </cell>
        </row>
        <row r="1509">
          <cell r="B1509" t="str">
            <v>C1232</v>
          </cell>
          <cell r="C1509" t="str">
            <v>EMULSÃO ASFÁLTICA COM VÉU DE FIBRA DE VIDRO PARA COBERTURAS</v>
          </cell>
          <cell r="D1509" t="str">
            <v>M2</v>
          </cell>
          <cell r="E1509">
            <v>1</v>
          </cell>
          <cell r="F1509">
            <v>48.787500000000001</v>
          </cell>
          <cell r="G1509">
            <v>0</v>
          </cell>
          <cell r="H1509">
            <v>3.0625</v>
          </cell>
          <cell r="I1509">
            <v>0</v>
          </cell>
          <cell r="J1509">
            <v>51.85</v>
          </cell>
          <cell r="K1509">
            <v>62.22</v>
          </cell>
        </row>
        <row r="1510">
          <cell r="B1510" t="str">
            <v>C2843</v>
          </cell>
          <cell r="C1510" t="str">
            <v>IMPERMEABILIZAÇÃO COM EMULSÃO ASFÁLTICA CONSUMO 2kg/m²</v>
          </cell>
          <cell r="D1510" t="str">
            <v>M2</v>
          </cell>
          <cell r="E1510">
            <v>1</v>
          </cell>
          <cell r="F1510">
            <v>7.62</v>
          </cell>
          <cell r="G1510">
            <v>0</v>
          </cell>
          <cell r="H1510">
            <v>0.53</v>
          </cell>
          <cell r="I1510">
            <v>0</v>
          </cell>
          <cell r="J1510">
            <v>8.15</v>
          </cell>
          <cell r="K1510">
            <v>9.7799999999999994</v>
          </cell>
        </row>
        <row r="1511">
          <cell r="B1511" t="str">
            <v>C1472</v>
          </cell>
          <cell r="C1511" t="str">
            <v>IMPERMEABILIZAÇÃO P/ REBAIXO BANHEIRO E COZINHA C/TINTA ASFÁLTICA</v>
          </cell>
          <cell r="D1511" t="str">
            <v>M2</v>
          </cell>
          <cell r="E1511">
            <v>1</v>
          </cell>
          <cell r="F1511">
            <v>5.1150000000000002</v>
          </cell>
          <cell r="G1511">
            <v>0</v>
          </cell>
          <cell r="H1511">
            <v>0.88500000000000001</v>
          </cell>
          <cell r="I1511">
            <v>0</v>
          </cell>
          <cell r="J1511">
            <v>6</v>
          </cell>
          <cell r="K1511">
            <v>7.1999999999999993</v>
          </cell>
        </row>
        <row r="1512">
          <cell r="C1512" t="str">
            <v>IMPERMEABILIZAÇÃO COM MANTAS</v>
          </cell>
          <cell r="E1512">
            <v>0</v>
          </cell>
          <cell r="F1512">
            <v>269.62600000000003</v>
          </cell>
          <cell r="G1512">
            <v>0</v>
          </cell>
          <cell r="H1512">
            <v>16.494</v>
          </cell>
          <cell r="I1512">
            <v>0</v>
          </cell>
          <cell r="J1512" t="str">
            <v/>
          </cell>
        </row>
        <row r="1513">
          <cell r="B1513" t="str">
            <v>C1173</v>
          </cell>
          <cell r="C1513" t="str">
            <v>ELASTÔMEROS SINTÉTICOS  'NEOPRENE/HYPALON'  P/ COBERTURAS</v>
          </cell>
          <cell r="D1513" t="str">
            <v>M2</v>
          </cell>
          <cell r="E1513">
            <v>1</v>
          </cell>
          <cell r="F1513">
            <v>94.467500000000001</v>
          </cell>
          <cell r="G1513">
            <v>0</v>
          </cell>
          <cell r="H1513">
            <v>3.0625</v>
          </cell>
          <cell r="I1513">
            <v>0</v>
          </cell>
          <cell r="J1513">
            <v>97.53</v>
          </cell>
          <cell r="K1513">
            <v>117.036</v>
          </cell>
        </row>
        <row r="1514">
          <cell r="B1514" t="str">
            <v>C1476</v>
          </cell>
          <cell r="C1514" t="str">
            <v>IMPERMEABILIZAÇÃO À BASE DE ELASTÔMEROS  SINTÉTICOS CALANDRADOS E PRÉ-VULCANIZADOS C/ MANTA BUTÍLICA</v>
          </cell>
          <cell r="D1514" t="str">
            <v>M2</v>
          </cell>
          <cell r="E1514">
            <v>1</v>
          </cell>
          <cell r="F1514">
            <v>37.631250000000001</v>
          </cell>
          <cell r="G1514">
            <v>0</v>
          </cell>
          <cell r="H1514">
            <v>4.1687500000000002</v>
          </cell>
          <cell r="I1514">
            <v>0</v>
          </cell>
          <cell r="J1514">
            <v>41.800000000000004</v>
          </cell>
          <cell r="K1514">
            <v>50.160000000000004</v>
          </cell>
        </row>
        <row r="1515">
          <cell r="B1515" t="str">
            <v>C1463</v>
          </cell>
          <cell r="C1515" t="str">
            <v>IMPERMEABILIZAÇÃO DE CALHA, VIGA-CALHA, JARDINEIRA C/MANTA ASFÁLTICA .AUTO-ADESIVA</v>
          </cell>
          <cell r="D1515" t="str">
            <v>M2</v>
          </cell>
          <cell r="E1515">
            <v>1</v>
          </cell>
          <cell r="F1515">
            <v>9.9162499999999998</v>
          </cell>
          <cell r="G1515">
            <v>0</v>
          </cell>
          <cell r="H1515">
            <v>0.17374999999999999</v>
          </cell>
          <cell r="I1515">
            <v>0</v>
          </cell>
          <cell r="J1515">
            <v>10.09</v>
          </cell>
          <cell r="K1515">
            <v>12.107999999999999</v>
          </cell>
        </row>
        <row r="1516">
          <cell r="B1516" t="str">
            <v>C1464</v>
          </cell>
          <cell r="C1516" t="str">
            <v>IMPERMEABILIZAÇÃO DE COBERTURAS PLANAS C/MANTA ASFÁLTICA</v>
          </cell>
          <cell r="D1516" t="str">
            <v>M2</v>
          </cell>
          <cell r="E1516">
            <v>1</v>
          </cell>
          <cell r="F1516">
            <v>19.8125</v>
          </cell>
          <cell r="G1516">
            <v>0</v>
          </cell>
          <cell r="H1516">
            <v>1.8374999999999999</v>
          </cell>
          <cell r="I1516">
            <v>0</v>
          </cell>
          <cell r="J1516">
            <v>21.65</v>
          </cell>
          <cell r="K1516">
            <v>25.979999999999997</v>
          </cell>
        </row>
        <row r="1517">
          <cell r="B1517" t="str">
            <v>C4124</v>
          </cell>
          <cell r="C1517" t="str">
            <v>IMPERMEABILIZAÇÃO EM DUPLA CAMADA COM MANTA ESTRUTURADA EM POLIÉSTER 4mm - TIPO IV E MANTA DE ALUMÍNIO</v>
          </cell>
          <cell r="D1517" t="str">
            <v>M2</v>
          </cell>
          <cell r="E1517">
            <v>1</v>
          </cell>
          <cell r="F1517">
            <v>47.996000000000002</v>
          </cell>
          <cell r="G1517">
            <v>0</v>
          </cell>
          <cell r="H1517">
            <v>2.2240000000000002</v>
          </cell>
          <cell r="I1517">
            <v>0</v>
          </cell>
          <cell r="J1517">
            <v>50.22</v>
          </cell>
          <cell r="K1517">
            <v>60.263999999999996</v>
          </cell>
        </row>
        <row r="1518">
          <cell r="B1518" t="str">
            <v>C1466</v>
          </cell>
          <cell r="C1518" t="str">
            <v>IMPERMEABILIZAÇÃO HORIZONTAL DE ALICERCES C/MANTA BUTÍLICA</v>
          </cell>
          <cell r="D1518" t="str">
            <v>M</v>
          </cell>
          <cell r="E1518">
            <v>1</v>
          </cell>
          <cell r="F1518">
            <v>9.5374999999999996</v>
          </cell>
          <cell r="G1518">
            <v>0</v>
          </cell>
          <cell r="H1518">
            <v>0.4425</v>
          </cell>
          <cell r="I1518">
            <v>0</v>
          </cell>
          <cell r="J1518">
            <v>9.98</v>
          </cell>
          <cell r="K1518">
            <v>11.976000000000001</v>
          </cell>
        </row>
        <row r="1519">
          <cell r="B1519" t="str">
            <v>C1468</v>
          </cell>
          <cell r="C1519" t="str">
            <v>IMPERMEABILIZAÇÃO INTERNA DE RESERVATÓRIOS DE ÁGUA E PISCINAS</v>
          </cell>
          <cell r="D1519" t="str">
            <v>M2</v>
          </cell>
          <cell r="E1519">
            <v>1</v>
          </cell>
          <cell r="F1519">
            <v>19.963750000000001</v>
          </cell>
          <cell r="G1519">
            <v>0</v>
          </cell>
          <cell r="H1519">
            <v>1.70625</v>
          </cell>
          <cell r="I1519">
            <v>0</v>
          </cell>
          <cell r="J1519">
            <v>21.67</v>
          </cell>
          <cell r="K1519">
            <v>26.004000000000001</v>
          </cell>
        </row>
        <row r="1520">
          <cell r="B1520" t="str">
            <v>C1471</v>
          </cell>
          <cell r="C1520" t="str">
            <v>IMPERMEABILIZAÇÃO P/COBERTURA C/MANTA ASFÁLTICA ARMADA C/FILME POLIETILENO</v>
          </cell>
          <cell r="D1520" t="str">
            <v>M2</v>
          </cell>
          <cell r="E1520">
            <v>1</v>
          </cell>
          <cell r="F1520">
            <v>19.428750000000001</v>
          </cell>
          <cell r="G1520">
            <v>0</v>
          </cell>
          <cell r="H1520">
            <v>1.04125</v>
          </cell>
          <cell r="I1520">
            <v>0</v>
          </cell>
          <cell r="J1520">
            <v>20.470000000000002</v>
          </cell>
          <cell r="K1520">
            <v>24.564000000000004</v>
          </cell>
        </row>
        <row r="1521">
          <cell r="B1521" t="str">
            <v>C1779</v>
          </cell>
          <cell r="C1521" t="str">
            <v>MANTA ASFÁLTICA C/ VÉU DE POLIESTER P/LAJES</v>
          </cell>
          <cell r="D1521" t="str">
            <v>M2</v>
          </cell>
          <cell r="E1521">
            <v>1</v>
          </cell>
          <cell r="F1521">
            <v>10.8725</v>
          </cell>
          <cell r="G1521">
            <v>0</v>
          </cell>
          <cell r="H1521">
            <v>1.8374999999999999</v>
          </cell>
          <cell r="I1521">
            <v>0</v>
          </cell>
          <cell r="J1521">
            <v>12.71</v>
          </cell>
          <cell r="K1521">
            <v>15.252000000000001</v>
          </cell>
        </row>
        <row r="1522">
          <cell r="C1522" t="str">
            <v>IMPERMEABILIZAÇÃO C/  CIMENTO ESTRUTURAL</v>
          </cell>
          <cell r="E1522">
            <v>0</v>
          </cell>
          <cell r="F1522">
            <v>101.91875</v>
          </cell>
          <cell r="G1522">
            <v>0</v>
          </cell>
          <cell r="H1522">
            <v>7.4712500000000004</v>
          </cell>
          <cell r="I1522">
            <v>0</v>
          </cell>
          <cell r="J1522" t="str">
            <v/>
          </cell>
        </row>
        <row r="1523">
          <cell r="B1523" t="str">
            <v>C1465</v>
          </cell>
          <cell r="C1523" t="str">
            <v>IMPERMEABILIZAÇÃO DE ÁREAS SUJEITAS A INFILTRAÇÃO POR LENÇOL FREÁTICO</v>
          </cell>
          <cell r="D1523" t="str">
            <v>M2</v>
          </cell>
          <cell r="E1523">
            <v>1</v>
          </cell>
          <cell r="F1523">
            <v>13.11</v>
          </cell>
          <cell r="G1523">
            <v>0</v>
          </cell>
          <cell r="H1523">
            <v>1.39</v>
          </cell>
          <cell r="I1523">
            <v>0</v>
          </cell>
          <cell r="J1523">
            <v>14.5</v>
          </cell>
          <cell r="K1523">
            <v>17.399999999999999</v>
          </cell>
        </row>
        <row r="1524">
          <cell r="B1524" t="str">
            <v>C1467</v>
          </cell>
          <cell r="C1524" t="str">
            <v>IMPERMEABILIZAÇÃO INTERNA DE PISCINAS ENTERRADAS C/CIMENTO IMPERMEABILIZANTE ESTRUTURAL</v>
          </cell>
          <cell r="D1524" t="str">
            <v>M2</v>
          </cell>
          <cell r="E1524">
            <v>1</v>
          </cell>
          <cell r="F1524">
            <v>7.8925000000000001</v>
          </cell>
          <cell r="G1524">
            <v>0</v>
          </cell>
          <cell r="H1524">
            <v>0.34749999999999998</v>
          </cell>
          <cell r="I1524">
            <v>0</v>
          </cell>
          <cell r="J1524">
            <v>8.24</v>
          </cell>
          <cell r="K1524">
            <v>9.8879999999999999</v>
          </cell>
        </row>
        <row r="1525">
          <cell r="B1525" t="str">
            <v>C1473</v>
          </cell>
          <cell r="C1525" t="str">
            <v>IMPERMEABILIZAÇÃO RESERVATÓRIO ELEVADO C/MEMBRANA ELÁSTICA BI-COMPRIMIDA</v>
          </cell>
          <cell r="D1525" t="str">
            <v>M2</v>
          </cell>
          <cell r="E1525">
            <v>1</v>
          </cell>
          <cell r="F1525">
            <v>14.741250000000001</v>
          </cell>
          <cell r="G1525">
            <v>0</v>
          </cell>
          <cell r="H1525">
            <v>0.86875000000000002</v>
          </cell>
          <cell r="I1525">
            <v>0</v>
          </cell>
          <cell r="J1525">
            <v>15.610000000000001</v>
          </cell>
          <cell r="K1525">
            <v>18.731999999999999</v>
          </cell>
        </row>
        <row r="1526">
          <cell r="B1526" t="str">
            <v>C1458</v>
          </cell>
          <cell r="C1526" t="str">
            <v>IMPERMEABILIZANTE ESTRUTURAL E MEMBRANA ACRÍLICA P/CALHAS</v>
          </cell>
          <cell r="D1526" t="str">
            <v>M2</v>
          </cell>
          <cell r="E1526">
            <v>1</v>
          </cell>
          <cell r="F1526">
            <v>27.734999999999999</v>
          </cell>
          <cell r="G1526">
            <v>0</v>
          </cell>
          <cell r="H1526">
            <v>2.085</v>
          </cell>
          <cell r="I1526">
            <v>0</v>
          </cell>
          <cell r="J1526">
            <v>29.82</v>
          </cell>
          <cell r="K1526">
            <v>35.783999999999999</v>
          </cell>
        </row>
        <row r="1527">
          <cell r="B1527" t="str">
            <v>C1459</v>
          </cell>
          <cell r="C1527" t="str">
            <v>IMPERMEABILIZANTE ESTRUTURAL E MEMBRANA ACRÍLICA P/COBERTURA</v>
          </cell>
          <cell r="D1527" t="str">
            <v>M2</v>
          </cell>
          <cell r="E1527">
            <v>1</v>
          </cell>
          <cell r="F1527">
            <v>27.734999999999999</v>
          </cell>
          <cell r="G1527">
            <v>0</v>
          </cell>
          <cell r="H1527">
            <v>2.085</v>
          </cell>
          <cell r="I1527">
            <v>0</v>
          </cell>
          <cell r="J1527">
            <v>29.82</v>
          </cell>
          <cell r="K1527">
            <v>35.783999999999999</v>
          </cell>
        </row>
        <row r="1528">
          <cell r="B1528" t="str">
            <v>C1460</v>
          </cell>
          <cell r="C1528" t="str">
            <v>IMPERMEABILIZANTE ESTRUTURAL EM RESERVATÓRIOS</v>
          </cell>
          <cell r="D1528" t="str">
            <v>M2</v>
          </cell>
          <cell r="E1528">
            <v>1</v>
          </cell>
          <cell r="F1528">
            <v>6.3025000000000002</v>
          </cell>
          <cell r="G1528">
            <v>0</v>
          </cell>
          <cell r="H1528">
            <v>0.34749999999999998</v>
          </cell>
          <cell r="I1528">
            <v>0</v>
          </cell>
          <cell r="J1528">
            <v>6.65</v>
          </cell>
          <cell r="K1528">
            <v>7.98</v>
          </cell>
        </row>
        <row r="1529">
          <cell r="B1529" t="str">
            <v>C1461</v>
          </cell>
          <cell r="C1529" t="str">
            <v>IMPERMEABILIZANTE ESTRUTURAL EM SUPERFÍCIE EM CONTATO C/ TERRA</v>
          </cell>
          <cell r="D1529" t="str">
            <v>M2</v>
          </cell>
          <cell r="E1529">
            <v>1</v>
          </cell>
          <cell r="F1529">
            <v>4.4024999999999999</v>
          </cell>
          <cell r="G1529">
            <v>0</v>
          </cell>
          <cell r="H1529">
            <v>0.34749999999999998</v>
          </cell>
          <cell r="I1529">
            <v>0</v>
          </cell>
          <cell r="J1529">
            <v>4.75</v>
          </cell>
          <cell r="K1529">
            <v>5.7</v>
          </cell>
        </row>
        <row r="1530">
          <cell r="C1530" t="str">
            <v>PROTEÇÃO MECÂNICA</v>
          </cell>
          <cell r="E1530">
            <v>0</v>
          </cell>
          <cell r="F1530">
            <v>15.246124999999999</v>
          </cell>
          <cell r="G1530">
            <v>0</v>
          </cell>
          <cell r="H1530">
            <v>3.5738749999999997</v>
          </cell>
          <cell r="I1530">
            <v>0</v>
          </cell>
          <cell r="J1530" t="str">
            <v/>
          </cell>
        </row>
        <row r="1531">
          <cell r="B1531" t="str">
            <v>C1424</v>
          </cell>
          <cell r="C1531" t="str">
            <v>GEOTEXTIL COMO CAMADA  DE SEPARAÇÃO OU COM BERÇO AMORTECEDOR</v>
          </cell>
          <cell r="D1531" t="str">
            <v>M2</v>
          </cell>
          <cell r="E1531">
            <v>1</v>
          </cell>
          <cell r="F1531">
            <v>4.4178749999999996</v>
          </cell>
          <cell r="G1531">
            <v>0</v>
          </cell>
          <cell r="H1531">
            <v>2.2124999999999999E-2</v>
          </cell>
          <cell r="I1531">
            <v>0</v>
          </cell>
          <cell r="J1531">
            <v>4.4399999999999995</v>
          </cell>
          <cell r="K1531">
            <v>5.3279999999999994</v>
          </cell>
        </row>
        <row r="1532">
          <cell r="B1532" t="str">
            <v>C1425</v>
          </cell>
          <cell r="C1532" t="str">
            <v>GEOTEXTIL COMO PROTEÇÃO CONTRA PUNCIONAMENTO</v>
          </cell>
          <cell r="D1532" t="str">
            <v>M2</v>
          </cell>
          <cell r="E1532">
            <v>1</v>
          </cell>
          <cell r="F1532">
            <v>4.2357499999999995</v>
          </cell>
          <cell r="G1532">
            <v>0</v>
          </cell>
          <cell r="H1532">
            <v>4.4249999999999998E-2</v>
          </cell>
          <cell r="I1532">
            <v>0</v>
          </cell>
          <cell r="J1532">
            <v>4.2799999999999994</v>
          </cell>
          <cell r="K1532">
            <v>5.1359999999999992</v>
          </cell>
        </row>
        <row r="1533">
          <cell r="B1533" t="str">
            <v>C2057</v>
          </cell>
          <cell r="C1533" t="str">
            <v>PROTEÇÃO DE SUPERFÍCIES IMPERMEABILIZADAS</v>
          </cell>
          <cell r="D1533" t="str">
            <v>M2</v>
          </cell>
          <cell r="E1533">
            <v>1</v>
          </cell>
          <cell r="F1533">
            <v>6.5925000000000002</v>
          </cell>
          <cell r="G1533">
            <v>0</v>
          </cell>
          <cell r="H1533">
            <v>3.5074999999999998</v>
          </cell>
          <cell r="I1533">
            <v>0</v>
          </cell>
          <cell r="J1533">
            <v>10.1</v>
          </cell>
          <cell r="K1533">
            <v>12.12</v>
          </cell>
        </row>
        <row r="1534">
          <cell r="C1534" t="str">
            <v>OUTROS ELEMENTOS</v>
          </cell>
          <cell r="E1534">
            <v>0</v>
          </cell>
          <cell r="F1534">
            <v>134.31337500000001</v>
          </cell>
          <cell r="G1534">
            <v>0</v>
          </cell>
          <cell r="H1534">
            <v>28.176624999999998</v>
          </cell>
          <cell r="I1534">
            <v>0</v>
          </cell>
          <cell r="J1534" t="str">
            <v/>
          </cell>
        </row>
        <row r="1535">
          <cell r="B1535" t="str">
            <v>C0667</v>
          </cell>
          <cell r="C1535" t="str">
            <v>CAMADA PROTETORA DE SUPERFÍCIE HORIZONTAL C/ARGAMASSA DE CIMENTO E AREIA</v>
          </cell>
          <cell r="D1535" t="str">
            <v>M2</v>
          </cell>
          <cell r="E1535">
            <v>1</v>
          </cell>
          <cell r="F1535">
            <v>5.2381250000000001</v>
          </cell>
          <cell r="G1535">
            <v>0</v>
          </cell>
          <cell r="H1535">
            <v>4.2818750000000003</v>
          </cell>
          <cell r="I1535">
            <v>0</v>
          </cell>
          <cell r="J1535">
            <v>9.52</v>
          </cell>
          <cell r="K1535">
            <v>11.423999999999999</v>
          </cell>
        </row>
        <row r="1536">
          <cell r="B1536" t="str">
            <v>C3444</v>
          </cell>
          <cell r="C1536" t="str">
            <v>IMPERMEABILIZAÇÃO C/ SIKA E IGOL P/ CX. D´ÁGUA</v>
          </cell>
          <cell r="D1536" t="str">
            <v>M2</v>
          </cell>
          <cell r="E1536">
            <v>1</v>
          </cell>
          <cell r="F1536">
            <v>15.493124999999999</v>
          </cell>
          <cell r="G1536">
            <v>0</v>
          </cell>
          <cell r="H1536">
            <v>5.5768750000000002</v>
          </cell>
          <cell r="I1536">
            <v>0</v>
          </cell>
          <cell r="J1536">
            <v>21.07</v>
          </cell>
          <cell r="K1536">
            <v>25.283999999999999</v>
          </cell>
        </row>
        <row r="1537">
          <cell r="B1537" t="str">
            <v>C2841</v>
          </cell>
          <cell r="C1537" t="str">
            <v>IMPERMEABILIZAÇÃO C/ARGAMASSA DE  CIMENTO E AREIA 1:3 ADITIVADA, ESP.= 2.50cm</v>
          </cell>
          <cell r="D1537" t="str">
            <v>M2</v>
          </cell>
          <cell r="E1537">
            <v>1</v>
          </cell>
          <cell r="F1537">
            <v>9.5833750000000002</v>
          </cell>
          <cell r="G1537">
            <v>0</v>
          </cell>
          <cell r="H1537">
            <v>3.7066249999999998</v>
          </cell>
          <cell r="I1537">
            <v>0</v>
          </cell>
          <cell r="J1537">
            <v>13.29</v>
          </cell>
          <cell r="K1537">
            <v>15.947999999999999</v>
          </cell>
        </row>
        <row r="1538">
          <cell r="B1538" t="str">
            <v>C2842</v>
          </cell>
          <cell r="C1538" t="str">
            <v>IMPERMEABILIZAÇÃO COM CIMENTO CRISTALIZANTE, BASE ACRÍLICA</v>
          </cell>
          <cell r="D1538" t="str">
            <v>M2</v>
          </cell>
          <cell r="E1538">
            <v>1</v>
          </cell>
          <cell r="F1538">
            <v>21.97</v>
          </cell>
          <cell r="G1538">
            <v>0</v>
          </cell>
          <cell r="H1538">
            <v>3.95</v>
          </cell>
          <cell r="I1538">
            <v>0</v>
          </cell>
          <cell r="J1538">
            <v>25.919999999999998</v>
          </cell>
          <cell r="K1538">
            <v>31.103999999999996</v>
          </cell>
        </row>
        <row r="1539">
          <cell r="B1539" t="str">
            <v>C4021</v>
          </cell>
          <cell r="C1539" t="str">
            <v xml:space="preserve">IMPERMEABILIZAÇÃO DE ACABAMENTO C/ HEYDICRYL PLUS, COR BRANCA, CONSUMO 3,0 KG/M2, REFORÇADA C/ TELA </v>
          </cell>
          <cell r="D1539" t="str">
            <v>M2</v>
          </cell>
          <cell r="E1539">
            <v>1</v>
          </cell>
          <cell r="F1539">
            <v>9.5</v>
          </cell>
          <cell r="G1539">
            <v>0</v>
          </cell>
          <cell r="H1539">
            <v>0</v>
          </cell>
          <cell r="I1539">
            <v>0</v>
          </cell>
          <cell r="J1539">
            <v>9.5</v>
          </cell>
          <cell r="K1539">
            <v>11.4</v>
          </cell>
        </row>
        <row r="1540">
          <cell r="B1540" t="str">
            <v>C3735</v>
          </cell>
          <cell r="C1540" t="str">
            <v>IMPERMEABILIZAÇÃO C/ GEOMEMBRANA DE PEAD, ESP.=1.00mm EM ÁREAS ATÉ 100M2 (FORNECIMENTO E INSTALAÇÃO)</v>
          </cell>
          <cell r="D1540" t="str">
            <v>M2</v>
          </cell>
          <cell r="E1540">
            <v>1</v>
          </cell>
          <cell r="F1540">
            <v>54.76</v>
          </cell>
          <cell r="G1540">
            <v>0</v>
          </cell>
          <cell r="H1540">
            <v>0</v>
          </cell>
          <cell r="I1540">
            <v>0</v>
          </cell>
          <cell r="J1540">
            <v>54.76</v>
          </cell>
          <cell r="K1540">
            <v>65.711999999999989</v>
          </cell>
        </row>
        <row r="1541">
          <cell r="B1541" t="str">
            <v>C2217</v>
          </cell>
          <cell r="C1541" t="str">
            <v>REVESTIMENTO DE SUPERFÍCIE HORIZONTAL OU VERTICAL C/ARGAMASSA</v>
          </cell>
          <cell r="D1541" t="str">
            <v>M2</v>
          </cell>
          <cell r="E1541">
            <v>1</v>
          </cell>
          <cell r="F1541">
            <v>17.768750000000001</v>
          </cell>
          <cell r="G1541">
            <v>0</v>
          </cell>
          <cell r="H1541">
            <v>10.661250000000001</v>
          </cell>
          <cell r="I1541">
            <v>0</v>
          </cell>
          <cell r="J1541">
            <v>28.43</v>
          </cell>
          <cell r="K1541">
            <v>34.116</v>
          </cell>
        </row>
        <row r="1542">
          <cell r="C1542" t="str">
            <v>PROTEÇÃO TÉRMICA</v>
          </cell>
          <cell r="E1542">
            <v>0</v>
          </cell>
          <cell r="F1542">
            <v>400.79812500000003</v>
          </cell>
          <cell r="G1542">
            <v>0</v>
          </cell>
          <cell r="H1542">
            <v>51.341875000000002</v>
          </cell>
          <cell r="I1542">
            <v>0</v>
          </cell>
          <cell r="J1542" t="str">
            <v/>
          </cell>
        </row>
        <row r="1543">
          <cell r="C1543" t="str">
            <v>ISOLAMENTO DE PAREDES</v>
          </cell>
          <cell r="E1543">
            <v>0</v>
          </cell>
          <cell r="F1543">
            <v>156.11812499999999</v>
          </cell>
          <cell r="G1543">
            <v>0</v>
          </cell>
          <cell r="H1543">
            <v>12.091875</v>
          </cell>
          <cell r="I1543">
            <v>0</v>
          </cell>
          <cell r="J1543" t="str">
            <v/>
          </cell>
        </row>
        <row r="1544">
          <cell r="B1544" t="str">
            <v>C1501</v>
          </cell>
          <cell r="C1544" t="str">
            <v>ISOLAMENTO TÉRMICO C/ESPUMA RÍGIDA DE POLIURETANO ESP.= 5cm</v>
          </cell>
          <cell r="D1544" t="str">
            <v>M2</v>
          </cell>
          <cell r="E1544">
            <v>1</v>
          </cell>
          <cell r="F1544">
            <v>5.41</v>
          </cell>
          <cell r="G1544">
            <v>0</v>
          </cell>
          <cell r="H1544">
            <v>0.66</v>
          </cell>
          <cell r="I1544">
            <v>0</v>
          </cell>
          <cell r="J1544">
            <v>6.07</v>
          </cell>
          <cell r="K1544">
            <v>7.2839999999999998</v>
          </cell>
        </row>
        <row r="1545">
          <cell r="B1545" t="str">
            <v>C1502</v>
          </cell>
          <cell r="C1545" t="str">
            <v>ISOLAMENTO TÉRMICO C/MANTAS DE FIBRA DE VIDRO ENSACADAS ESP.= 5cm</v>
          </cell>
          <cell r="D1545" t="str">
            <v>M2</v>
          </cell>
          <cell r="E1545">
            <v>1</v>
          </cell>
          <cell r="F1545">
            <v>35.253749999999997</v>
          </cell>
          <cell r="G1545">
            <v>0</v>
          </cell>
          <cell r="H1545">
            <v>0.30625000000000002</v>
          </cell>
          <cell r="I1545">
            <v>0</v>
          </cell>
          <cell r="J1545">
            <v>35.559999999999995</v>
          </cell>
          <cell r="K1545">
            <v>42.67199999999999</v>
          </cell>
        </row>
        <row r="1546">
          <cell r="B1546" t="str">
            <v>C1505</v>
          </cell>
          <cell r="C1546" t="str">
            <v>ISOLAMENTO TÉRMICO C/PAINEL DE FIBRA DE VIDRO FLEXÍVEL ESP.=50mm FIXADO COM ADESIVO HIDRO-ASFÁLTICO</v>
          </cell>
          <cell r="D1546" t="str">
            <v>M2</v>
          </cell>
          <cell r="E1546">
            <v>1</v>
          </cell>
          <cell r="F1546">
            <v>17.986875000000001</v>
          </cell>
          <cell r="G1546">
            <v>0</v>
          </cell>
          <cell r="H1546">
            <v>0.85312500000000002</v>
          </cell>
          <cell r="I1546">
            <v>0</v>
          </cell>
          <cell r="J1546">
            <v>18.84</v>
          </cell>
          <cell r="K1546">
            <v>22.608000000000001</v>
          </cell>
        </row>
        <row r="1547">
          <cell r="B1547" t="str">
            <v>C1503</v>
          </cell>
          <cell r="C1547" t="str">
            <v>ISOLAMENTO TÉRMICO C/PAINEL DE FIBRA DE VIDRO RÍGIDO ESP.= 25mm FIXADO COM ASFALTO OXIDADO (MODIFICADO)</v>
          </cell>
          <cell r="D1547" t="str">
            <v>M2</v>
          </cell>
          <cell r="E1547">
            <v>1</v>
          </cell>
          <cell r="F1547">
            <v>54.578749999999999</v>
          </cell>
          <cell r="G1547">
            <v>0</v>
          </cell>
          <cell r="H1547">
            <v>2.5012500000000002</v>
          </cell>
          <cell r="I1547">
            <v>0</v>
          </cell>
          <cell r="J1547">
            <v>57.08</v>
          </cell>
          <cell r="K1547">
            <v>68.495999999999995</v>
          </cell>
        </row>
        <row r="1548">
          <cell r="B1548" t="str">
            <v>C1506</v>
          </cell>
          <cell r="C1548" t="str">
            <v>ISOLAMENTO TÉRMICO C/PAINEL DE FIBRA DE VIDRO SEMI-RÍGIDO ESP.= 50mm FIXADO C/ARAME E TELA</v>
          </cell>
          <cell r="D1548" t="str">
            <v>M2</v>
          </cell>
          <cell r="E1548">
            <v>1</v>
          </cell>
          <cell r="F1548">
            <v>18.983750000000001</v>
          </cell>
          <cell r="G1548">
            <v>0</v>
          </cell>
          <cell r="H1548">
            <v>1.70625</v>
          </cell>
          <cell r="I1548">
            <v>0</v>
          </cell>
          <cell r="J1548">
            <v>20.69</v>
          </cell>
          <cell r="K1548">
            <v>24.827999999999999</v>
          </cell>
        </row>
        <row r="1549">
          <cell r="B1549" t="str">
            <v>C1504</v>
          </cell>
          <cell r="C1549" t="str">
            <v>ISOLAMENTO TÉRMICO C/TIJOLO CERÂMICO FURADO (30X20X10)cm</v>
          </cell>
          <cell r="D1549" t="str">
            <v>M2</v>
          </cell>
          <cell r="E1549">
            <v>1</v>
          </cell>
          <cell r="F1549">
            <v>23.905000000000001</v>
          </cell>
          <cell r="G1549">
            <v>0</v>
          </cell>
          <cell r="H1549">
            <v>6.0650000000000004</v>
          </cell>
          <cell r="I1549">
            <v>0</v>
          </cell>
          <cell r="J1549">
            <v>29.970000000000002</v>
          </cell>
          <cell r="K1549">
            <v>35.963999999999999</v>
          </cell>
        </row>
        <row r="1550">
          <cell r="C1550" t="str">
            <v>ISOLAMENTO DE COBERTURAS E LAJES</v>
          </cell>
          <cell r="E1550">
            <v>0</v>
          </cell>
          <cell r="F1550">
            <v>210.88249999999999</v>
          </cell>
          <cell r="G1550">
            <v>0</v>
          </cell>
          <cell r="H1550">
            <v>31.287500000000001</v>
          </cell>
          <cell r="I1550">
            <v>0</v>
          </cell>
          <cell r="J1550" t="str">
            <v/>
          </cell>
        </row>
        <row r="1551">
          <cell r="B1551" t="str">
            <v>C1500</v>
          </cell>
          <cell r="C1551" t="str">
            <v>ISOLAMENTO TÉRMICO C/ARGILA EXPANDIDA AGLOMERADA ESP.= 20cm</v>
          </cell>
          <cell r="D1551" t="str">
            <v>M2</v>
          </cell>
          <cell r="E1551">
            <v>1</v>
          </cell>
          <cell r="F1551">
            <v>42.674999999999997</v>
          </cell>
          <cell r="G1551">
            <v>0</v>
          </cell>
          <cell r="H1551">
            <v>3.855</v>
          </cell>
          <cell r="I1551">
            <v>0</v>
          </cell>
          <cell r="J1551">
            <v>46.529999999999994</v>
          </cell>
          <cell r="K1551">
            <v>55.835999999999991</v>
          </cell>
        </row>
        <row r="1552">
          <cell r="B1552" t="str">
            <v>C1507</v>
          </cell>
          <cell r="C1552" t="str">
            <v>ISOLAMENTO TÉRMICO C/DOLOMITA MAGNESIANA BRITADA ESP.= 10cm</v>
          </cell>
          <cell r="D1552" t="str">
            <v>M2</v>
          </cell>
          <cell r="E1552">
            <v>1</v>
          </cell>
          <cell r="F1552">
            <v>4.0025000000000004</v>
          </cell>
          <cell r="G1552">
            <v>0</v>
          </cell>
          <cell r="H1552">
            <v>3.4375</v>
          </cell>
          <cell r="I1552">
            <v>0</v>
          </cell>
          <cell r="J1552">
            <v>7.44</v>
          </cell>
          <cell r="K1552">
            <v>8.9280000000000008</v>
          </cell>
        </row>
        <row r="1553">
          <cell r="B1553" t="str">
            <v>C1508</v>
          </cell>
          <cell r="C1553" t="str">
            <v>ISOLAMENTO TÉRMICO C/LAJOTAS PRE-MOLDADAS DE CONCRETO</v>
          </cell>
          <cell r="D1553" t="str">
            <v>M2</v>
          </cell>
          <cell r="E1553">
            <v>1</v>
          </cell>
          <cell r="F1553">
            <v>25.143750000000001</v>
          </cell>
          <cell r="G1553">
            <v>0</v>
          </cell>
          <cell r="H1553">
            <v>4.5162500000000003</v>
          </cell>
          <cell r="I1553">
            <v>0</v>
          </cell>
          <cell r="J1553">
            <v>29.66</v>
          </cell>
          <cell r="K1553">
            <v>35.591999999999999</v>
          </cell>
        </row>
        <row r="1554">
          <cell r="B1554" t="str">
            <v>C1509</v>
          </cell>
          <cell r="C1554" t="str">
            <v>ISOLAMENTO TÉRMICO C/MANTAS DE FIBRA DE VIDRO ESP.= 7.5cm  PROTEGIDAS C/ASFALTO OXIDADO</v>
          </cell>
          <cell r="D1554" t="str">
            <v>M2</v>
          </cell>
          <cell r="E1554">
            <v>1</v>
          </cell>
          <cell r="F1554">
            <v>18.631250000000001</v>
          </cell>
          <cell r="G1554">
            <v>0</v>
          </cell>
          <cell r="H1554">
            <v>3.3387500000000001</v>
          </cell>
          <cell r="I1554">
            <v>0</v>
          </cell>
          <cell r="J1554">
            <v>21.970000000000002</v>
          </cell>
          <cell r="K1554">
            <v>26.364000000000001</v>
          </cell>
        </row>
        <row r="1555">
          <cell r="B1555" t="str">
            <v>C1510</v>
          </cell>
          <cell r="C1555" t="str">
            <v>ISOLAMENTO TÉRMICO C/PEDRA BRITADA SOLTA ESP.= 25cm, SOBRE ARGAMASA DE PROTEÇÃO P/IMPERMEABILIZAÇÃO</v>
          </cell>
          <cell r="D1555" t="str">
            <v>M2</v>
          </cell>
          <cell r="E1555">
            <v>1</v>
          </cell>
          <cell r="F1555">
            <v>11.036250000000001</v>
          </cell>
          <cell r="G1555">
            <v>0</v>
          </cell>
          <cell r="H1555">
            <v>1.9837499999999999</v>
          </cell>
          <cell r="I1555">
            <v>0</v>
          </cell>
          <cell r="J1555">
            <v>13.020000000000001</v>
          </cell>
          <cell r="K1555">
            <v>15.624000000000001</v>
          </cell>
        </row>
        <row r="1556">
          <cell r="B1556" t="str">
            <v>C1511</v>
          </cell>
          <cell r="C1556" t="str">
            <v>ISOLAMENTO TÉRMICO C/PLACAS DE CONCRETO CELULAR ESP.= 5cm</v>
          </cell>
          <cell r="D1556" t="str">
            <v>M2</v>
          </cell>
          <cell r="E1556">
            <v>1</v>
          </cell>
          <cell r="F1556">
            <v>25.543749999999999</v>
          </cell>
          <cell r="G1556">
            <v>0</v>
          </cell>
          <cell r="H1556">
            <v>7.0462499999999997</v>
          </cell>
          <cell r="I1556">
            <v>0</v>
          </cell>
          <cell r="J1556">
            <v>32.589999999999996</v>
          </cell>
          <cell r="K1556">
            <v>39.107999999999997</v>
          </cell>
        </row>
        <row r="1557">
          <cell r="B1557" t="str">
            <v>C1512</v>
          </cell>
          <cell r="C1557" t="str">
            <v>ISOLAMENTO TÉRMICO C/PLACAS DE POLIESTIRENO EXPANDIDO ESP.= 5cm</v>
          </cell>
          <cell r="D1557" t="str">
            <v>M2</v>
          </cell>
          <cell r="E1557">
            <v>1</v>
          </cell>
          <cell r="F1557">
            <v>29.83</v>
          </cell>
          <cell r="G1557">
            <v>0</v>
          </cell>
          <cell r="H1557">
            <v>0.66</v>
          </cell>
          <cell r="I1557">
            <v>0</v>
          </cell>
          <cell r="J1557">
            <v>30.49</v>
          </cell>
          <cell r="K1557">
            <v>36.587999999999994</v>
          </cell>
        </row>
        <row r="1558">
          <cell r="B1558" t="str">
            <v>C1513</v>
          </cell>
          <cell r="C1558" t="str">
            <v>ISOLAMENTO TÉRMICO C/VERMICULITA AGLOMERADA C/CIMENTO E AREIA ESP.= 15cm</v>
          </cell>
          <cell r="D1558" t="str">
            <v>M2</v>
          </cell>
          <cell r="E1558">
            <v>1</v>
          </cell>
          <cell r="F1558">
            <v>54.02</v>
          </cell>
          <cell r="G1558">
            <v>0</v>
          </cell>
          <cell r="H1558">
            <v>6.45</v>
          </cell>
          <cell r="I1558">
            <v>0</v>
          </cell>
          <cell r="J1558">
            <v>60.470000000000006</v>
          </cell>
          <cell r="K1558">
            <v>72.564000000000007</v>
          </cell>
        </row>
        <row r="1559">
          <cell r="C1559" t="str">
            <v>ISOLAMENTO DE TUBOS DE AÇO</v>
          </cell>
          <cell r="E1559">
            <v>0</v>
          </cell>
          <cell r="F1559">
            <v>33.797499999999999</v>
          </cell>
          <cell r="G1559">
            <v>0</v>
          </cell>
          <cell r="H1559">
            <v>7.9625000000000004</v>
          </cell>
          <cell r="I1559">
            <v>0</v>
          </cell>
          <cell r="J1559" t="str">
            <v/>
          </cell>
        </row>
        <row r="1560">
          <cell r="B1560" t="str">
            <v>C3717</v>
          </cell>
          <cell r="C1560" t="str">
            <v>ISOLAMENTO TÉRMICO COM POLIESTIRENO EXPANDIDO (ISOPOR) EM TUBO DE AÇO PRETO  DE 2"</v>
          </cell>
          <cell r="D1560" t="str">
            <v>M</v>
          </cell>
          <cell r="E1560">
            <v>1</v>
          </cell>
          <cell r="F1560">
            <v>14.535</v>
          </cell>
          <cell r="G1560">
            <v>0</v>
          </cell>
          <cell r="H1560">
            <v>3.6749999999999998</v>
          </cell>
          <cell r="I1560">
            <v>0</v>
          </cell>
          <cell r="J1560">
            <v>18.21</v>
          </cell>
          <cell r="K1560">
            <v>21.852</v>
          </cell>
        </row>
        <row r="1561">
          <cell r="B1561" t="str">
            <v>C3718</v>
          </cell>
          <cell r="C1561" t="str">
            <v>ISOLAMENTO TÉRMICO COM POLIESTIRENO EXPANDIDO (ISOPOR) EM TUBO DE AÇO PRETO  DE 2 1/2"</v>
          </cell>
          <cell r="D1561" t="str">
            <v>M</v>
          </cell>
          <cell r="E1561">
            <v>1</v>
          </cell>
          <cell r="F1561">
            <v>19.262499999999999</v>
          </cell>
          <cell r="G1561">
            <v>0</v>
          </cell>
          <cell r="H1561">
            <v>4.2874999999999996</v>
          </cell>
          <cell r="I1561">
            <v>0</v>
          </cell>
          <cell r="J1561">
            <v>23.549999999999997</v>
          </cell>
          <cell r="K1561">
            <v>28.259999999999994</v>
          </cell>
        </row>
        <row r="1562">
          <cell r="C1562" t="str">
            <v>REVESTIMENTOS</v>
          </cell>
          <cell r="E1562">
            <v>0</v>
          </cell>
          <cell r="F1562">
            <v>2952.59238</v>
          </cell>
          <cell r="G1562">
            <v>0</v>
          </cell>
          <cell r="H1562">
            <v>581.03761999999995</v>
          </cell>
          <cell r="I1562">
            <v>0</v>
          </cell>
          <cell r="J1562" t="str">
            <v/>
          </cell>
        </row>
        <row r="1563">
          <cell r="C1563" t="str">
            <v>ARGAMASSAS PARA PAREDES INTERNAS E EXTERNAS</v>
          </cell>
          <cell r="E1563">
            <v>0</v>
          </cell>
          <cell r="F1563">
            <v>209.50496000000001</v>
          </cell>
          <cell r="G1563">
            <v>0</v>
          </cell>
          <cell r="H1563">
            <v>144.64503999999999</v>
          </cell>
          <cell r="I1563">
            <v>0</v>
          </cell>
          <cell r="J1563" t="str">
            <v/>
          </cell>
        </row>
        <row r="1564">
          <cell r="B1564" t="str">
            <v>C0776</v>
          </cell>
          <cell r="C1564" t="str">
            <v>CHAPISCO C/ ARGAMASSA DE CIMENTO E AREIA S/PENEIRAMENTO TRAÇO 1:3  ESP.= 5mm PARA PAREDES</v>
          </cell>
          <cell r="D1564" t="str">
            <v>M2</v>
          </cell>
          <cell r="E1564">
            <v>1</v>
          </cell>
          <cell r="F1564">
            <v>1.4706250000000001</v>
          </cell>
          <cell r="G1564">
            <v>0</v>
          </cell>
          <cell r="H1564">
            <v>0.67937499999999995</v>
          </cell>
          <cell r="I1564">
            <v>0</v>
          </cell>
          <cell r="J1564">
            <v>2.15</v>
          </cell>
          <cell r="K1564">
            <v>2.5799999999999996</v>
          </cell>
        </row>
        <row r="1565">
          <cell r="B1565" t="str">
            <v>C0777</v>
          </cell>
          <cell r="C1565" t="str">
            <v>CHAPISCO C/ ARGAMASSA DE CIMENTO E PEDRISCO TRAÇO 1:4  ESP.= 7mm</v>
          </cell>
          <cell r="D1565" t="str">
            <v>M2</v>
          </cell>
          <cell r="E1565">
            <v>1</v>
          </cell>
          <cell r="F1565">
            <v>2.0686</v>
          </cell>
          <cell r="G1565">
            <v>0</v>
          </cell>
          <cell r="H1565">
            <v>1.2614000000000001</v>
          </cell>
          <cell r="I1565">
            <v>0</v>
          </cell>
          <cell r="J1565">
            <v>3.33</v>
          </cell>
          <cell r="K1565">
            <v>3.996</v>
          </cell>
        </row>
        <row r="1566">
          <cell r="B1566" t="str">
            <v>C2129</v>
          </cell>
          <cell r="C1566" t="str">
            <v>EMBOÇO BASE P/ TINTA EPOXI C/ ARGAMASSA DE CIMENTO E AREIA S/ PENEIRAMENTO, TRAÇO 1:3, ESP=20 mm</v>
          </cell>
          <cell r="D1566" t="str">
            <v>M2</v>
          </cell>
          <cell r="E1566">
            <v>1</v>
          </cell>
          <cell r="F1566">
            <v>7.1717499999999994</v>
          </cell>
          <cell r="G1566">
            <v>0</v>
          </cell>
          <cell r="H1566">
            <v>4.3482500000000002</v>
          </cell>
          <cell r="I1566">
            <v>0</v>
          </cell>
          <cell r="J1566">
            <v>11.52</v>
          </cell>
          <cell r="K1566">
            <v>13.824</v>
          </cell>
        </row>
        <row r="1567">
          <cell r="B1567" t="str">
            <v>C1214</v>
          </cell>
          <cell r="C1567" t="str">
            <v>EMBOÇO C/ ARGAMASSA DE CAL HIDRATADA E AREIA S/PENEIRAMENTO TRAÇO 1:2  ESP.= 20mm</v>
          </cell>
          <cell r="D1567" t="str">
            <v>M2</v>
          </cell>
          <cell r="E1567">
            <v>1</v>
          </cell>
          <cell r="F1567">
            <v>6.2735000000000003</v>
          </cell>
          <cell r="G1567">
            <v>0</v>
          </cell>
          <cell r="H1567">
            <v>3.7665000000000002</v>
          </cell>
          <cell r="I1567">
            <v>0</v>
          </cell>
          <cell r="J1567">
            <v>10.040000000000001</v>
          </cell>
          <cell r="K1567">
            <v>12.048</v>
          </cell>
        </row>
        <row r="1568">
          <cell r="B1568" t="str">
            <v>C1216</v>
          </cell>
          <cell r="C1568" t="str">
            <v>EMBOÇO C/ ARGAMASSA DE CAL HIDRATADA E AREIA S/PENEIRAMENTO TRAÇO 1:3  ESP.= 20mm</v>
          </cell>
          <cell r="D1568" t="str">
            <v>M2</v>
          </cell>
          <cell r="E1568">
            <v>1</v>
          </cell>
          <cell r="F1568">
            <v>5.3435000000000006</v>
          </cell>
          <cell r="G1568">
            <v>0</v>
          </cell>
          <cell r="H1568">
            <v>3.7665000000000002</v>
          </cell>
          <cell r="I1568">
            <v>0</v>
          </cell>
          <cell r="J1568">
            <v>9.1100000000000012</v>
          </cell>
          <cell r="K1568">
            <v>10.932</v>
          </cell>
        </row>
        <row r="1569">
          <cell r="B1569" t="str">
            <v>C1215</v>
          </cell>
          <cell r="C1569" t="str">
            <v>EMBOÇO C/ ARGAMASSA DE CAL HIDRATADA  E  AREIA S/PENEIRAMENTO TRAÇO 1:4.5  ESP.= 20mm</v>
          </cell>
          <cell r="D1569" t="str">
            <v>M2</v>
          </cell>
          <cell r="E1569">
            <v>1</v>
          </cell>
          <cell r="F1569">
            <v>4.8023075000000004</v>
          </cell>
          <cell r="G1569">
            <v>0</v>
          </cell>
          <cell r="H1569">
            <v>3.7276924999999999</v>
          </cell>
          <cell r="I1569">
            <v>0</v>
          </cell>
          <cell r="J1569">
            <v>8.5300000000000011</v>
          </cell>
          <cell r="K1569">
            <v>10.236000000000001</v>
          </cell>
        </row>
        <row r="1570">
          <cell r="B1570" t="str">
            <v>C1220</v>
          </cell>
          <cell r="C1570" t="str">
            <v>EMBOÇO C/ ARGAMASSA DE CIMENTO E AREIA S/ PENEIRAMENTO, TRAÇO 1:3, ESP=20 mm</v>
          </cell>
          <cell r="D1570" t="str">
            <v>M2</v>
          </cell>
          <cell r="E1570">
            <v>1</v>
          </cell>
          <cell r="F1570">
            <v>6.7750000000000004</v>
          </cell>
          <cell r="G1570">
            <v>0</v>
          </cell>
          <cell r="H1570">
            <v>3.855</v>
          </cell>
          <cell r="I1570">
            <v>0</v>
          </cell>
          <cell r="J1570">
            <v>10.63</v>
          </cell>
          <cell r="K1570">
            <v>12.756</v>
          </cell>
        </row>
        <row r="1571">
          <cell r="B1571" t="str">
            <v>C1221</v>
          </cell>
          <cell r="C1571" t="str">
            <v>EMBOÇO C/ ARGAMASSA DE CIMENTO E AREIA S/ PENEIRAMENTO TRAÇO 1:4, ESP= 20 mm</v>
          </cell>
          <cell r="D1571" t="str">
            <v>M2</v>
          </cell>
          <cell r="E1571">
            <v>1</v>
          </cell>
          <cell r="F1571">
            <v>5.9749999999999996</v>
          </cell>
          <cell r="G1571">
            <v>0</v>
          </cell>
          <cell r="H1571">
            <v>3.855</v>
          </cell>
          <cell r="I1571">
            <v>0</v>
          </cell>
          <cell r="J1571">
            <v>9.83</v>
          </cell>
          <cell r="K1571">
            <v>11.795999999999999</v>
          </cell>
        </row>
        <row r="1572">
          <cell r="B1572" t="str">
            <v>C1226</v>
          </cell>
          <cell r="C1572" t="str">
            <v>EMBOÇO  C/ ARGAMASSA DE CIMENTO E AREIA S/ PENEIRAMENTO.TRAÇO 1:5, ESP=20 mm</v>
          </cell>
          <cell r="D1572" t="str">
            <v>M2</v>
          </cell>
          <cell r="E1572">
            <v>1</v>
          </cell>
          <cell r="F1572">
            <v>5.875</v>
          </cell>
          <cell r="G1572">
            <v>0</v>
          </cell>
          <cell r="H1572">
            <v>3.855</v>
          </cell>
          <cell r="I1572">
            <v>0</v>
          </cell>
          <cell r="J1572">
            <v>9.73</v>
          </cell>
          <cell r="K1572">
            <v>11.676</v>
          </cell>
        </row>
        <row r="1573">
          <cell r="B1573" t="str">
            <v>C1211</v>
          </cell>
          <cell r="C1573" t="str">
            <v>EMBOÇO C/ ARGAMASSA DE  CIMENTO, ARENOSO E AREIA S/PENEIRAMENTO TRAÇO 1:7:3  ESP.= 20mm</v>
          </cell>
          <cell r="D1573" t="str">
            <v>M2</v>
          </cell>
          <cell r="E1573">
            <v>1</v>
          </cell>
          <cell r="F1573">
            <v>4.9749999999999996</v>
          </cell>
          <cell r="G1573">
            <v>0</v>
          </cell>
          <cell r="H1573">
            <v>3.855</v>
          </cell>
          <cell r="I1573">
            <v>0</v>
          </cell>
          <cell r="J1573">
            <v>8.83</v>
          </cell>
          <cell r="K1573">
            <v>10.596</v>
          </cell>
        </row>
        <row r="1574">
          <cell r="B1574" t="str">
            <v>C1212</v>
          </cell>
          <cell r="C1574" t="str">
            <v>EMBOÇO C/ ARGAMASSA MISTA DE CIMENTO, CAL EM PASTA E AREIA S/PENEIRAMENTO TRAÇO 1:1.5:9  ESP.= 20mm</v>
          </cell>
          <cell r="D1574" t="str">
            <v>M2</v>
          </cell>
          <cell r="E1574">
            <v>1</v>
          </cell>
          <cell r="F1574">
            <v>5.1522499999999996</v>
          </cell>
          <cell r="G1574">
            <v>0</v>
          </cell>
          <cell r="H1574">
            <v>3.9877499999999997</v>
          </cell>
          <cell r="I1574">
            <v>0</v>
          </cell>
          <cell r="J1574">
            <v>9.1399999999999988</v>
          </cell>
          <cell r="K1574">
            <v>10.967999999999998</v>
          </cell>
        </row>
        <row r="1575">
          <cell r="B1575" t="str">
            <v>C1227</v>
          </cell>
          <cell r="C1575" t="str">
            <v>EMBOÇO C/ARGAMASSA MISTA DE CIMENTO, CAL HIDRATADA E AREIA S/PENEIRAMENTO TRAÇO 1:2:8, EXP=20 mm</v>
          </cell>
          <cell r="D1575" t="str">
            <v>M2</v>
          </cell>
          <cell r="E1575">
            <v>1</v>
          </cell>
          <cell r="F1575">
            <v>6.7024999999999997</v>
          </cell>
          <cell r="G1575">
            <v>0</v>
          </cell>
          <cell r="H1575">
            <v>4.5374999999999996</v>
          </cell>
          <cell r="I1575">
            <v>0</v>
          </cell>
          <cell r="J1575">
            <v>11.239999999999998</v>
          </cell>
          <cell r="K1575">
            <v>13.487999999999998</v>
          </cell>
        </row>
        <row r="1576">
          <cell r="B1576" t="str">
            <v>C1213</v>
          </cell>
          <cell r="C1576" t="str">
            <v>EMBOÇO C/ ARGAMASSA MISTA DE CIMENTO, CAL HIDRATADA. E AREIA S/PENEIRAMENTO TRAÇO 1:2:9  ESP.= 20mm</v>
          </cell>
          <cell r="D1576" t="str">
            <v>M2</v>
          </cell>
          <cell r="E1576">
            <v>1</v>
          </cell>
          <cell r="F1576">
            <v>5.875</v>
          </cell>
          <cell r="G1576">
            <v>0</v>
          </cell>
          <cell r="H1576">
            <v>3.855</v>
          </cell>
          <cell r="I1576">
            <v>0</v>
          </cell>
          <cell r="J1576">
            <v>9.73</v>
          </cell>
          <cell r="K1576">
            <v>11.676</v>
          </cell>
        </row>
        <row r="1577">
          <cell r="B1577" t="str">
            <v>C1223</v>
          </cell>
          <cell r="C1577" t="str">
            <v>EMBOÇO  C/ ARGAMASSA MISTA DE CAL EM PASTA E AREIA S/PENEIRAMENTO, TRAÇO 1:4 C/130KG DE CIMENTO, ESP=20 m</v>
          </cell>
          <cell r="D1577" t="str">
            <v>M2</v>
          </cell>
          <cell r="E1577">
            <v>1</v>
          </cell>
          <cell r="F1577">
            <v>5.2037500000000003</v>
          </cell>
          <cell r="G1577">
            <v>0</v>
          </cell>
          <cell r="H1577">
            <v>4.0762499999999999</v>
          </cell>
          <cell r="I1577">
            <v>0</v>
          </cell>
          <cell r="J1577">
            <v>9.2800000000000011</v>
          </cell>
          <cell r="K1577">
            <v>11.136000000000001</v>
          </cell>
        </row>
        <row r="1578">
          <cell r="B1578" t="str">
            <v>C1222</v>
          </cell>
          <cell r="C1578" t="str">
            <v>EMBOÇO  C/ ARGAMASSA MISTA DE CAL HIDRATADA E AREIA S/PENEIRAMENTO, TRAÇO 1:4 C/ 130 KG DE CIMENTO, ESP=20 mm</v>
          </cell>
          <cell r="D1578" t="str">
            <v>M2</v>
          </cell>
          <cell r="E1578">
            <v>1</v>
          </cell>
          <cell r="F1578">
            <v>5.9658749999999996</v>
          </cell>
          <cell r="G1578">
            <v>0</v>
          </cell>
          <cell r="H1578">
            <v>4.054125</v>
          </cell>
          <cell r="I1578">
            <v>0</v>
          </cell>
          <cell r="J1578">
            <v>10.02</v>
          </cell>
          <cell r="K1578">
            <v>12.023999999999999</v>
          </cell>
        </row>
        <row r="1579">
          <cell r="B1579" t="str">
            <v>C1225</v>
          </cell>
          <cell r="C1579" t="str">
            <v>EMBOÇO EM ACABAMENTO FELTRADO, C/ARGAMASSA DE CIMENTO E AREIA S/ PENEIRAMENTO, TRAÇO 1:3, ESP=20 mm</v>
          </cell>
          <cell r="D1579" t="str">
            <v>M2</v>
          </cell>
          <cell r="E1579">
            <v>1</v>
          </cell>
          <cell r="F1579">
            <v>6.7750000000000004</v>
          </cell>
          <cell r="G1579">
            <v>0</v>
          </cell>
          <cell r="H1579">
            <v>3.855</v>
          </cell>
          <cell r="I1579">
            <v>0</v>
          </cell>
          <cell r="J1579">
            <v>10.63</v>
          </cell>
          <cell r="K1579">
            <v>12.756</v>
          </cell>
        </row>
        <row r="1580">
          <cell r="B1580" t="str">
            <v>C1224</v>
          </cell>
          <cell r="C1580" t="str">
            <v>EMBOÇO EM ACABAMENTO LISO, C/ ARGAMASSA DE CIMENTO E AREIA S/ PENEIRAMENTO, TRAÇO 1:4, ESP=20 mm</v>
          </cell>
          <cell r="D1580" t="str">
            <v>M2</v>
          </cell>
          <cell r="E1580">
            <v>1</v>
          </cell>
          <cell r="F1580">
            <v>5.9749999999999996</v>
          </cell>
          <cell r="G1580">
            <v>0</v>
          </cell>
          <cell r="H1580">
            <v>3.855</v>
          </cell>
          <cell r="I1580">
            <v>0</v>
          </cell>
          <cell r="J1580">
            <v>9.83</v>
          </cell>
          <cell r="K1580">
            <v>11.795999999999999</v>
          </cell>
        </row>
        <row r="1581">
          <cell r="B1581" t="str">
            <v>C1238</v>
          </cell>
          <cell r="C1581" t="str">
            <v>ENCHIMENTO DE RASGO C/ARGAMASSA DIAM.= 15 A 25mm (1/2" A 1")</v>
          </cell>
          <cell r="D1581" t="str">
            <v>M</v>
          </cell>
          <cell r="E1581">
            <v>1</v>
          </cell>
          <cell r="F1581">
            <v>0.61750000000000005</v>
          </cell>
          <cell r="G1581">
            <v>0</v>
          </cell>
          <cell r="H1581">
            <v>0.74250000000000005</v>
          </cell>
          <cell r="I1581">
            <v>0</v>
          </cell>
          <cell r="J1581">
            <v>1.36</v>
          </cell>
          <cell r="K1581">
            <v>1.6320000000000001</v>
          </cell>
        </row>
        <row r="1582">
          <cell r="B1582" t="str">
            <v>C1239</v>
          </cell>
          <cell r="C1582" t="str">
            <v>ENCHIMENTO DE RASGO C/ARGAMASSA DIAM.= 32 A 50mm (1 1/4" A 2")</v>
          </cell>
          <cell r="D1582" t="str">
            <v>M</v>
          </cell>
          <cell r="E1582">
            <v>1</v>
          </cell>
          <cell r="F1582">
            <v>0.88312500000000005</v>
          </cell>
          <cell r="G1582">
            <v>0</v>
          </cell>
          <cell r="H1582">
            <v>1.026875</v>
          </cell>
          <cell r="I1582">
            <v>0</v>
          </cell>
          <cell r="J1582">
            <v>1.9100000000000001</v>
          </cell>
          <cell r="K1582">
            <v>2.2920000000000003</v>
          </cell>
        </row>
        <row r="1583">
          <cell r="B1583" t="str">
            <v>C1240</v>
          </cell>
          <cell r="C1583" t="str">
            <v>ENCHIMENTO DE RASGO C/ARGAMASSA DIAM.= 65 A100mm  (2 1/2" A 4")</v>
          </cell>
          <cell r="D1583" t="str">
            <v>M</v>
          </cell>
          <cell r="E1583">
            <v>1</v>
          </cell>
          <cell r="F1583">
            <v>1.4586249999999998</v>
          </cell>
          <cell r="G1583">
            <v>0</v>
          </cell>
          <cell r="H1583">
            <v>1.611375</v>
          </cell>
          <cell r="I1583">
            <v>0</v>
          </cell>
          <cell r="J1583">
            <v>3.07</v>
          </cell>
          <cell r="K1583">
            <v>3.6839999999999997</v>
          </cell>
        </row>
        <row r="1584">
          <cell r="B1584" t="str">
            <v>C1245</v>
          </cell>
          <cell r="C1584" t="str">
            <v>ENTELAMENTO CORRETIVO DE SUPERFÍCIE C/TRINCA P/RETRAÇÃO OU DILATAÇÃO TELA LARG.=15cm REF. CENT.LARG.=5cm</v>
          </cell>
          <cell r="D1584" t="str">
            <v>M</v>
          </cell>
          <cell r="E1584">
            <v>1</v>
          </cell>
          <cell r="F1584">
            <v>5.1806000000000001</v>
          </cell>
          <cell r="G1584">
            <v>0</v>
          </cell>
          <cell r="H1584">
            <v>1.8794000000000002</v>
          </cell>
          <cell r="I1584">
            <v>0</v>
          </cell>
          <cell r="J1584">
            <v>7.0600000000000005</v>
          </cell>
          <cell r="K1584">
            <v>8.4719999999999995</v>
          </cell>
        </row>
        <row r="1585">
          <cell r="B1585" t="str">
            <v>C1247</v>
          </cell>
          <cell r="C1585" t="str">
            <v>ENTELAMENTO PREVENTIVO DE SUPERFÍCIE SUJEITA A TRINCAS P/RETRAÇÃO OU DILATAÇÃO TELA LARG.= 25cm</v>
          </cell>
          <cell r="D1585" t="str">
            <v>M</v>
          </cell>
          <cell r="E1585">
            <v>1</v>
          </cell>
          <cell r="F1585">
            <v>3.8162500000000001</v>
          </cell>
          <cell r="G1585">
            <v>0</v>
          </cell>
          <cell r="H1585">
            <v>0.17374999999999999</v>
          </cell>
          <cell r="I1585">
            <v>0</v>
          </cell>
          <cell r="J1585">
            <v>3.99</v>
          </cell>
          <cell r="K1585">
            <v>4.7880000000000003</v>
          </cell>
        </row>
        <row r="1586">
          <cell r="B1586" t="str">
            <v>C3545</v>
          </cell>
          <cell r="C1586" t="str">
            <v>MUTIRÃO MISTO - CHAPISCO C/ARGAMASSA DE CIMENTO E PEDRISCO TRAÇO 1:4  ESP.=7mm</v>
          </cell>
          <cell r="D1586" t="str">
            <v>M2</v>
          </cell>
          <cell r="E1586">
            <v>1</v>
          </cell>
          <cell r="F1586">
            <v>1.615</v>
          </cell>
          <cell r="G1586">
            <v>0</v>
          </cell>
          <cell r="H1586">
            <v>0.69499999999999995</v>
          </cell>
          <cell r="I1586">
            <v>0</v>
          </cell>
          <cell r="J1586">
            <v>2.31</v>
          </cell>
          <cell r="K1586">
            <v>2.7719999999999998</v>
          </cell>
        </row>
        <row r="1587">
          <cell r="B1587" t="str">
            <v>C3546</v>
          </cell>
          <cell r="C1587" t="str">
            <v>MUTIRÃO MISTO - REBOCO C/ ARGAMASSA DE CAL TRAÇO 1:4</v>
          </cell>
          <cell r="D1587" t="str">
            <v>M2</v>
          </cell>
          <cell r="E1587">
            <v>1</v>
          </cell>
          <cell r="F1587">
            <v>2.105</v>
          </cell>
          <cell r="G1587">
            <v>0</v>
          </cell>
          <cell r="H1587">
            <v>2.085</v>
          </cell>
          <cell r="I1587">
            <v>0</v>
          </cell>
          <cell r="J1587">
            <v>4.1899999999999995</v>
          </cell>
          <cell r="K1587">
            <v>5.0279999999999996</v>
          </cell>
        </row>
        <row r="1588">
          <cell r="B1588" t="str">
            <v>C2108</v>
          </cell>
          <cell r="C1588" t="str">
            <v>REBOCO ADESIVO ALTA RESISTÊNCIA P/PAREDE INTERNA/EXTERNA  ESP.= 5mm</v>
          </cell>
          <cell r="D1588" t="str">
            <v>M2</v>
          </cell>
          <cell r="E1588">
            <v>1</v>
          </cell>
          <cell r="F1588">
            <v>5.2273649999999998</v>
          </cell>
          <cell r="G1588">
            <v>0</v>
          </cell>
          <cell r="H1588">
            <v>2.9226349999999996</v>
          </cell>
          <cell r="I1588">
            <v>0</v>
          </cell>
          <cell r="J1588">
            <v>8.1499999999999986</v>
          </cell>
          <cell r="K1588">
            <v>9.7799999999999976</v>
          </cell>
        </row>
        <row r="1589">
          <cell r="B1589" t="str">
            <v>C2109</v>
          </cell>
          <cell r="C1589" t="str">
            <v>REBOCO ADESIVO C/ARGAMASSA PRÉ FABRICADA DE CIMENTO, CAL, AREIA E ADITIVO ESP=5 MM</v>
          </cell>
          <cell r="D1589" t="str">
            <v>M2</v>
          </cell>
          <cell r="E1589">
            <v>1</v>
          </cell>
          <cell r="F1589">
            <v>5.0723649999999996</v>
          </cell>
          <cell r="G1589">
            <v>0</v>
          </cell>
          <cell r="H1589">
            <v>3.3776349999999997</v>
          </cell>
          <cell r="I1589">
            <v>0</v>
          </cell>
          <cell r="J1589">
            <v>8.4499999999999993</v>
          </cell>
          <cell r="K1589">
            <v>10.139999999999999</v>
          </cell>
        </row>
        <row r="1590">
          <cell r="B1590" t="str">
            <v>C2110</v>
          </cell>
          <cell r="C1590" t="str">
            <v>REBOCO C/ACABAMENTO.LISO.C/ARGAMASSA DE CIMENTO E AREIA PENEIRADA E ADITIVO IMPERMEABILIZANTE TRAÇO 1:1.5 ESP=5 mm</v>
          </cell>
          <cell r="D1590" t="str">
            <v>M2</v>
          </cell>
          <cell r="E1590">
            <v>1</v>
          </cell>
          <cell r="F1590">
            <v>6.266</v>
          </cell>
          <cell r="G1590">
            <v>0</v>
          </cell>
          <cell r="H1590">
            <v>4.9039999999999999</v>
          </cell>
          <cell r="I1590">
            <v>0</v>
          </cell>
          <cell r="J1590">
            <v>11.17</v>
          </cell>
          <cell r="K1590">
            <v>13.404</v>
          </cell>
        </row>
        <row r="1591">
          <cell r="B1591" t="str">
            <v>C2118</v>
          </cell>
          <cell r="C1591" t="str">
            <v>REBOCO C/ARGAMASSA DE CAL EM PASTA E AREIA PENEIRADA TRAÇO 1:1.5  ESP.= 5 mm</v>
          </cell>
          <cell r="D1591" t="str">
            <v>M2</v>
          </cell>
          <cell r="E1591">
            <v>1</v>
          </cell>
          <cell r="F1591">
            <v>2.9343750000000002</v>
          </cell>
          <cell r="G1591">
            <v>0</v>
          </cell>
          <cell r="H1591">
            <v>3.1756250000000001</v>
          </cell>
          <cell r="I1591">
            <v>0</v>
          </cell>
          <cell r="J1591">
            <v>6.11</v>
          </cell>
          <cell r="K1591">
            <v>7.3319999999999999</v>
          </cell>
        </row>
        <row r="1592">
          <cell r="B1592" t="str">
            <v>C2120</v>
          </cell>
          <cell r="C1592" t="str">
            <v>REBOCO C/ARGAMASSA DE CAL EM PASTA E AREIA PENEIRADA TRAÇO 1:2  ESP=5 mm</v>
          </cell>
          <cell r="D1592" t="str">
            <v>M2</v>
          </cell>
          <cell r="E1592">
            <v>1</v>
          </cell>
          <cell r="F1592">
            <v>3.0180000000000002</v>
          </cell>
          <cell r="G1592">
            <v>0</v>
          </cell>
          <cell r="H1592">
            <v>3.242</v>
          </cell>
          <cell r="I1592">
            <v>0</v>
          </cell>
          <cell r="J1592">
            <v>6.26</v>
          </cell>
          <cell r="K1592">
            <v>7.5119999999999996</v>
          </cell>
        </row>
        <row r="1593">
          <cell r="B1593" t="str">
            <v>C2121</v>
          </cell>
          <cell r="C1593" t="str">
            <v>REBOCO C/ARGAMASSA DE CAL EM PASTA E AREIA PENEIRADA TRAÇO 1:3  ESP=5 mm</v>
          </cell>
          <cell r="D1593" t="str">
            <v>M2</v>
          </cell>
          <cell r="E1593">
            <v>1</v>
          </cell>
          <cell r="F1593">
            <v>2.9180000000000001</v>
          </cell>
          <cell r="G1593">
            <v>0</v>
          </cell>
          <cell r="H1593">
            <v>3.242</v>
          </cell>
          <cell r="I1593">
            <v>0</v>
          </cell>
          <cell r="J1593">
            <v>6.16</v>
          </cell>
          <cell r="K1593">
            <v>7.3919999999999995</v>
          </cell>
        </row>
        <row r="1594">
          <cell r="B1594" t="str">
            <v>C2122</v>
          </cell>
          <cell r="C1594" t="str">
            <v>REBOCO C/ARGAMASSA DE CAL EM PASTA E AREIA PENEIRADA TRAÇO 1:4  ESP=5 mm</v>
          </cell>
          <cell r="D1594" t="str">
            <v>M2</v>
          </cell>
          <cell r="E1594">
            <v>1</v>
          </cell>
          <cell r="F1594">
            <v>2.8501249999999998</v>
          </cell>
          <cell r="G1594">
            <v>0</v>
          </cell>
          <cell r="H1594">
            <v>3.219875</v>
          </cell>
          <cell r="I1594">
            <v>0</v>
          </cell>
          <cell r="J1594">
            <v>6.07</v>
          </cell>
          <cell r="K1594">
            <v>7.2839999999999998</v>
          </cell>
        </row>
        <row r="1595">
          <cell r="B1595" t="str">
            <v>C2124</v>
          </cell>
          <cell r="C1595" t="str">
            <v>REBOCO C/ARGAMASSA DE CAL HIDRATADA E AREIA PENEIRADA TRAÇO 1:2  ESP=5 mm</v>
          </cell>
          <cell r="D1595" t="str">
            <v>M2</v>
          </cell>
          <cell r="E1595">
            <v>1</v>
          </cell>
          <cell r="F1595">
            <v>3.4080000000000004</v>
          </cell>
          <cell r="G1595">
            <v>0</v>
          </cell>
          <cell r="H1595">
            <v>3.242</v>
          </cell>
          <cell r="I1595">
            <v>0</v>
          </cell>
          <cell r="J1595">
            <v>6.65</v>
          </cell>
          <cell r="K1595">
            <v>7.98</v>
          </cell>
        </row>
        <row r="1596">
          <cell r="B1596" t="str">
            <v>C2123</v>
          </cell>
          <cell r="C1596" t="str">
            <v>REBOCO C/ARGAMASSA DE CAL HIDRATADA E AREIA PENEIRADA TRAÇO 1:3  ESP=5 mm</v>
          </cell>
          <cell r="D1596" t="str">
            <v>M2</v>
          </cell>
          <cell r="E1596">
            <v>1</v>
          </cell>
          <cell r="F1596">
            <v>3.1243750000000001</v>
          </cell>
          <cell r="G1596">
            <v>0</v>
          </cell>
          <cell r="H1596">
            <v>3.1756250000000001</v>
          </cell>
          <cell r="I1596">
            <v>0</v>
          </cell>
          <cell r="J1596">
            <v>6.3000000000000007</v>
          </cell>
          <cell r="K1596">
            <v>7.5600000000000005</v>
          </cell>
        </row>
        <row r="1597">
          <cell r="B1597" t="str">
            <v>C2117</v>
          </cell>
          <cell r="C1597" t="str">
            <v>REBOCO C/ARGAMASSA DE CAL HIDRATADA E AREIA PENEIRADA TRAÇO 1:4.5  ESP.= 5mm</v>
          </cell>
          <cell r="D1597" t="str">
            <v>M2</v>
          </cell>
          <cell r="E1597">
            <v>1</v>
          </cell>
          <cell r="F1597">
            <v>2.9661149999999998</v>
          </cell>
          <cell r="G1597">
            <v>0</v>
          </cell>
          <cell r="H1597">
            <v>3.143885</v>
          </cell>
          <cell r="I1597">
            <v>0</v>
          </cell>
          <cell r="J1597">
            <v>6.1099999999999994</v>
          </cell>
          <cell r="K1597">
            <v>7.331999999999999</v>
          </cell>
        </row>
        <row r="1598">
          <cell r="B1598" t="str">
            <v>C3408</v>
          </cell>
          <cell r="C1598" t="str">
            <v>REBOCO C/ ARGAMASSA DE CIMENTO E AREIA S/ PENEIRAMENTO TRAÇO 1:3, ESP=25 mm</v>
          </cell>
          <cell r="D1598" t="str">
            <v>M2</v>
          </cell>
          <cell r="E1598">
            <v>1</v>
          </cell>
          <cell r="F1598">
            <v>7.5833749999999993</v>
          </cell>
          <cell r="G1598">
            <v>0</v>
          </cell>
          <cell r="H1598">
            <v>3.7066249999999998</v>
          </cell>
          <cell r="I1598">
            <v>0</v>
          </cell>
          <cell r="J1598">
            <v>11.29</v>
          </cell>
          <cell r="K1598">
            <v>13.547999999999998</v>
          </cell>
        </row>
        <row r="1599">
          <cell r="B1599" t="str">
            <v>C3409</v>
          </cell>
          <cell r="C1599" t="str">
            <v>REBOCO C/ ARGAMASSA DE CIMENTO E AREIA S/ PENEIRAMENTO, TRAÇO 1:4, ESP=25 mm</v>
          </cell>
          <cell r="D1599" t="str">
            <v>M2</v>
          </cell>
          <cell r="E1599">
            <v>1</v>
          </cell>
          <cell r="F1599">
            <v>6.5833749999999993</v>
          </cell>
          <cell r="G1599">
            <v>0</v>
          </cell>
          <cell r="H1599">
            <v>3.7066249999999998</v>
          </cell>
          <cell r="I1599">
            <v>0</v>
          </cell>
          <cell r="J1599">
            <v>10.29</v>
          </cell>
          <cell r="K1599">
            <v>12.347999999999999</v>
          </cell>
        </row>
        <row r="1600">
          <cell r="B1600" t="str">
            <v>C3407</v>
          </cell>
          <cell r="C1600" t="str">
            <v>REBOCO C/ ARGAMASSA DE CIMENTO E AREIA S/ PENEIRAMENTO, TRAÇO 1:6, ESP=25 mm</v>
          </cell>
          <cell r="D1600" t="str">
            <v>M2</v>
          </cell>
          <cell r="E1600">
            <v>1</v>
          </cell>
          <cell r="F1600">
            <v>5.5733749999999995</v>
          </cell>
          <cell r="G1600">
            <v>0</v>
          </cell>
          <cell r="H1600">
            <v>3.7066249999999998</v>
          </cell>
          <cell r="I1600">
            <v>0</v>
          </cell>
          <cell r="J1600">
            <v>9.2799999999999994</v>
          </cell>
          <cell r="K1600">
            <v>11.135999999999999</v>
          </cell>
        </row>
        <row r="1601">
          <cell r="B1601" t="str">
            <v>C2130</v>
          </cell>
          <cell r="C1601" t="str">
            <v>REBOCO C/ARGAMASSA PRÉ-FABRICADA DE CAL E AREIA</v>
          </cell>
          <cell r="D1601" t="str">
            <v>M2</v>
          </cell>
          <cell r="E1601">
            <v>1</v>
          </cell>
          <cell r="F1601">
            <v>4.2923650000000002</v>
          </cell>
          <cell r="G1601">
            <v>0</v>
          </cell>
          <cell r="H1601">
            <v>3.3776349999999997</v>
          </cell>
          <cell r="I1601">
            <v>0</v>
          </cell>
          <cell r="J1601">
            <v>7.67</v>
          </cell>
          <cell r="K1601">
            <v>9.2039999999999988</v>
          </cell>
        </row>
        <row r="1602">
          <cell r="B1602" t="str">
            <v>C2126</v>
          </cell>
          <cell r="C1602" t="str">
            <v>REBOCO C/ARGAMASSA PRÉ-FABRICADA ESP=5 mm</v>
          </cell>
          <cell r="D1602" t="str">
            <v>M2</v>
          </cell>
          <cell r="E1602">
            <v>1</v>
          </cell>
          <cell r="F1602">
            <v>4.1873649999999998</v>
          </cell>
          <cell r="G1602">
            <v>0</v>
          </cell>
          <cell r="H1602">
            <v>2.9226349999999996</v>
          </cell>
          <cell r="I1602">
            <v>0</v>
          </cell>
          <cell r="J1602">
            <v>7.1099999999999994</v>
          </cell>
          <cell r="K1602">
            <v>8.5319999999999983</v>
          </cell>
        </row>
        <row r="1603">
          <cell r="B1603" t="str">
            <v>C2131</v>
          </cell>
          <cell r="C1603" t="str">
            <v>REBOCO C/ARGAMASSA PRÉ-FABRICADA  ESP.= 5mm</v>
          </cell>
          <cell r="D1603" t="str">
            <v>M2</v>
          </cell>
          <cell r="E1603">
            <v>1</v>
          </cell>
          <cell r="F1603">
            <v>4.1873649999999998</v>
          </cell>
          <cell r="G1603">
            <v>0</v>
          </cell>
          <cell r="H1603">
            <v>2.9226349999999996</v>
          </cell>
          <cell r="I1603">
            <v>0</v>
          </cell>
          <cell r="J1603">
            <v>7.1099999999999994</v>
          </cell>
          <cell r="K1603">
            <v>8.5319999999999983</v>
          </cell>
        </row>
        <row r="1604">
          <cell r="B1604" t="str">
            <v>C4002</v>
          </cell>
          <cell r="C1604" t="str">
            <v>REBOCO C/ ARGAMASSA PRÉ-FABRICADA ESP=20 mm</v>
          </cell>
          <cell r="D1604" t="str">
            <v>M2</v>
          </cell>
          <cell r="E1604">
            <v>1</v>
          </cell>
          <cell r="F1604">
            <v>16.52496</v>
          </cell>
          <cell r="G1604">
            <v>0</v>
          </cell>
          <cell r="H1604">
            <v>11.425039999999999</v>
          </cell>
          <cell r="I1604">
            <v>0</v>
          </cell>
          <cell r="J1604">
            <v>27.95</v>
          </cell>
          <cell r="K1604">
            <v>33.54</v>
          </cell>
        </row>
        <row r="1605">
          <cell r="B1605" t="str">
            <v>C2133</v>
          </cell>
          <cell r="C1605" t="str">
            <v>REBOCO C/ GESSO APLICADO SOBRE EMBOÇO ESP=5 mm</v>
          </cell>
          <cell r="D1605" t="str">
            <v>M2</v>
          </cell>
          <cell r="E1605">
            <v>1</v>
          </cell>
          <cell r="F1605">
            <v>3.0793750000000002</v>
          </cell>
          <cell r="G1605">
            <v>0</v>
          </cell>
          <cell r="H1605">
            <v>2.2906249999999999</v>
          </cell>
          <cell r="I1605">
            <v>0</v>
          </cell>
          <cell r="J1605">
            <v>5.37</v>
          </cell>
          <cell r="K1605">
            <v>6.444</v>
          </cell>
        </row>
        <row r="1606">
          <cell r="B1606" t="str">
            <v>C2128</v>
          </cell>
          <cell r="C1606" t="str">
            <v>REBOCO DE ALTA RESISTÊNCIA P/ BASE DE TINTA EPÓXI C/ EMPREGO DE ARGAMASSA PRÉ FABRICADA, ESP= 5 mm</v>
          </cell>
          <cell r="D1606" t="str">
            <v>M2</v>
          </cell>
          <cell r="E1606">
            <v>1</v>
          </cell>
          <cell r="F1606">
            <v>4.967365</v>
          </cell>
          <cell r="G1606">
            <v>0</v>
          </cell>
          <cell r="H1606">
            <v>2.9226349999999996</v>
          </cell>
          <cell r="I1606">
            <v>0</v>
          </cell>
          <cell r="J1606">
            <v>7.89</v>
          </cell>
          <cell r="K1606">
            <v>9.468</v>
          </cell>
        </row>
        <row r="1607">
          <cell r="B1607" t="str">
            <v>C3030</v>
          </cell>
          <cell r="C1607" t="str">
            <v>REBOCO DE GESSO SOBRE BLOCOS DE CONCRETO</v>
          </cell>
          <cell r="D1607" t="str">
            <v>M2</v>
          </cell>
          <cell r="E1607">
            <v>1</v>
          </cell>
          <cell r="F1607">
            <v>3.5793750000000002</v>
          </cell>
          <cell r="G1607">
            <v>0</v>
          </cell>
          <cell r="H1607">
            <v>2.2906249999999999</v>
          </cell>
          <cell r="I1607">
            <v>0</v>
          </cell>
          <cell r="J1607">
            <v>5.87</v>
          </cell>
          <cell r="K1607">
            <v>7.0439999999999996</v>
          </cell>
        </row>
        <row r="1608">
          <cell r="B1608" t="str">
            <v>C3031</v>
          </cell>
          <cell r="C1608" t="str">
            <v>REBOCO DE GESSO SOBRE EMBOÇO</v>
          </cell>
          <cell r="D1608" t="str">
            <v>M2</v>
          </cell>
          <cell r="E1608">
            <v>1</v>
          </cell>
          <cell r="F1608">
            <v>3.0793750000000002</v>
          </cell>
          <cell r="G1608">
            <v>0</v>
          </cell>
          <cell r="H1608">
            <v>2.2906249999999999</v>
          </cell>
          <cell r="I1608">
            <v>0</v>
          </cell>
          <cell r="J1608">
            <v>5.37</v>
          </cell>
          <cell r="K1608">
            <v>6.444</v>
          </cell>
        </row>
        <row r="1609">
          <cell r="B1609" t="str">
            <v>C2205</v>
          </cell>
          <cell r="C1609" t="str">
            <v>RETIRADA DE AZULEJOS DAS CAIXAS E IMERSÃO EM ÁGUA</v>
          </cell>
          <cell r="D1609" t="str">
            <v>M2</v>
          </cell>
          <cell r="E1609">
            <v>1</v>
          </cell>
          <cell r="F1609">
            <v>2.68125E-2</v>
          </cell>
          <cell r="G1609">
            <v>0</v>
          </cell>
          <cell r="H1609">
            <v>3.3187500000000002E-2</v>
          </cell>
          <cell r="I1609">
            <v>0</v>
          </cell>
          <cell r="J1609">
            <v>0.06</v>
          </cell>
          <cell r="K1609">
            <v>7.1999999999999995E-2</v>
          </cell>
        </row>
        <row r="1610">
          <cell r="C1610" t="str">
            <v>ACABAMENTOS DE PAREDES INTERNAS E EXTERNAS</v>
          </cell>
          <cell r="E1610">
            <v>0</v>
          </cell>
          <cell r="F1610">
            <v>2043.68423125</v>
          </cell>
          <cell r="G1610">
            <v>0</v>
          </cell>
          <cell r="H1610">
            <v>305.17576874999997</v>
          </cell>
          <cell r="I1610">
            <v>0</v>
          </cell>
          <cell r="J1610" t="str">
            <v/>
          </cell>
        </row>
        <row r="1611">
          <cell r="B1611" t="str">
            <v>C0007</v>
          </cell>
          <cell r="C1611" t="str">
            <v>ACABAMENTO INTERNO E EXTERNO EM PAREDE DE CONCRETO C/CIMENTO  ESP= 2 mm</v>
          </cell>
          <cell r="D1611" t="str">
            <v>M2</v>
          </cell>
          <cell r="E1611">
            <v>1</v>
          </cell>
          <cell r="F1611">
            <v>3.2149999999999999</v>
          </cell>
          <cell r="G1611">
            <v>0</v>
          </cell>
          <cell r="H1611">
            <v>1.4850000000000001</v>
          </cell>
          <cell r="I1611">
            <v>0</v>
          </cell>
          <cell r="J1611">
            <v>4.7</v>
          </cell>
          <cell r="K1611">
            <v>5.64</v>
          </cell>
        </row>
        <row r="1612">
          <cell r="B1612" t="str">
            <v>C0334</v>
          </cell>
          <cell r="C1612" t="str">
            <v>AZULEJOS JUNTA A PRUMO C/ARGAMASSA MISTA CIMENTO,  CAL HIDRATADA .E AREIA TRAÇO 1:2:8</v>
          </cell>
          <cell r="D1612" t="str">
            <v>M2</v>
          </cell>
          <cell r="E1612">
            <v>1</v>
          </cell>
          <cell r="F1612">
            <v>25.925249999999998</v>
          </cell>
          <cell r="G1612">
            <v>0</v>
          </cell>
          <cell r="H1612">
            <v>9.9147499999999997</v>
          </cell>
          <cell r="I1612">
            <v>0</v>
          </cell>
          <cell r="J1612">
            <v>35.839999999999996</v>
          </cell>
          <cell r="K1612">
            <v>43.007999999999996</v>
          </cell>
        </row>
        <row r="1613">
          <cell r="B1613" t="str">
            <v>C0335</v>
          </cell>
          <cell r="C1613" t="str">
            <v xml:space="preserve">AZULEJOS JUNTA A PRUMO C/ARGAMASSA DE CAL EM PASTA E AREIA TRAÇO 1:3.C/130KG DE CIMENTO    </v>
          </cell>
          <cell r="D1613" t="str">
            <v>M2</v>
          </cell>
          <cell r="E1613">
            <v>1</v>
          </cell>
          <cell r="F1613">
            <v>24.787374999999997</v>
          </cell>
          <cell r="G1613">
            <v>0</v>
          </cell>
          <cell r="H1613">
            <v>9.8926249999999989</v>
          </cell>
          <cell r="I1613">
            <v>0</v>
          </cell>
          <cell r="J1613">
            <v>34.679999999999993</v>
          </cell>
          <cell r="K1613">
            <v>41.615999999999993</v>
          </cell>
        </row>
        <row r="1614">
          <cell r="B1614" t="str">
            <v>C0336</v>
          </cell>
          <cell r="C1614" t="str">
            <v>AZULEJOS JUNTA À PRUMO C/CIMENTO COLANTE</v>
          </cell>
          <cell r="D1614" t="str">
            <v>M2</v>
          </cell>
          <cell r="E1614">
            <v>1</v>
          </cell>
          <cell r="F1614">
            <v>17.577999999999999</v>
          </cell>
          <cell r="G1614">
            <v>0</v>
          </cell>
          <cell r="H1614">
            <v>1.782</v>
          </cell>
          <cell r="I1614">
            <v>0</v>
          </cell>
          <cell r="J1614">
            <v>19.36</v>
          </cell>
          <cell r="K1614">
            <v>23.231999999999999</v>
          </cell>
        </row>
        <row r="1615">
          <cell r="B1615" t="str">
            <v>C0337</v>
          </cell>
          <cell r="C1615" t="str">
            <v>AZULEJOS JUNTA À PRUMO C/COLA A BASE DE PVA</v>
          </cell>
          <cell r="D1615" t="str">
            <v>M2</v>
          </cell>
          <cell r="E1615">
            <v>1</v>
          </cell>
          <cell r="F1615">
            <v>22.922750000000001</v>
          </cell>
          <cell r="G1615">
            <v>0</v>
          </cell>
          <cell r="H1615">
            <v>2.04725</v>
          </cell>
          <cell r="I1615">
            <v>0</v>
          </cell>
          <cell r="J1615">
            <v>24.97</v>
          </cell>
          <cell r="K1615">
            <v>29.963999999999999</v>
          </cell>
        </row>
        <row r="1616">
          <cell r="B1616" t="str">
            <v>C0338</v>
          </cell>
          <cell r="C1616" t="str">
            <v>AZULEJOS JUNTA AMARRADA C/ ARGAMASSA. MISTA CIMENTO, CAL HIDRATADA.E AREIA TRAÇO 1:2:8</v>
          </cell>
          <cell r="D1616" t="str">
            <v>M2</v>
          </cell>
          <cell r="E1616">
            <v>1</v>
          </cell>
          <cell r="F1616">
            <v>24.815249999999999</v>
          </cell>
          <cell r="G1616">
            <v>0</v>
          </cell>
          <cell r="H1616">
            <v>8.5247499999999992</v>
          </cell>
          <cell r="I1616">
            <v>0</v>
          </cell>
          <cell r="J1616">
            <v>33.339999999999996</v>
          </cell>
          <cell r="K1616">
            <v>40.007999999999996</v>
          </cell>
        </row>
        <row r="1617">
          <cell r="B1617" t="str">
            <v>C0339</v>
          </cell>
          <cell r="C1617" t="str">
            <v>AZULEJOS JUNTA AMARRADA C/ARGAMASSA DE CAL VIRGEM E AREIA TRAÇO 1:3.C/100Kg DE CIMENTO</v>
          </cell>
          <cell r="D1617" t="str">
            <v>M2</v>
          </cell>
          <cell r="E1617">
            <v>1</v>
          </cell>
          <cell r="F1617">
            <v>23.661624999999997</v>
          </cell>
          <cell r="G1617">
            <v>0</v>
          </cell>
          <cell r="H1617">
            <v>8.4583750000000002</v>
          </cell>
          <cell r="I1617">
            <v>0</v>
          </cell>
          <cell r="J1617">
            <v>32.119999999999997</v>
          </cell>
          <cell r="K1617">
            <v>38.543999999999997</v>
          </cell>
        </row>
        <row r="1618">
          <cell r="B1618" t="str">
            <v>C0340</v>
          </cell>
          <cell r="C1618" t="str">
            <v>AZULEJOS JUNTA AMARRADA C/CIMENTO COLANTE</v>
          </cell>
          <cell r="D1618" t="str">
            <v>M2</v>
          </cell>
          <cell r="E1618">
            <v>1</v>
          </cell>
          <cell r="F1618">
            <v>17.330749999999998</v>
          </cell>
          <cell r="G1618">
            <v>0</v>
          </cell>
          <cell r="H1618">
            <v>1.4692499999999999</v>
          </cell>
          <cell r="I1618">
            <v>0</v>
          </cell>
          <cell r="J1618">
            <v>18.799999999999997</v>
          </cell>
          <cell r="K1618">
            <v>22.559999999999995</v>
          </cell>
        </row>
        <row r="1619">
          <cell r="B1619" t="str">
            <v>C0341</v>
          </cell>
          <cell r="C1619" t="str">
            <v>AZULEJOS JUNTA AMARRADA C/COLA À BASE DE PVA</v>
          </cell>
          <cell r="D1619" t="str">
            <v>M2</v>
          </cell>
          <cell r="E1619">
            <v>1</v>
          </cell>
          <cell r="F1619">
            <v>22.65025</v>
          </cell>
          <cell r="G1619">
            <v>0</v>
          </cell>
          <cell r="H1619">
            <v>1.6997499999999999</v>
          </cell>
          <cell r="I1619">
            <v>0</v>
          </cell>
          <cell r="J1619">
            <v>24.35</v>
          </cell>
          <cell r="K1619">
            <v>29.22</v>
          </cell>
        </row>
        <row r="1620">
          <cell r="B1620" t="str">
            <v>C0342</v>
          </cell>
          <cell r="C1620" t="str">
            <v>AZULEJOS JUNTA DIAGONAL C/ARGAMASSA DE CAL EM PASTA E AREIA TRAÇO 1:3 C/100KG DE CIMENTO</v>
          </cell>
          <cell r="D1620" t="str">
            <v>M2</v>
          </cell>
          <cell r="E1620">
            <v>1</v>
          </cell>
          <cell r="F1620">
            <v>27.556625</v>
          </cell>
          <cell r="G1620">
            <v>0</v>
          </cell>
          <cell r="H1620">
            <v>13.323374999999999</v>
          </cell>
          <cell r="I1620">
            <v>0</v>
          </cell>
          <cell r="J1620">
            <v>40.879999999999995</v>
          </cell>
          <cell r="K1620">
            <v>49.05599999999999</v>
          </cell>
        </row>
        <row r="1621">
          <cell r="B1621" t="str">
            <v>C0343</v>
          </cell>
          <cell r="C1621" t="str">
            <v>AZULEJOS JUNTA DIAGONAL C/ ARGAMASSA MISTA CIM.ENTO, CAL HIDRATADA. E AREIA TRAÇO 1:2:8</v>
          </cell>
          <cell r="D1621" t="str">
            <v>M2</v>
          </cell>
          <cell r="E1621">
            <v>1</v>
          </cell>
          <cell r="F1621">
            <v>28.710249999999998</v>
          </cell>
          <cell r="G1621">
            <v>0</v>
          </cell>
          <cell r="H1621">
            <v>13.389749999999999</v>
          </cell>
          <cell r="I1621">
            <v>0</v>
          </cell>
          <cell r="J1621">
            <v>42.099999999999994</v>
          </cell>
          <cell r="K1621">
            <v>50.519999999999989</v>
          </cell>
        </row>
        <row r="1622">
          <cell r="B1622" t="str">
            <v>C0344</v>
          </cell>
          <cell r="C1622" t="str">
            <v>AZULEJOS JUNTA DIAGONAL C/CIMENTO COLANTE</v>
          </cell>
          <cell r="D1622" t="str">
            <v>M2</v>
          </cell>
          <cell r="E1622">
            <v>1</v>
          </cell>
          <cell r="F1622">
            <v>18.0825</v>
          </cell>
          <cell r="G1622">
            <v>0</v>
          </cell>
          <cell r="H1622">
            <v>2.4075000000000002</v>
          </cell>
          <cell r="I1622">
            <v>0</v>
          </cell>
          <cell r="J1622">
            <v>20.49</v>
          </cell>
          <cell r="K1622">
            <v>24.587999999999997</v>
          </cell>
        </row>
        <row r="1623">
          <cell r="B1623" t="str">
            <v>C0345</v>
          </cell>
          <cell r="C1623" t="str">
            <v>AZULEJOS JUNTA DIAGONAL C/COLA A BASE DE PVA</v>
          </cell>
          <cell r="D1623" t="str">
            <v>M2</v>
          </cell>
          <cell r="E1623">
            <v>1</v>
          </cell>
          <cell r="F1623">
            <v>23.624000000000002</v>
          </cell>
          <cell r="G1623">
            <v>0</v>
          </cell>
          <cell r="H1623">
            <v>2.9159999999999999</v>
          </cell>
          <cell r="I1623">
            <v>0</v>
          </cell>
          <cell r="J1623">
            <v>26.540000000000003</v>
          </cell>
          <cell r="K1623">
            <v>31.848000000000003</v>
          </cell>
        </row>
        <row r="1624">
          <cell r="B1624" t="str">
            <v>C0674</v>
          </cell>
          <cell r="C1624" t="str">
            <v>CANTONEIRA DE ALUMÍNIO P/ AZULEJOS</v>
          </cell>
          <cell r="D1624" t="str">
            <v>M</v>
          </cell>
          <cell r="E1624">
            <v>1</v>
          </cell>
          <cell r="F1624">
            <v>4.3600000000000003</v>
          </cell>
          <cell r="G1624">
            <v>0</v>
          </cell>
          <cell r="H1624">
            <v>2.97</v>
          </cell>
          <cell r="I1624">
            <v>0</v>
          </cell>
          <cell r="J1624">
            <v>7.33</v>
          </cell>
          <cell r="K1624">
            <v>8.7959999999999994</v>
          </cell>
        </row>
        <row r="1625">
          <cell r="B1625" t="str">
            <v>C0746</v>
          </cell>
          <cell r="C1625" t="str">
            <v>CERÂMICA (10X10)cm,  C/ ARGAMASSA. MISTA CIMENTO CAL HIDRATADA. E AREIA</v>
          </cell>
          <cell r="D1625" t="str">
            <v>M2</v>
          </cell>
          <cell r="E1625">
            <v>1</v>
          </cell>
          <cell r="F1625">
            <v>29.618749999999999</v>
          </cell>
          <cell r="G1625">
            <v>0</v>
          </cell>
          <cell r="H1625">
            <v>8.53125</v>
          </cell>
          <cell r="I1625">
            <v>0</v>
          </cell>
          <cell r="J1625">
            <v>38.15</v>
          </cell>
          <cell r="K1625">
            <v>45.779999999999994</v>
          </cell>
        </row>
        <row r="1626">
          <cell r="B1626" t="str">
            <v>C0747</v>
          </cell>
          <cell r="C1626" t="str">
            <v>CERÂMICA (20X20)cm PEI-5, C/CIMENTO COLANTE</v>
          </cell>
          <cell r="D1626" t="str">
            <v>M2</v>
          </cell>
          <cell r="E1626">
            <v>1</v>
          </cell>
          <cell r="F1626">
            <v>18.058</v>
          </cell>
          <cell r="G1626">
            <v>0</v>
          </cell>
          <cell r="H1626">
            <v>1.782</v>
          </cell>
          <cell r="I1626">
            <v>0</v>
          </cell>
          <cell r="J1626">
            <v>19.84</v>
          </cell>
          <cell r="K1626">
            <v>23.808</v>
          </cell>
        </row>
        <row r="1627">
          <cell r="B1627" t="str">
            <v>C0748</v>
          </cell>
          <cell r="C1627" t="str">
            <v>CERÂMICA (20X20)cm, C/ ARGAMASSA MISTA DE CIMENTO, CAL HIDRATADA E AREIA</v>
          </cell>
          <cell r="D1627" t="str">
            <v>M2</v>
          </cell>
          <cell r="E1627">
            <v>1</v>
          </cell>
          <cell r="F1627">
            <v>30.168749999999999</v>
          </cell>
          <cell r="G1627">
            <v>0</v>
          </cell>
          <cell r="H1627">
            <v>8.53125</v>
          </cell>
          <cell r="I1627">
            <v>0</v>
          </cell>
          <cell r="J1627">
            <v>38.700000000000003</v>
          </cell>
          <cell r="K1627">
            <v>46.440000000000005</v>
          </cell>
        </row>
        <row r="1628">
          <cell r="B1628" t="str">
            <v>C0750</v>
          </cell>
          <cell r="C1628" t="str">
            <v>CERÂMICA ESMALTADA (20 X 20)cm  PEI-5, C/ ARGAMASSA MISTA DE CIMENTO, CAL HIDRATADA E AREIA</v>
          </cell>
          <cell r="D1628" t="str">
            <v>M2</v>
          </cell>
          <cell r="E1628">
            <v>1</v>
          </cell>
          <cell r="F1628">
            <v>26.37875</v>
          </cell>
          <cell r="G1628">
            <v>0</v>
          </cell>
          <cell r="H1628">
            <v>8.53125</v>
          </cell>
          <cell r="I1628">
            <v>0</v>
          </cell>
          <cell r="J1628">
            <v>34.909999999999997</v>
          </cell>
          <cell r="K1628">
            <v>41.891999999999996</v>
          </cell>
        </row>
        <row r="1629">
          <cell r="B1629" t="str">
            <v>C0755</v>
          </cell>
          <cell r="C1629" t="str">
            <v>CERÂMICA ESMALTADA (30 X 30)cm  PEI-5, C/ ARGAMASSA MISTA DE CIMENTO, CAL HIDRATADA E AREIA</v>
          </cell>
          <cell r="D1629" t="str">
            <v>M2</v>
          </cell>
          <cell r="E1629">
            <v>1</v>
          </cell>
          <cell r="F1629">
            <v>27.588750000000001</v>
          </cell>
          <cell r="G1629">
            <v>0</v>
          </cell>
          <cell r="H1629">
            <v>8.53125</v>
          </cell>
          <cell r="I1629">
            <v>0</v>
          </cell>
          <cell r="J1629">
            <v>36.120000000000005</v>
          </cell>
          <cell r="K1629">
            <v>43.344000000000001</v>
          </cell>
        </row>
        <row r="1630">
          <cell r="B1630" t="str">
            <v>C0758</v>
          </cell>
          <cell r="C1630" t="str">
            <v>CERÂMICA ESMALTADA (7.5 X 7.5)cm, C/ ARGAMASSA MISTA DE CIMENTO, CAL HIDRATADA E AREIA</v>
          </cell>
          <cell r="D1630" t="str">
            <v>M2</v>
          </cell>
          <cell r="E1630">
            <v>1</v>
          </cell>
          <cell r="F1630">
            <v>28.868749999999999</v>
          </cell>
          <cell r="G1630">
            <v>0</v>
          </cell>
          <cell r="H1630">
            <v>8.53125</v>
          </cell>
          <cell r="I1630">
            <v>0</v>
          </cell>
          <cell r="J1630">
            <v>37.4</v>
          </cell>
          <cell r="K1630">
            <v>44.879999999999995</v>
          </cell>
        </row>
        <row r="1631">
          <cell r="B1631" t="str">
            <v>C0759</v>
          </cell>
          <cell r="C1631" t="str">
            <v>CERÂMICA ESMALTADA, C/ ARGAMASSA MISTA DE CIMENTO, CAL HIDRATADA E AREIA</v>
          </cell>
          <cell r="D1631" t="str">
            <v>M2</v>
          </cell>
          <cell r="E1631">
            <v>1</v>
          </cell>
          <cell r="F1631">
            <v>52.258749999999999</v>
          </cell>
          <cell r="G1631">
            <v>0</v>
          </cell>
          <cell r="H1631">
            <v>8.53125</v>
          </cell>
          <cell r="I1631">
            <v>0</v>
          </cell>
          <cell r="J1631">
            <v>60.79</v>
          </cell>
          <cell r="K1631">
            <v>72.947999999999993</v>
          </cell>
        </row>
        <row r="1632">
          <cell r="B1632" t="str">
            <v>C0761</v>
          </cell>
          <cell r="C1632" t="str">
            <v xml:space="preserve">CERÂMICA GAIL C/ARGAMASSA MISTA  DE CIMENTO, CAL HIDRATADA E AREIA </v>
          </cell>
          <cell r="D1632" t="str">
            <v>M2</v>
          </cell>
          <cell r="E1632">
            <v>1</v>
          </cell>
          <cell r="F1632">
            <v>31.768750000000001</v>
          </cell>
          <cell r="G1632">
            <v>0</v>
          </cell>
          <cell r="H1632">
            <v>8.53125</v>
          </cell>
          <cell r="I1632">
            <v>0</v>
          </cell>
          <cell r="J1632">
            <v>40.299999999999997</v>
          </cell>
          <cell r="K1632">
            <v>48.359999999999992</v>
          </cell>
        </row>
        <row r="1633">
          <cell r="B1633" t="str">
            <v>C0765</v>
          </cell>
          <cell r="C1633" t="str">
            <v>CERÂMICA PORCELLANATO, C/ARGAMASSA MISTA DE CIMENTO E AREIA</v>
          </cell>
          <cell r="D1633" t="str">
            <v>M2</v>
          </cell>
          <cell r="E1633">
            <v>1</v>
          </cell>
          <cell r="F1633">
            <v>68.008750000000006</v>
          </cell>
          <cell r="G1633">
            <v>0</v>
          </cell>
          <cell r="H1633">
            <v>8.53125</v>
          </cell>
          <cell r="I1633">
            <v>0</v>
          </cell>
          <cell r="J1633">
            <v>76.540000000000006</v>
          </cell>
          <cell r="K1633">
            <v>91.847999999999999</v>
          </cell>
        </row>
        <row r="1634">
          <cell r="B1634" t="str">
            <v>C0766</v>
          </cell>
          <cell r="C1634" t="str">
            <v>CERÂMICA VERMELHA (7.5X15)cm C/ARGAMASSA MISTA CIMENTO CAL HIDRATADA E AREIA</v>
          </cell>
          <cell r="D1634" t="str">
            <v>M2</v>
          </cell>
          <cell r="E1634">
            <v>1</v>
          </cell>
          <cell r="F1634">
            <v>23.888750000000002</v>
          </cell>
          <cell r="G1634">
            <v>0</v>
          </cell>
          <cell r="H1634">
            <v>8.53125</v>
          </cell>
          <cell r="I1634">
            <v>0</v>
          </cell>
          <cell r="J1634">
            <v>32.42</v>
          </cell>
          <cell r="K1634">
            <v>38.904000000000003</v>
          </cell>
        </row>
        <row r="1635">
          <cell r="B1635" t="str">
            <v>C0782</v>
          </cell>
          <cell r="C1635" t="str">
            <v>CHAPISCO MECÂNICO DE ADÔRNO</v>
          </cell>
          <cell r="D1635" t="str">
            <v>M2</v>
          </cell>
          <cell r="E1635">
            <v>1</v>
          </cell>
          <cell r="F1635">
            <v>3.1012499999999998</v>
          </cell>
          <cell r="G1635">
            <v>0</v>
          </cell>
          <cell r="H1635">
            <v>2.1487500000000002</v>
          </cell>
          <cell r="I1635">
            <v>0</v>
          </cell>
          <cell r="J1635">
            <v>5.25</v>
          </cell>
          <cell r="K1635">
            <v>6.3</v>
          </cell>
        </row>
        <row r="1636">
          <cell r="B1636" t="str">
            <v>C1367</v>
          </cell>
          <cell r="C1636" t="str">
            <v>FILETE DE GRANITO LARG.= 4cm</v>
          </cell>
          <cell r="D1636" t="str">
            <v>M</v>
          </cell>
          <cell r="E1636">
            <v>1</v>
          </cell>
          <cell r="F1636">
            <v>8.08</v>
          </cell>
          <cell r="G1636">
            <v>0</v>
          </cell>
          <cell r="H1636">
            <v>2.1800000000000002</v>
          </cell>
          <cell r="I1636">
            <v>0</v>
          </cell>
          <cell r="J1636">
            <v>10.26</v>
          </cell>
          <cell r="K1636">
            <v>12.311999999999999</v>
          </cell>
        </row>
        <row r="1637">
          <cell r="B1637" t="str">
            <v>C1801</v>
          </cell>
          <cell r="C1637" t="str">
            <v>MOSAICO VIDROSO C/ARGAMASSA MISTA CIMENTO,CAL E AREIA  TRAÇO 1:1:6  INCLUSIVE. LIMPEZA</v>
          </cell>
          <cell r="D1637" t="str">
            <v>M2</v>
          </cell>
          <cell r="E1637">
            <v>1</v>
          </cell>
          <cell r="F1637">
            <v>171.58</v>
          </cell>
          <cell r="G1637">
            <v>0</v>
          </cell>
          <cell r="H1637">
            <v>10.08</v>
          </cell>
          <cell r="I1637">
            <v>0</v>
          </cell>
          <cell r="J1637">
            <v>181.66000000000003</v>
          </cell>
          <cell r="K1637">
            <v>217.99200000000002</v>
          </cell>
        </row>
        <row r="1638">
          <cell r="B1638" t="str">
            <v>C1849</v>
          </cell>
          <cell r="C1638" t="str">
            <v>PASTILHAS DE PORCELANA C/ARGAMASSA PRÉ-FABRICADA</v>
          </cell>
          <cell r="D1638" t="str">
            <v>M2</v>
          </cell>
          <cell r="E1638">
            <v>1</v>
          </cell>
          <cell r="F1638">
            <v>86.006249999999994</v>
          </cell>
          <cell r="G1638">
            <v>0</v>
          </cell>
          <cell r="H1638">
            <v>3.63375</v>
          </cell>
          <cell r="I1638">
            <v>0</v>
          </cell>
          <cell r="J1638">
            <v>89.64</v>
          </cell>
          <cell r="K1638">
            <v>107.568</v>
          </cell>
        </row>
        <row r="1639">
          <cell r="B1639" t="str">
            <v>C1850</v>
          </cell>
          <cell r="C1639" t="str">
            <v>PASTILHAS DE PORCELANA EM SUPERFÍCIES CURVAS</v>
          </cell>
          <cell r="D1639" t="str">
            <v>M2</v>
          </cell>
          <cell r="E1639">
            <v>1</v>
          </cell>
          <cell r="F1639">
            <v>87.38</v>
          </cell>
          <cell r="G1639">
            <v>0</v>
          </cell>
          <cell r="H1639">
            <v>5.34</v>
          </cell>
          <cell r="I1639">
            <v>0</v>
          </cell>
          <cell r="J1639">
            <v>92.72</v>
          </cell>
          <cell r="K1639">
            <v>111.264</v>
          </cell>
        </row>
        <row r="1640">
          <cell r="B1640" t="str">
            <v>C1851</v>
          </cell>
          <cell r="C1640" t="str">
            <v>PASTILHAS DE PORCELANA C/ARGAMASSA MISTA CIMENTO, CAL HIDRATADA E AREIA TRAÇO 1:3:9</v>
          </cell>
          <cell r="D1640" t="str">
            <v>M2</v>
          </cell>
          <cell r="E1640">
            <v>1</v>
          </cell>
          <cell r="F1640">
            <v>81.158374999999992</v>
          </cell>
          <cell r="G1640">
            <v>0</v>
          </cell>
          <cell r="H1640">
            <v>8.9516249999999999</v>
          </cell>
          <cell r="I1640">
            <v>0</v>
          </cell>
          <cell r="J1640">
            <v>90.109999999999985</v>
          </cell>
          <cell r="K1640">
            <v>108.13199999999998</v>
          </cell>
        </row>
        <row r="1641">
          <cell r="B1641" t="str">
            <v>C1853</v>
          </cell>
          <cell r="C1641" t="str">
            <v>PASTILHAS DE PORCELANA C/CIMENTO COLANTE INCLUSIVE LIMPEZA</v>
          </cell>
          <cell r="D1641" t="str">
            <v>M2</v>
          </cell>
          <cell r="E1641">
            <v>1</v>
          </cell>
          <cell r="F1641">
            <v>76.56450000000001</v>
          </cell>
          <cell r="G1641">
            <v>0</v>
          </cell>
          <cell r="H1641">
            <v>2.6355</v>
          </cell>
          <cell r="I1641">
            <v>0</v>
          </cell>
          <cell r="J1641">
            <v>79.2</v>
          </cell>
          <cell r="K1641">
            <v>95.04</v>
          </cell>
        </row>
        <row r="1642">
          <cell r="B1642" t="str">
            <v>C1861</v>
          </cell>
          <cell r="C1642" t="str">
            <v>PASTILHAS DE PORCELANA EM FAIXAS ATÉ 40cm DE LARGURA C/ARGAMASSA PRÉ-FABRICADA</v>
          </cell>
          <cell r="D1642" t="str">
            <v>M2</v>
          </cell>
          <cell r="E1642">
            <v>1</v>
          </cell>
          <cell r="F1642">
            <v>76.493000000000009</v>
          </cell>
          <cell r="G1642">
            <v>0</v>
          </cell>
          <cell r="H1642">
            <v>2.907</v>
          </cell>
          <cell r="I1642">
            <v>0</v>
          </cell>
          <cell r="J1642">
            <v>79.400000000000006</v>
          </cell>
          <cell r="K1642">
            <v>95.28</v>
          </cell>
        </row>
        <row r="1643">
          <cell r="B1643" t="str">
            <v>C1857</v>
          </cell>
          <cell r="C1643" t="str">
            <v>PASTILHAS DE PORCELANA EM FAIXAS DE ATÉ 4cm, C/ARGAMASSA MISTA DE CIMENTO, CAL HIDRATADA E AREIA</v>
          </cell>
          <cell r="D1643" t="str">
            <v>M</v>
          </cell>
          <cell r="E1643">
            <v>1</v>
          </cell>
          <cell r="F1643">
            <v>5.2878749999999997</v>
          </cell>
          <cell r="G1643">
            <v>0</v>
          </cell>
          <cell r="H1643">
            <v>2.9921249999999997</v>
          </cell>
          <cell r="I1643">
            <v>0</v>
          </cell>
          <cell r="J1643">
            <v>8.2799999999999994</v>
          </cell>
          <cell r="K1643">
            <v>9.9359999999999982</v>
          </cell>
        </row>
        <row r="1644">
          <cell r="B1644" t="str">
            <v>C1856</v>
          </cell>
          <cell r="C1644" t="str">
            <v>PASTILHAS DE PORCELANA EM FAIXAS DE 5 A 14cm, C/ARGAMASSA MISTA DE CIMENTO, CAL HIDRATADA E AREIA</v>
          </cell>
          <cell r="D1644" t="str">
            <v>M</v>
          </cell>
          <cell r="E1644">
            <v>1</v>
          </cell>
          <cell r="F1644">
            <v>13.68125</v>
          </cell>
          <cell r="G1644">
            <v>0</v>
          </cell>
          <cell r="H1644">
            <v>3.5387499999999998</v>
          </cell>
          <cell r="I1644">
            <v>0</v>
          </cell>
          <cell r="J1644">
            <v>17.22</v>
          </cell>
          <cell r="K1644">
            <v>20.663999999999998</v>
          </cell>
        </row>
        <row r="1645">
          <cell r="B1645" t="str">
            <v>C1854</v>
          </cell>
          <cell r="C1645" t="str">
            <v>PASTILHAS DE PORCELANA EM FAIXAS DE 15 A 24cm, C/ARGAMASSA MISTA DE CIMENTO, CAL HIDRATADA E AREIA</v>
          </cell>
          <cell r="D1645" t="str">
            <v>M</v>
          </cell>
          <cell r="E1645">
            <v>1</v>
          </cell>
          <cell r="F1645">
            <v>21.363125</v>
          </cell>
          <cell r="G1645">
            <v>0</v>
          </cell>
          <cell r="H1645">
            <v>3.9968750000000002</v>
          </cell>
          <cell r="I1645">
            <v>0</v>
          </cell>
          <cell r="J1645">
            <v>25.36</v>
          </cell>
          <cell r="K1645">
            <v>30.431999999999999</v>
          </cell>
        </row>
        <row r="1646">
          <cell r="B1646" t="str">
            <v>C1855</v>
          </cell>
          <cell r="C1646" t="str">
            <v>PASTILHAS DE PORCELANA EM FAIXAS DE 25 A 40cm, C/ARGAMASSA MISTA DE CIMENTO, CAL HIDRATADA  E AREIA</v>
          </cell>
          <cell r="D1646" t="str">
            <v>M</v>
          </cell>
          <cell r="E1646">
            <v>1</v>
          </cell>
          <cell r="F1646">
            <v>34.138624999999998</v>
          </cell>
          <cell r="G1646">
            <v>0</v>
          </cell>
          <cell r="H1646">
            <v>4.5213749999999999</v>
          </cell>
          <cell r="I1646">
            <v>0</v>
          </cell>
          <cell r="J1646">
            <v>38.659999999999997</v>
          </cell>
          <cell r="K1646">
            <v>46.391999999999996</v>
          </cell>
        </row>
        <row r="1647">
          <cell r="B1647" t="str">
            <v>C1858</v>
          </cell>
          <cell r="C1647" t="str">
            <v>PASTILHAS DE PORCELANA EM SUPERFICIES CURVAS</v>
          </cell>
          <cell r="D1647" t="str">
            <v>M2</v>
          </cell>
          <cell r="E1647">
            <v>1</v>
          </cell>
          <cell r="F1647">
            <v>86.304374999999993</v>
          </cell>
          <cell r="G1647">
            <v>0</v>
          </cell>
          <cell r="H1647">
            <v>12.875624999999999</v>
          </cell>
          <cell r="I1647">
            <v>0</v>
          </cell>
          <cell r="J1647">
            <v>99.179999999999993</v>
          </cell>
          <cell r="K1647">
            <v>119.01599999999999</v>
          </cell>
        </row>
        <row r="1648">
          <cell r="B1648" t="str">
            <v>C1866</v>
          </cell>
          <cell r="C1648" t="str">
            <v>PEDRAS NATURAIS DECORATIVAS POLIDAS, C/ARGAMASSA MISTA CIMENTO CAL HIDRATADA E AREIA</v>
          </cell>
          <cell r="D1648" t="str">
            <v>M2</v>
          </cell>
          <cell r="E1648">
            <v>1</v>
          </cell>
          <cell r="F1648">
            <v>22.854375000000001</v>
          </cell>
          <cell r="G1648">
            <v>0</v>
          </cell>
          <cell r="H1648">
            <v>2.0856249999999998</v>
          </cell>
          <cell r="I1648">
            <v>0</v>
          </cell>
          <cell r="J1648">
            <v>24.94</v>
          </cell>
          <cell r="K1648">
            <v>29.928000000000001</v>
          </cell>
        </row>
        <row r="1649">
          <cell r="B1649" t="str">
            <v>C1867</v>
          </cell>
          <cell r="C1649" t="str">
            <v>PEDRAS NATURAIS DECORATIVAS, C/ARGAMASSA MISTA CIMENTO. CAL HIDRATADA E AREIA</v>
          </cell>
          <cell r="D1649" t="str">
            <v>M2</v>
          </cell>
          <cell r="E1649">
            <v>1</v>
          </cell>
          <cell r="F1649">
            <v>19.854375000000001</v>
          </cell>
          <cell r="G1649">
            <v>0</v>
          </cell>
          <cell r="H1649">
            <v>2.0856249999999998</v>
          </cell>
          <cell r="I1649">
            <v>0</v>
          </cell>
          <cell r="J1649">
            <v>21.94</v>
          </cell>
          <cell r="K1649">
            <v>26.327999999999999</v>
          </cell>
        </row>
        <row r="1650">
          <cell r="B1650" t="str">
            <v>C1877</v>
          </cell>
          <cell r="C1650" t="str">
            <v>PERFIL DE ALUMÍNIO TIPO ( L- T- U )</v>
          </cell>
          <cell r="D1650" t="str">
            <v>M</v>
          </cell>
          <cell r="E1650">
            <v>1</v>
          </cell>
          <cell r="F1650">
            <v>5.42</v>
          </cell>
          <cell r="G1650">
            <v>0</v>
          </cell>
          <cell r="H1650">
            <v>2.97</v>
          </cell>
          <cell r="I1650">
            <v>0</v>
          </cell>
          <cell r="J1650">
            <v>8.39</v>
          </cell>
          <cell r="K1650">
            <v>10.068</v>
          </cell>
        </row>
        <row r="1651">
          <cell r="B1651" t="str">
            <v>C1904</v>
          </cell>
          <cell r="C1651" t="str">
            <v>PINGADOR METÁLICO/ALUMÍNIO ( 1 X 1)cm  P/ FACHADAS</v>
          </cell>
          <cell r="D1651" t="str">
            <v>M</v>
          </cell>
          <cell r="E1651">
            <v>1</v>
          </cell>
          <cell r="F1651">
            <v>3.49</v>
          </cell>
          <cell r="G1651">
            <v>0</v>
          </cell>
          <cell r="H1651">
            <v>2.97</v>
          </cell>
          <cell r="I1651">
            <v>0</v>
          </cell>
          <cell r="J1651">
            <v>6.4600000000000009</v>
          </cell>
          <cell r="K1651">
            <v>7.7520000000000007</v>
          </cell>
        </row>
        <row r="1652">
          <cell r="B1652" t="str">
            <v>C1931</v>
          </cell>
          <cell r="C1652" t="str">
            <v>PLACAS CERÂMICAS C/PASTA CIMENTO COLANTE</v>
          </cell>
          <cell r="D1652" t="str">
            <v>M2</v>
          </cell>
          <cell r="E1652">
            <v>1</v>
          </cell>
          <cell r="F1652">
            <v>28.303249999999998</v>
          </cell>
          <cell r="G1652">
            <v>0</v>
          </cell>
          <cell r="H1652">
            <v>1.8767499999999999</v>
          </cell>
          <cell r="I1652">
            <v>0</v>
          </cell>
          <cell r="J1652">
            <v>30.18</v>
          </cell>
          <cell r="K1652">
            <v>36.216000000000001</v>
          </cell>
        </row>
        <row r="1653">
          <cell r="B1653" t="str">
            <v>C1932</v>
          </cell>
          <cell r="C1653" t="str">
            <v>PLACAS CERÂMICAS EXTRUDADAS, C/ARGAMASSA MISTA CIMENTO E AREIA TRAÇO  1:5</v>
          </cell>
          <cell r="D1653" t="str">
            <v>M2</v>
          </cell>
          <cell r="E1653">
            <v>1</v>
          </cell>
          <cell r="F1653">
            <v>34.331874999999997</v>
          </cell>
          <cell r="G1653">
            <v>0</v>
          </cell>
          <cell r="H1653">
            <v>10.158125</v>
          </cell>
          <cell r="I1653">
            <v>0</v>
          </cell>
          <cell r="J1653">
            <v>44.489999999999995</v>
          </cell>
          <cell r="K1653">
            <v>53.387999999999991</v>
          </cell>
        </row>
        <row r="1654">
          <cell r="B1654" t="str">
            <v>C1936</v>
          </cell>
          <cell r="C1654" t="str">
            <v>PLACAS DE MÁRMORE PADRONIZADO C/CIMENTO COLANTE</v>
          </cell>
          <cell r="D1654" t="str">
            <v>M2</v>
          </cell>
          <cell r="E1654">
            <v>1</v>
          </cell>
          <cell r="F1654">
            <v>67.120750000000001</v>
          </cell>
          <cell r="G1654">
            <v>0</v>
          </cell>
          <cell r="H1654">
            <v>2.3192499999999998</v>
          </cell>
          <cell r="I1654">
            <v>0</v>
          </cell>
          <cell r="J1654">
            <v>69.44</v>
          </cell>
          <cell r="K1654">
            <v>83.327999999999989</v>
          </cell>
        </row>
        <row r="1655">
          <cell r="B1655" t="str">
            <v>C2190</v>
          </cell>
          <cell r="C1655" t="str">
            <v>REJUNTAMENTO P/AZULEJO C/ARGAMASSA PRÉ FABRICADA  ESP.= 3mm</v>
          </cell>
          <cell r="D1655" t="str">
            <v>M2</v>
          </cell>
          <cell r="E1655">
            <v>1</v>
          </cell>
          <cell r="F1655">
            <v>1.7987500000000001</v>
          </cell>
          <cell r="G1655">
            <v>0</v>
          </cell>
          <cell r="H1655">
            <v>1.31125</v>
          </cell>
          <cell r="I1655">
            <v>0</v>
          </cell>
          <cell r="J1655">
            <v>3.1100000000000003</v>
          </cell>
          <cell r="K1655">
            <v>3.7320000000000002</v>
          </cell>
        </row>
        <row r="1656">
          <cell r="B1656" t="str">
            <v>C2191</v>
          </cell>
          <cell r="C1656" t="str">
            <v>REJUNTAMENTO P/AZULEJO C/CIMENTO BRANCO ESP.= 3mm</v>
          </cell>
          <cell r="D1656" t="str">
            <v>M2</v>
          </cell>
          <cell r="E1656">
            <v>1</v>
          </cell>
          <cell r="F1656">
            <v>1.42875</v>
          </cell>
          <cell r="G1656">
            <v>0</v>
          </cell>
          <cell r="H1656">
            <v>1.31125</v>
          </cell>
          <cell r="I1656">
            <v>0</v>
          </cell>
          <cell r="J1656">
            <v>2.74</v>
          </cell>
          <cell r="K1656">
            <v>3.2880000000000003</v>
          </cell>
        </row>
        <row r="1657">
          <cell r="B1657" t="str">
            <v>C2192</v>
          </cell>
          <cell r="C1657" t="str">
            <v>REJUNTAMENTO P/CERÂMICA C/ARGAMASSA PRÉ-FABRICADA ESP.= 3mm</v>
          </cell>
          <cell r="D1657" t="str">
            <v>M2</v>
          </cell>
          <cell r="E1657">
            <v>1</v>
          </cell>
          <cell r="F1657">
            <v>1.7987500000000001</v>
          </cell>
          <cell r="G1657">
            <v>0</v>
          </cell>
          <cell r="H1657">
            <v>1.31125</v>
          </cell>
          <cell r="I1657">
            <v>0</v>
          </cell>
          <cell r="J1657">
            <v>3.1100000000000003</v>
          </cell>
          <cell r="K1657">
            <v>3.7320000000000002</v>
          </cell>
        </row>
        <row r="1658">
          <cell r="B1658" t="str">
            <v>C2193</v>
          </cell>
          <cell r="C1658" t="str">
            <v>REJUNTAMENTO P/CERÂMICA C/CIMENTO BRANCO ESP.= 3mm</v>
          </cell>
          <cell r="D1658" t="str">
            <v>M2</v>
          </cell>
          <cell r="E1658">
            <v>1</v>
          </cell>
          <cell r="F1658">
            <v>1.42875</v>
          </cell>
          <cell r="G1658">
            <v>0</v>
          </cell>
          <cell r="H1658">
            <v>1.31125</v>
          </cell>
          <cell r="I1658">
            <v>0</v>
          </cell>
          <cell r="J1658">
            <v>2.74</v>
          </cell>
          <cell r="K1658">
            <v>3.2880000000000003</v>
          </cell>
        </row>
        <row r="1659">
          <cell r="B1659" t="str">
            <v>C2212</v>
          </cell>
          <cell r="C1659" t="str">
            <v>REVESTIMENTO C/ CARPETE ESP.= 4mm</v>
          </cell>
          <cell r="D1659" t="str">
            <v>M2</v>
          </cell>
          <cell r="E1659">
            <v>1</v>
          </cell>
          <cell r="F1659">
            <v>19.627500000000001</v>
          </cell>
          <cell r="G1659">
            <v>0</v>
          </cell>
          <cell r="H1659">
            <v>1.1025</v>
          </cell>
          <cell r="I1659">
            <v>0</v>
          </cell>
          <cell r="J1659">
            <v>20.73</v>
          </cell>
          <cell r="K1659">
            <v>24.876000000000001</v>
          </cell>
        </row>
        <row r="1660">
          <cell r="B1660" t="str">
            <v>C2216</v>
          </cell>
          <cell r="C1660" t="str">
            <v>REVESTIMENTO C/LAMINADO MELAMÍNICO COLADO</v>
          </cell>
          <cell r="D1660" t="str">
            <v>M2</v>
          </cell>
          <cell r="E1660">
            <v>1</v>
          </cell>
          <cell r="F1660">
            <v>24.626249999999999</v>
          </cell>
          <cell r="G1660">
            <v>0</v>
          </cell>
          <cell r="H1660">
            <v>1.0237499999999999</v>
          </cell>
          <cell r="I1660">
            <v>0</v>
          </cell>
          <cell r="J1660">
            <v>25.65</v>
          </cell>
          <cell r="K1660">
            <v>30.779999999999998</v>
          </cell>
        </row>
        <row r="1661">
          <cell r="B1661" t="str">
            <v>C2218</v>
          </cell>
          <cell r="C1661" t="str">
            <v>REVESTIMENTO C/PEDRAS GRANÍTICAS</v>
          </cell>
          <cell r="D1661" t="str">
            <v>M2</v>
          </cell>
          <cell r="E1661">
            <v>1</v>
          </cell>
          <cell r="F1661">
            <v>22.041250000000002</v>
          </cell>
          <cell r="G1661">
            <v>0</v>
          </cell>
          <cell r="H1661">
            <v>14.21875</v>
          </cell>
          <cell r="I1661">
            <v>0</v>
          </cell>
          <cell r="J1661">
            <v>36.260000000000005</v>
          </cell>
          <cell r="K1661">
            <v>43.512000000000008</v>
          </cell>
        </row>
        <row r="1662">
          <cell r="B1662" t="str">
            <v>C2220</v>
          </cell>
          <cell r="C1662" t="str">
            <v>REVESTIMENTO INTERNO C/FORRAÇÃO VINÍLICA EM PAREDES</v>
          </cell>
          <cell r="D1662" t="str">
            <v>M2</v>
          </cell>
          <cell r="E1662">
            <v>1</v>
          </cell>
          <cell r="F1662">
            <v>56.368249999999996</v>
          </cell>
          <cell r="G1662">
            <v>0</v>
          </cell>
          <cell r="H1662">
            <v>0.45174999999999998</v>
          </cell>
          <cell r="I1662">
            <v>0</v>
          </cell>
          <cell r="J1662">
            <v>56.819999999999993</v>
          </cell>
          <cell r="K1662">
            <v>68.183999999999983</v>
          </cell>
        </row>
        <row r="1663">
          <cell r="B1663" t="str">
            <v>C2223</v>
          </cell>
          <cell r="C1663" t="str">
            <v>REVESTIMENTO C/CHAPAS FIBROCIMENTO SOBRE CAIBROS VERTICAIS</v>
          </cell>
          <cell r="D1663" t="str">
            <v>M2</v>
          </cell>
          <cell r="E1663">
            <v>1</v>
          </cell>
          <cell r="F1663">
            <v>23.5040625</v>
          </cell>
          <cell r="G1663">
            <v>0</v>
          </cell>
          <cell r="H1663">
            <v>2.9859374999999999</v>
          </cell>
          <cell r="I1663">
            <v>0</v>
          </cell>
          <cell r="J1663">
            <v>26.49</v>
          </cell>
          <cell r="K1663">
            <v>31.787999999999997</v>
          </cell>
        </row>
        <row r="1664">
          <cell r="B1664" t="str">
            <v>C2224</v>
          </cell>
          <cell r="C1664" t="str">
            <v>REVESTIMENTO C/CHAPAS FIBROCIMENTO SOBRE PERFIS ESTRUTURAIS ESP.= 35mm</v>
          </cell>
          <cell r="D1664" t="str">
            <v>M2</v>
          </cell>
          <cell r="E1664">
            <v>1</v>
          </cell>
          <cell r="F1664">
            <v>29.024374999999999</v>
          </cell>
          <cell r="G1664">
            <v>0</v>
          </cell>
          <cell r="H1664">
            <v>3.2156250000000002</v>
          </cell>
          <cell r="I1664">
            <v>0</v>
          </cell>
          <cell r="J1664">
            <v>32.24</v>
          </cell>
          <cell r="K1664">
            <v>38.688000000000002</v>
          </cell>
        </row>
        <row r="1665">
          <cell r="B1665" t="str">
            <v>C2225</v>
          </cell>
          <cell r="C1665" t="str">
            <v>REVESTIMENTO C/CHAPAS FIBROCIMENTO SOBRE PERFIS ESTRUTURAIS ESP.= 50mm</v>
          </cell>
          <cell r="D1665" t="str">
            <v>M2</v>
          </cell>
          <cell r="E1665">
            <v>1</v>
          </cell>
          <cell r="F1665">
            <v>42.034374999999997</v>
          </cell>
          <cell r="G1665">
            <v>0</v>
          </cell>
          <cell r="H1665">
            <v>3.2156250000000002</v>
          </cell>
          <cell r="I1665">
            <v>0</v>
          </cell>
          <cell r="J1665">
            <v>45.25</v>
          </cell>
          <cell r="K1665">
            <v>54.3</v>
          </cell>
        </row>
        <row r="1666">
          <cell r="B1666" t="str">
            <v>C2226</v>
          </cell>
          <cell r="C1666" t="str">
            <v xml:space="preserve">REVESTIMENTO C/CHAPAS FIBROCIMENTO SOBRE PERFIS ESTRUTURAIS TIPO " I " </v>
          </cell>
          <cell r="D1666" t="str">
            <v>M2</v>
          </cell>
          <cell r="E1666">
            <v>1</v>
          </cell>
          <cell r="F1666">
            <v>22.254375</v>
          </cell>
          <cell r="G1666">
            <v>0</v>
          </cell>
          <cell r="H1666">
            <v>3.2156250000000002</v>
          </cell>
          <cell r="I1666">
            <v>0</v>
          </cell>
          <cell r="J1666">
            <v>25.47</v>
          </cell>
          <cell r="K1666">
            <v>30.563999999999997</v>
          </cell>
        </row>
        <row r="1667">
          <cell r="B1667" t="str">
            <v>C2227</v>
          </cell>
          <cell r="C1667" t="str">
            <v>REVESTIMENTO C/CHAPAS FIBROCIMENTO SOBRE SARRAFOS</v>
          </cell>
          <cell r="D1667" t="str">
            <v>M2</v>
          </cell>
          <cell r="E1667">
            <v>1</v>
          </cell>
          <cell r="F1667">
            <v>32.374375000000001</v>
          </cell>
          <cell r="G1667">
            <v>0</v>
          </cell>
          <cell r="H1667">
            <v>3.2156250000000002</v>
          </cell>
          <cell r="I1667">
            <v>0</v>
          </cell>
          <cell r="J1667">
            <v>35.590000000000003</v>
          </cell>
          <cell r="K1667">
            <v>42.708000000000006</v>
          </cell>
        </row>
        <row r="1668">
          <cell r="B1668" t="str">
            <v>C2228</v>
          </cell>
          <cell r="C1668" t="str">
            <v>REVESTIMENTO C/CHAPAS FIBROCIMENTO SOBRE SARRAFOS VERTICAIS</v>
          </cell>
          <cell r="D1668" t="str">
            <v>M2</v>
          </cell>
          <cell r="E1668">
            <v>1</v>
          </cell>
          <cell r="F1668">
            <v>33.864375000000003</v>
          </cell>
          <cell r="G1668">
            <v>0</v>
          </cell>
          <cell r="H1668">
            <v>3.2156250000000002</v>
          </cell>
          <cell r="I1668">
            <v>0</v>
          </cell>
          <cell r="J1668">
            <v>37.080000000000005</v>
          </cell>
          <cell r="K1668">
            <v>44.496000000000002</v>
          </cell>
        </row>
        <row r="1669">
          <cell r="B1669" t="str">
            <v>C4128</v>
          </cell>
          <cell r="C1669" t="str">
            <v>TIJOLINHO APARENTE 6,50x18cm C/ ARGAMASSA DE CIMENTO E AREIA 1:3</v>
          </cell>
          <cell r="D1669" t="str">
            <v>M2</v>
          </cell>
          <cell r="E1669">
            <v>1</v>
          </cell>
          <cell r="F1669">
            <v>22.72704375</v>
          </cell>
          <cell r="G1669">
            <v>0</v>
          </cell>
          <cell r="H1669">
            <v>10.382956249999999</v>
          </cell>
          <cell r="I1669">
            <v>0</v>
          </cell>
          <cell r="J1669">
            <v>33.11</v>
          </cell>
          <cell r="K1669">
            <v>39.731999999999999</v>
          </cell>
        </row>
        <row r="1670">
          <cell r="B1670" t="str">
            <v>C2214</v>
          </cell>
          <cell r="C1670" t="str">
            <v>REVESTIMENTO C/ QUARTZOLITE</v>
          </cell>
          <cell r="D1670" t="str">
            <v>M2</v>
          </cell>
          <cell r="E1670">
            <v>1</v>
          </cell>
          <cell r="F1670">
            <v>11.06625</v>
          </cell>
          <cell r="G1670">
            <v>0</v>
          </cell>
          <cell r="H1670">
            <v>2.1437499999999998</v>
          </cell>
          <cell r="I1670">
            <v>0</v>
          </cell>
          <cell r="J1670">
            <v>13.21</v>
          </cell>
          <cell r="K1670">
            <v>15.852</v>
          </cell>
        </row>
        <row r="1671">
          <cell r="B1671" t="str">
            <v>C2213</v>
          </cell>
          <cell r="C1671" t="str">
            <v>REVESTIMENTO C/ CORTIÇA ESP.= 12mm</v>
          </cell>
          <cell r="D1671" t="str">
            <v>M2</v>
          </cell>
          <cell r="E1671">
            <v>1</v>
          </cell>
          <cell r="F1671">
            <v>64.990624999999994</v>
          </cell>
          <cell r="G1671">
            <v>0</v>
          </cell>
          <cell r="H1671">
            <v>0.739375</v>
          </cell>
          <cell r="I1671">
            <v>0</v>
          </cell>
          <cell r="J1671">
            <v>65.72999999999999</v>
          </cell>
          <cell r="K1671">
            <v>78.875999999999991</v>
          </cell>
        </row>
        <row r="1672">
          <cell r="B1672" t="str">
            <v>C2103</v>
          </cell>
          <cell r="C1672" t="str">
            <v>REJUNTAMENTO P/CERÂMICA C/ L-FLEX E EPOXI</v>
          </cell>
          <cell r="D1672" t="str">
            <v>M2</v>
          </cell>
          <cell r="E1672">
            <v>1</v>
          </cell>
          <cell r="F1672">
            <v>1.74875</v>
          </cell>
          <cell r="G1672">
            <v>0</v>
          </cell>
          <cell r="H1672">
            <v>1.31125</v>
          </cell>
          <cell r="I1672">
            <v>0</v>
          </cell>
          <cell r="J1672">
            <v>3.06</v>
          </cell>
          <cell r="K1672">
            <v>3.6719999999999997</v>
          </cell>
        </row>
        <row r="1673">
          <cell r="B1673" t="str">
            <v>C2221</v>
          </cell>
          <cell r="C1673" t="str">
            <v>REVESTIMENTO INTERNO C/PAPEL DE PAREDE</v>
          </cell>
          <cell r="D1673" t="str">
            <v>M2</v>
          </cell>
          <cell r="E1673">
            <v>1</v>
          </cell>
          <cell r="F1673">
            <v>10.637749999999999</v>
          </cell>
          <cell r="G1673">
            <v>0</v>
          </cell>
          <cell r="H1673">
            <v>0.38224999999999998</v>
          </cell>
          <cell r="I1673">
            <v>0</v>
          </cell>
          <cell r="J1673">
            <v>11.02</v>
          </cell>
          <cell r="K1673">
            <v>13.223999999999998</v>
          </cell>
        </row>
        <row r="1674">
          <cell r="B1674" t="str">
            <v>C4160</v>
          </cell>
          <cell r="C1674" t="str">
            <v>REVESTIMENTO ACÚSTICO TIPO SONEX OU SIMILAR, 50/75</v>
          </cell>
          <cell r="D1674" t="str">
            <v>M2</v>
          </cell>
          <cell r="E1674">
            <v>1</v>
          </cell>
          <cell r="F1674">
            <v>66</v>
          </cell>
          <cell r="G1674">
            <v>0</v>
          </cell>
          <cell r="H1674">
            <v>0</v>
          </cell>
          <cell r="I1674">
            <v>0</v>
          </cell>
          <cell r="J1674">
            <v>66</v>
          </cell>
          <cell r="K1674">
            <v>79.2</v>
          </cell>
        </row>
        <row r="1675">
          <cell r="C1675" t="str">
            <v>ARGAMASSAS PARA TETOS</v>
          </cell>
          <cell r="E1675">
            <v>0</v>
          </cell>
          <cell r="F1675">
            <v>85.692438749999994</v>
          </cell>
          <cell r="G1675">
            <v>0</v>
          </cell>
          <cell r="H1675">
            <v>76.417561250000006</v>
          </cell>
          <cell r="I1675">
            <v>0</v>
          </cell>
          <cell r="J1675" t="str">
            <v/>
          </cell>
        </row>
        <row r="1676">
          <cell r="B1676" t="str">
            <v>C0778</v>
          </cell>
          <cell r="C1676" t="str">
            <v>CHAPISCO C/ ARGAMASSA DE CIMENTO E AREIA  S/ PENEIRAMENTO TRAÇO 1:3  ESP=5 mm PARA TETOS</v>
          </cell>
          <cell r="D1676" t="str">
            <v>M2</v>
          </cell>
          <cell r="E1676">
            <v>1</v>
          </cell>
          <cell r="F1676">
            <v>2.355375</v>
          </cell>
          <cell r="G1676">
            <v>0</v>
          </cell>
          <cell r="H1676">
            <v>1.5546249999999999</v>
          </cell>
          <cell r="I1676">
            <v>0</v>
          </cell>
          <cell r="J1676">
            <v>3.91</v>
          </cell>
          <cell r="K1676">
            <v>4.6920000000000002</v>
          </cell>
        </row>
        <row r="1677">
          <cell r="B1677" t="str">
            <v>C0779</v>
          </cell>
          <cell r="C1677" t="str">
            <v>CHAPISCO C/ PASTA DE CIMENTO COLANTE</v>
          </cell>
          <cell r="D1677" t="str">
            <v>M2</v>
          </cell>
          <cell r="E1677">
            <v>1</v>
          </cell>
          <cell r="F1677">
            <v>2.1147499999999999</v>
          </cell>
          <cell r="G1677">
            <v>0</v>
          </cell>
          <cell r="H1677">
            <v>0.87524999999999997</v>
          </cell>
          <cell r="I1677">
            <v>0</v>
          </cell>
          <cell r="J1677">
            <v>2.9899999999999998</v>
          </cell>
          <cell r="K1677">
            <v>3.5879999999999996</v>
          </cell>
        </row>
        <row r="1678">
          <cell r="B1678" t="str">
            <v>C0781</v>
          </cell>
          <cell r="C1678" t="str">
            <v>CHAPISCO C/ ARGAMASSA DE CIMENTO E AREIA S/ PENEIRAMENTO TRAÇO 1:4</v>
          </cell>
          <cell r="D1678" t="str">
            <v>M2</v>
          </cell>
          <cell r="E1678">
            <v>1</v>
          </cell>
          <cell r="F1678">
            <v>2.34735125</v>
          </cell>
          <cell r="G1678">
            <v>0</v>
          </cell>
          <cell r="H1678">
            <v>1.85264875</v>
          </cell>
          <cell r="I1678">
            <v>0</v>
          </cell>
          <cell r="J1678">
            <v>4.2</v>
          </cell>
          <cell r="K1678">
            <v>5.04</v>
          </cell>
        </row>
        <row r="1679">
          <cell r="B1679" t="str">
            <v>C1219</v>
          </cell>
          <cell r="C1679" t="str">
            <v>EMBOÇO C/ ARGAMASSA MISTA CIMENTO, CAL EM PASTA E AREIA S/PENEIRAMENTO TRAÇO 1:1.5:9  ESP=20 mm</v>
          </cell>
          <cell r="D1679" t="str">
            <v>M2</v>
          </cell>
          <cell r="E1679">
            <v>1</v>
          </cell>
          <cell r="F1679">
            <v>5.6035000000000004</v>
          </cell>
          <cell r="G1679">
            <v>0</v>
          </cell>
          <cell r="H1679">
            <v>4.5565000000000007</v>
          </cell>
          <cell r="I1679">
            <v>0</v>
          </cell>
          <cell r="J1679">
            <v>10.16</v>
          </cell>
          <cell r="K1679">
            <v>12.192</v>
          </cell>
        </row>
        <row r="1680">
          <cell r="B1680" t="str">
            <v>C3034</v>
          </cell>
          <cell r="C1680" t="str">
            <v>REBOCO C/ ARGAMASSA MISTA DE CIMENTO, CAL HIDRATADA E AREIA S/ PENEIRAMENTO, TRAÇO 1:2:8, ESP=20 mm</v>
          </cell>
          <cell r="D1680" t="str">
            <v>M2</v>
          </cell>
          <cell r="E1680">
            <v>1</v>
          </cell>
          <cell r="F1680">
            <v>10.13078</v>
          </cell>
          <cell r="G1680">
            <v>0</v>
          </cell>
          <cell r="H1680">
            <v>8.8292199999999994</v>
          </cell>
          <cell r="I1680">
            <v>0</v>
          </cell>
          <cell r="J1680">
            <v>18.96</v>
          </cell>
          <cell r="K1680">
            <v>22.751999999999999</v>
          </cell>
        </row>
        <row r="1681">
          <cell r="B1681" t="str">
            <v>C1218</v>
          </cell>
          <cell r="C1681" t="str">
            <v>EMBOÇO C/ ARGAMASSA MISTA DE CIMENTO, CAL HIDRATADA E AREIA S/ PENEIRAMENTO TRAÇO 1:2:9  ESP=20 mm</v>
          </cell>
          <cell r="D1681" t="str">
            <v>M2</v>
          </cell>
          <cell r="E1681">
            <v>1</v>
          </cell>
          <cell r="F1681">
            <v>6.3262499999999999</v>
          </cell>
          <cell r="G1681">
            <v>0</v>
          </cell>
          <cell r="H1681">
            <v>4.4237500000000001</v>
          </cell>
          <cell r="I1681">
            <v>0</v>
          </cell>
          <cell r="J1681">
            <v>10.75</v>
          </cell>
          <cell r="K1681">
            <v>12.9</v>
          </cell>
        </row>
        <row r="1682">
          <cell r="B1682" t="str">
            <v>C1217</v>
          </cell>
          <cell r="C1682" t="str">
            <v>EMBOÇO C/ ARGAMASSA MISTA CIMENTO, CAL HIDRATADA E AREIA S/ PENEIRAMENTO TRAÇO 1:2:11 ESP=20 mm</v>
          </cell>
          <cell r="D1682" t="str">
            <v>M2</v>
          </cell>
          <cell r="E1682">
            <v>1</v>
          </cell>
          <cell r="F1682">
            <v>5.9135574999999996</v>
          </cell>
          <cell r="G1682">
            <v>0</v>
          </cell>
          <cell r="H1682">
            <v>4.2964425000000004</v>
          </cell>
          <cell r="I1682">
            <v>0</v>
          </cell>
          <cell r="J1682">
            <v>10.210000000000001</v>
          </cell>
          <cell r="K1682">
            <v>12.252000000000001</v>
          </cell>
        </row>
        <row r="1683">
          <cell r="B1683" t="str">
            <v>C2111</v>
          </cell>
          <cell r="C1683" t="str">
            <v>REBOCO C/ ARGAMASSA DE CAL EM PASTA E AREIA PENEIRADA TRAÇO 1:2  ESP=5 mm</v>
          </cell>
          <cell r="D1683" t="str">
            <v>M2</v>
          </cell>
          <cell r="E1683">
            <v>1</v>
          </cell>
          <cell r="F1683">
            <v>3.8335000000000004</v>
          </cell>
          <cell r="G1683">
            <v>0</v>
          </cell>
          <cell r="H1683">
            <v>3.7665000000000002</v>
          </cell>
          <cell r="I1683">
            <v>0</v>
          </cell>
          <cell r="J1683">
            <v>7.6000000000000005</v>
          </cell>
          <cell r="K1683">
            <v>9.120000000000001</v>
          </cell>
        </row>
        <row r="1684">
          <cell r="B1684" t="str">
            <v>C2107</v>
          </cell>
          <cell r="C1684" t="str">
            <v>REBOCO  C/ ARGAMASSA DE CAL EM PASTA E AREIA PENEIRADA TRAÇO 1:1.5  ESP=5 mm</v>
          </cell>
          <cell r="D1684" t="str">
            <v>M2</v>
          </cell>
          <cell r="E1684">
            <v>1</v>
          </cell>
          <cell r="F1684">
            <v>3.4313750000000001</v>
          </cell>
          <cell r="G1684">
            <v>0</v>
          </cell>
          <cell r="H1684">
            <v>3.7886249999999997</v>
          </cell>
          <cell r="I1684">
            <v>0</v>
          </cell>
          <cell r="J1684">
            <v>7.22</v>
          </cell>
          <cell r="K1684">
            <v>8.6639999999999997</v>
          </cell>
        </row>
        <row r="1685">
          <cell r="B1685" t="str">
            <v>C2112</v>
          </cell>
          <cell r="C1685" t="str">
            <v xml:space="preserve">REBOCO C/ ARGAMASSA DE CAL EM PASTA E AREIA PENEIRADA TRAÇO 1:3  ESP=5 mm    </v>
          </cell>
          <cell r="D1685" t="str">
            <v>M2</v>
          </cell>
          <cell r="E1685">
            <v>1</v>
          </cell>
          <cell r="F1685">
            <v>3.3692499999999996</v>
          </cell>
          <cell r="G1685">
            <v>0</v>
          </cell>
          <cell r="H1685">
            <v>3.8107499999999996</v>
          </cell>
          <cell r="I1685">
            <v>0</v>
          </cell>
          <cell r="J1685">
            <v>7.18</v>
          </cell>
          <cell r="K1685">
            <v>8.6159999999999997</v>
          </cell>
        </row>
        <row r="1686">
          <cell r="B1686" t="str">
            <v>C2113</v>
          </cell>
          <cell r="C1686" t="str">
            <v>REBOCO C/ ARGAMASSA DE CAL EM PASTA E AREIA PENEIRADA TRAÇO 1:4  ESP=5 mm</v>
          </cell>
          <cell r="D1686" t="str">
            <v>M2</v>
          </cell>
          <cell r="E1686">
            <v>1</v>
          </cell>
          <cell r="F1686">
            <v>3.3192499999999998</v>
          </cell>
          <cell r="G1686">
            <v>0</v>
          </cell>
          <cell r="H1686">
            <v>3.8107499999999996</v>
          </cell>
          <cell r="I1686">
            <v>0</v>
          </cell>
          <cell r="J1686">
            <v>7.129999999999999</v>
          </cell>
          <cell r="K1686">
            <v>8.5559999999999992</v>
          </cell>
        </row>
        <row r="1687">
          <cell r="B1687" t="str">
            <v>C2114</v>
          </cell>
          <cell r="C1687" t="str">
            <v>REBOCO C/ ARGAMASSA DE CAL HIDRATADA E AREIA PEN. TRAÇO 1:2  ESP=5 mm</v>
          </cell>
          <cell r="D1687" t="str">
            <v>M2</v>
          </cell>
          <cell r="E1687">
            <v>1</v>
          </cell>
          <cell r="F1687">
            <v>3.5150000000000001</v>
          </cell>
          <cell r="G1687">
            <v>0</v>
          </cell>
          <cell r="H1687">
            <v>3.855</v>
          </cell>
          <cell r="I1687">
            <v>0</v>
          </cell>
          <cell r="J1687">
            <v>7.37</v>
          </cell>
          <cell r="K1687">
            <v>8.8439999999999994</v>
          </cell>
        </row>
        <row r="1688">
          <cell r="B1688" t="str">
            <v>C2116</v>
          </cell>
          <cell r="C1688" t="str">
            <v>REBOCO C/ ARGAMASSA DE CAL HIDRATADA E AREIA PENEIRADA TRAÇO 1:3  ESP=5 mm</v>
          </cell>
          <cell r="D1688" t="str">
            <v>M2</v>
          </cell>
          <cell r="E1688">
            <v>1</v>
          </cell>
          <cell r="F1688">
            <v>3.6035000000000004</v>
          </cell>
          <cell r="G1688">
            <v>0</v>
          </cell>
          <cell r="H1688">
            <v>3.7665000000000002</v>
          </cell>
          <cell r="I1688">
            <v>0</v>
          </cell>
          <cell r="J1688">
            <v>7.370000000000001</v>
          </cell>
          <cell r="K1688">
            <v>8.8440000000000012</v>
          </cell>
        </row>
        <row r="1689">
          <cell r="B1689" t="str">
            <v>C2125</v>
          </cell>
          <cell r="C1689" t="str">
            <v>REBOCO C/ ARGAMASSA DE CAL HIDRATADA E AREIA PENEIRADA, TRAÇO 1:4.5  ESP=5 mm</v>
          </cell>
          <cell r="D1689" t="str">
            <v>M2</v>
          </cell>
          <cell r="E1689">
            <v>1</v>
          </cell>
          <cell r="F1689">
            <v>3.4077500000000001</v>
          </cell>
          <cell r="G1689">
            <v>0</v>
          </cell>
          <cell r="H1689">
            <v>3.7222499999999998</v>
          </cell>
          <cell r="I1689">
            <v>0</v>
          </cell>
          <cell r="J1689">
            <v>7.13</v>
          </cell>
          <cell r="K1689">
            <v>8.5559999999999992</v>
          </cell>
        </row>
        <row r="1690">
          <cell r="B1690" t="str">
            <v>C3032</v>
          </cell>
          <cell r="C1690" t="str">
            <v>REBOCO  C/ ARGAMASSA DE CAL HIDRATADA E AREIA S/ PENEIRAMENTO TRAÇO 1:3, ESP=20 mm</v>
          </cell>
          <cell r="D1690" t="str">
            <v>M2</v>
          </cell>
          <cell r="E1690">
            <v>1</v>
          </cell>
          <cell r="F1690">
            <v>9.2637499999999999</v>
          </cell>
          <cell r="G1690">
            <v>0</v>
          </cell>
          <cell r="H1690">
            <v>7.8362499999999997</v>
          </cell>
          <cell r="I1690">
            <v>0</v>
          </cell>
          <cell r="J1690">
            <v>17.100000000000001</v>
          </cell>
          <cell r="K1690">
            <v>20.52</v>
          </cell>
        </row>
        <row r="1691">
          <cell r="B1691" t="str">
            <v>C3033</v>
          </cell>
          <cell r="C1691" t="str">
            <v>REBOCO C/ ARGAMASSA DE CAL HIDRATADA E AREIA S/ PENEIRAMENTO TRAÇO 1:4, ESP=20 mm</v>
          </cell>
          <cell r="D1691" t="str">
            <v>M2</v>
          </cell>
          <cell r="E1691">
            <v>1</v>
          </cell>
          <cell r="F1691">
            <v>8.7937499999999993</v>
          </cell>
          <cell r="G1691">
            <v>0</v>
          </cell>
          <cell r="H1691">
            <v>7.8362499999999997</v>
          </cell>
          <cell r="I1691">
            <v>0</v>
          </cell>
          <cell r="J1691">
            <v>16.63</v>
          </cell>
          <cell r="K1691">
            <v>19.956</v>
          </cell>
        </row>
        <row r="1692">
          <cell r="B1692" t="str">
            <v>C3035</v>
          </cell>
          <cell r="C1692" t="str">
            <v>REBOCO C/ ARGAMASSA DE CIMENTO E AREIA S/ PENEIRAMENTO TRAÇO 1:6, ESP=20 mm</v>
          </cell>
          <cell r="D1692" t="str">
            <v>M2</v>
          </cell>
          <cell r="E1692">
            <v>1</v>
          </cell>
          <cell r="F1692">
            <v>8.3637499999999996</v>
          </cell>
          <cell r="G1692">
            <v>0</v>
          </cell>
          <cell r="H1692">
            <v>7.8362499999999997</v>
          </cell>
          <cell r="I1692">
            <v>0</v>
          </cell>
          <cell r="J1692">
            <v>16.2</v>
          </cell>
          <cell r="K1692">
            <v>19.439999999999998</v>
          </cell>
        </row>
        <row r="1693">
          <cell r="C1693" t="str">
            <v>ACABAMENTOS PARA TETOS</v>
          </cell>
          <cell r="E1693">
            <v>0</v>
          </cell>
          <cell r="F1693">
            <v>613.71074999999996</v>
          </cell>
          <cell r="G1693">
            <v>0</v>
          </cell>
          <cell r="H1693">
            <v>54.799250000000001</v>
          </cell>
          <cell r="I1693">
            <v>0</v>
          </cell>
          <cell r="J1693" t="str">
            <v/>
          </cell>
        </row>
        <row r="1694">
          <cell r="B1694" t="str">
            <v>C2998</v>
          </cell>
          <cell r="C1694" t="str">
            <v>FORRO DE LAMBRI DE MADEIRA (7x1)cm</v>
          </cell>
          <cell r="D1694" t="str">
            <v>M2</v>
          </cell>
          <cell r="E1694">
            <v>1</v>
          </cell>
          <cell r="F1694">
            <v>40.6175</v>
          </cell>
          <cell r="G1694">
            <v>0</v>
          </cell>
          <cell r="H1694">
            <v>7.9625000000000004</v>
          </cell>
          <cell r="I1694">
            <v>0</v>
          </cell>
          <cell r="J1694">
            <v>48.58</v>
          </cell>
          <cell r="K1694">
            <v>58.295999999999992</v>
          </cell>
        </row>
        <row r="1695">
          <cell r="B1695" t="str">
            <v>C2999</v>
          </cell>
          <cell r="C1695" t="str">
            <v>FORRO DE LAMBRI DE PVC</v>
          </cell>
          <cell r="D1695" t="str">
            <v>M2</v>
          </cell>
          <cell r="E1695">
            <v>1</v>
          </cell>
          <cell r="F1695">
            <v>27</v>
          </cell>
          <cell r="G1695">
            <v>0</v>
          </cell>
          <cell r="H1695">
            <v>0</v>
          </cell>
          <cell r="I1695">
            <v>0</v>
          </cell>
          <cell r="J1695">
            <v>27</v>
          </cell>
          <cell r="K1695">
            <v>32.4</v>
          </cell>
        </row>
        <row r="1696">
          <cell r="B1696" t="str">
            <v>C1409</v>
          </cell>
          <cell r="C1696" t="str">
            <v>FORRO DE LAMBRI METÁLICO FIXADO EM ESTRUTURA METÁLICA</v>
          </cell>
          <cell r="D1696" t="str">
            <v>M2</v>
          </cell>
          <cell r="E1696">
            <v>1</v>
          </cell>
          <cell r="F1696">
            <v>126.86575000000001</v>
          </cell>
          <cell r="G1696">
            <v>0</v>
          </cell>
          <cell r="H1696">
            <v>1.5442499999999999</v>
          </cell>
          <cell r="I1696">
            <v>0</v>
          </cell>
          <cell r="J1696">
            <v>128.41</v>
          </cell>
          <cell r="K1696">
            <v>154.09199999999998</v>
          </cell>
        </row>
        <row r="1697">
          <cell r="B1697" t="str">
            <v>C3730</v>
          </cell>
          <cell r="C1697" t="str">
            <v>FORRO PACOTE, MONTADO EM PERFIL DE ALUMÍNIO TIPO CARTOLA C/ MODULAÇÕES (2,50X0,50)M - COLOCADO</v>
          </cell>
          <cell r="D1697" t="str">
            <v>M2</v>
          </cell>
          <cell r="E1697">
            <v>1</v>
          </cell>
          <cell r="F1697">
            <v>45.36</v>
          </cell>
          <cell r="G1697">
            <v>0</v>
          </cell>
          <cell r="H1697">
            <v>0</v>
          </cell>
          <cell r="I1697">
            <v>0</v>
          </cell>
          <cell r="J1697">
            <v>45.36</v>
          </cell>
          <cell r="K1697">
            <v>54.431999999999995</v>
          </cell>
        </row>
        <row r="1698">
          <cell r="B1698" t="str">
            <v>C1410</v>
          </cell>
          <cell r="C1698" t="str">
            <v>FORRO DE PVC (100X6000)mm EM PAINEL LINEAR, SEM ESTRUTURA</v>
          </cell>
          <cell r="D1698" t="str">
            <v>M2</v>
          </cell>
          <cell r="E1698">
            <v>1</v>
          </cell>
          <cell r="F1698">
            <v>31.727499999999999</v>
          </cell>
          <cell r="G1698">
            <v>0</v>
          </cell>
          <cell r="H1698">
            <v>3.0625</v>
          </cell>
          <cell r="I1698">
            <v>0</v>
          </cell>
          <cell r="J1698">
            <v>34.79</v>
          </cell>
          <cell r="K1698">
            <v>41.747999999999998</v>
          </cell>
        </row>
        <row r="1699">
          <cell r="B1699" t="str">
            <v>C1411</v>
          </cell>
          <cell r="C1699" t="str">
            <v>FORRO DE PVC (200X6000)mm  EM PAINEL LINEAR, SEM ESTRUTURA</v>
          </cell>
          <cell r="D1699" t="str">
            <v>M2</v>
          </cell>
          <cell r="E1699">
            <v>1</v>
          </cell>
          <cell r="F1699">
            <v>31.727499999999999</v>
          </cell>
          <cell r="G1699">
            <v>0</v>
          </cell>
          <cell r="H1699">
            <v>3.0625</v>
          </cell>
          <cell r="I1699">
            <v>0</v>
          </cell>
          <cell r="J1699">
            <v>34.79</v>
          </cell>
          <cell r="K1699">
            <v>41.747999999999998</v>
          </cell>
        </row>
        <row r="1700">
          <cell r="B1700" t="str">
            <v>C1412</v>
          </cell>
          <cell r="C1700" t="str">
            <v>FORRO DE PLACAS DE GESSO ACARTONADO, C/FIXAÇÃO ESTRUTURA METÁLICA</v>
          </cell>
          <cell r="D1700" t="str">
            <v>M2</v>
          </cell>
          <cell r="E1700">
            <v>1</v>
          </cell>
          <cell r="F1700">
            <v>57.592500000000001</v>
          </cell>
          <cell r="G1700">
            <v>0</v>
          </cell>
          <cell r="H1700">
            <v>4.7175000000000002</v>
          </cell>
          <cell r="I1700">
            <v>0</v>
          </cell>
          <cell r="J1700">
            <v>62.31</v>
          </cell>
          <cell r="K1700">
            <v>74.772000000000006</v>
          </cell>
        </row>
        <row r="1701">
          <cell r="B1701" t="str">
            <v>C1413</v>
          </cell>
          <cell r="C1701" t="str">
            <v>FORRO DE PLACAS DE GESSO PRÉ MOLDADAS MACHO-FÊMEA ( 60X60 )cm</v>
          </cell>
          <cell r="D1701" t="str">
            <v>M2</v>
          </cell>
          <cell r="E1701">
            <v>1</v>
          </cell>
          <cell r="F1701">
            <v>40.42</v>
          </cell>
          <cell r="G1701">
            <v>0</v>
          </cell>
          <cell r="H1701">
            <v>7.35</v>
          </cell>
          <cell r="I1701">
            <v>0</v>
          </cell>
          <cell r="J1701">
            <v>47.77</v>
          </cell>
          <cell r="K1701">
            <v>57.324000000000005</v>
          </cell>
        </row>
        <row r="1702">
          <cell r="B1702" t="str">
            <v>C1414</v>
          </cell>
          <cell r="C1702" t="str">
            <v>FORRO DE PLACAS DE GESSO PRÉ-MOLDADAS C/FIXAÇÃO EST. MADEIRA</v>
          </cell>
          <cell r="D1702" t="str">
            <v>M2</v>
          </cell>
          <cell r="E1702">
            <v>1</v>
          </cell>
          <cell r="F1702">
            <v>28.962499999999999</v>
          </cell>
          <cell r="G1702">
            <v>0</v>
          </cell>
          <cell r="H1702">
            <v>3.8574999999999999</v>
          </cell>
          <cell r="I1702">
            <v>0</v>
          </cell>
          <cell r="J1702">
            <v>32.82</v>
          </cell>
          <cell r="K1702">
            <v>39.384</v>
          </cell>
        </row>
        <row r="1703">
          <cell r="B1703" t="str">
            <v>C1415</v>
          </cell>
          <cell r="C1703" t="str">
            <v>FORRO DE PLACAS DE GESSO PRÉ-MOLDADAS, C/FIXAÇÃO TIRO NO TETO</v>
          </cell>
          <cell r="D1703" t="str">
            <v>M2</v>
          </cell>
          <cell r="E1703">
            <v>1</v>
          </cell>
          <cell r="F1703">
            <v>21.107500000000002</v>
          </cell>
          <cell r="G1703">
            <v>0</v>
          </cell>
          <cell r="H1703">
            <v>3.0625</v>
          </cell>
          <cell r="I1703">
            <v>0</v>
          </cell>
          <cell r="J1703">
            <v>24.17</v>
          </cell>
          <cell r="K1703">
            <v>29.004000000000001</v>
          </cell>
        </row>
        <row r="1704">
          <cell r="B1704" t="str">
            <v>C1416</v>
          </cell>
          <cell r="C1704" t="str">
            <v>FORRO DE PLACAS DE GESSO, TIPO GYPSUM C/FIXAÇÃO EST.MADEIRA</v>
          </cell>
          <cell r="D1704" t="str">
            <v>M2</v>
          </cell>
          <cell r="E1704">
            <v>1</v>
          </cell>
          <cell r="F1704">
            <v>53.762500000000003</v>
          </cell>
          <cell r="G1704">
            <v>0</v>
          </cell>
          <cell r="H1704">
            <v>3.8574999999999999</v>
          </cell>
          <cell r="I1704">
            <v>0</v>
          </cell>
          <cell r="J1704">
            <v>57.620000000000005</v>
          </cell>
          <cell r="K1704">
            <v>69.144000000000005</v>
          </cell>
        </row>
        <row r="1705">
          <cell r="B1705" t="str">
            <v>C1417</v>
          </cell>
          <cell r="C1705" t="str">
            <v>FORRO DE PLACAS DE GESSO, TIPO GYPSUM, C/FIXAÇÃO TIRO NO TETO</v>
          </cell>
          <cell r="D1705" t="str">
            <v>M2</v>
          </cell>
          <cell r="E1705">
            <v>1</v>
          </cell>
          <cell r="F1705">
            <v>48.407499999999999</v>
          </cell>
          <cell r="G1705">
            <v>0</v>
          </cell>
          <cell r="H1705">
            <v>3.0625</v>
          </cell>
          <cell r="I1705">
            <v>0</v>
          </cell>
          <cell r="J1705">
            <v>51.47</v>
          </cell>
          <cell r="K1705">
            <v>61.763999999999996</v>
          </cell>
        </row>
        <row r="1706">
          <cell r="B1706" t="str">
            <v>C1798</v>
          </cell>
          <cell r="C1706" t="str">
            <v>MOLDURA EM GESSO TRABALHADA DE 5cm C/FIXAÇÃO</v>
          </cell>
          <cell r="D1706" t="str">
            <v>M</v>
          </cell>
          <cell r="E1706">
            <v>1</v>
          </cell>
          <cell r="F1706">
            <v>14.4475</v>
          </cell>
          <cell r="G1706">
            <v>0</v>
          </cell>
          <cell r="H1706">
            <v>3.0625</v>
          </cell>
          <cell r="I1706">
            <v>0</v>
          </cell>
          <cell r="J1706">
            <v>17.509999999999998</v>
          </cell>
          <cell r="K1706">
            <v>21.011999999999997</v>
          </cell>
        </row>
        <row r="1707">
          <cell r="B1707" t="str">
            <v>C1797</v>
          </cell>
          <cell r="C1707" t="str">
            <v>MOLDURA EM GESSO TRABALHADA DE 10cm C/FIXAÇÃO</v>
          </cell>
          <cell r="D1707" t="str">
            <v>M</v>
          </cell>
          <cell r="E1707">
            <v>1</v>
          </cell>
          <cell r="F1707">
            <v>14.4475</v>
          </cell>
          <cell r="G1707">
            <v>0</v>
          </cell>
          <cell r="H1707">
            <v>3.0625</v>
          </cell>
          <cell r="I1707">
            <v>0</v>
          </cell>
          <cell r="J1707">
            <v>17.509999999999998</v>
          </cell>
          <cell r="K1707">
            <v>21.011999999999997</v>
          </cell>
        </row>
        <row r="1708">
          <cell r="B1708" t="str">
            <v>C2195</v>
          </cell>
          <cell r="C1708" t="str">
            <v>REMANEJAMENTO DE FORRO PACOTE</v>
          </cell>
          <cell r="D1708" t="str">
            <v>M2</v>
          </cell>
          <cell r="E1708">
            <v>1</v>
          </cell>
          <cell r="F1708">
            <v>10.48</v>
          </cell>
          <cell r="G1708">
            <v>0</v>
          </cell>
          <cell r="H1708">
            <v>3.03</v>
          </cell>
          <cell r="I1708">
            <v>0</v>
          </cell>
          <cell r="J1708">
            <v>13.51</v>
          </cell>
          <cell r="K1708">
            <v>16.212</v>
          </cell>
        </row>
        <row r="1709">
          <cell r="B1709" t="str">
            <v>C2256</v>
          </cell>
          <cell r="C1709" t="str">
            <v>SANCA DE GESSO TRABALHADA COM FIXAÇÃO</v>
          </cell>
          <cell r="D1709" t="str">
            <v>M</v>
          </cell>
          <cell r="E1709">
            <v>1</v>
          </cell>
          <cell r="F1709">
            <v>17.447500000000002</v>
          </cell>
          <cell r="G1709">
            <v>0</v>
          </cell>
          <cell r="H1709">
            <v>3.0625</v>
          </cell>
          <cell r="I1709">
            <v>0</v>
          </cell>
          <cell r="J1709">
            <v>20.51</v>
          </cell>
          <cell r="K1709">
            <v>24.612000000000002</v>
          </cell>
        </row>
        <row r="1710">
          <cell r="B1710" t="str">
            <v>C2478</v>
          </cell>
          <cell r="C1710" t="str">
            <v>TIROS E PINO DE AÇO PARA FIXAÇÃO</v>
          </cell>
          <cell r="D1710" t="str">
            <v>UN</v>
          </cell>
          <cell r="E1710">
            <v>1</v>
          </cell>
          <cell r="F1710">
            <v>3.3374999999999999</v>
          </cell>
          <cell r="G1710">
            <v>0</v>
          </cell>
          <cell r="H1710">
            <v>1.0425</v>
          </cell>
          <cell r="I1710">
            <v>0</v>
          </cell>
          <cell r="J1710">
            <v>4.38</v>
          </cell>
          <cell r="K1710">
            <v>5.2559999999999993</v>
          </cell>
        </row>
        <row r="1711">
          <cell r="C1711" t="str">
            <v>PISOS</v>
          </cell>
          <cell r="E1711">
            <v>0</v>
          </cell>
          <cell r="F1711">
            <v>5118.0412296750001</v>
          </cell>
          <cell r="G1711">
            <v>0</v>
          </cell>
          <cell r="H1711">
            <v>658.71877032500004</v>
          </cell>
          <cell r="I1711">
            <v>0</v>
          </cell>
          <cell r="J1711" t="str">
            <v/>
          </cell>
        </row>
        <row r="1712">
          <cell r="C1712" t="str">
            <v>PISOS INTERNOS</v>
          </cell>
          <cell r="E1712">
            <v>0</v>
          </cell>
          <cell r="F1712">
            <v>4449.9108396749998</v>
          </cell>
          <cell r="G1712">
            <v>0</v>
          </cell>
          <cell r="H1712">
            <v>498.64916032500003</v>
          </cell>
          <cell r="I1712">
            <v>0</v>
          </cell>
          <cell r="J1712" t="str">
            <v/>
          </cell>
        </row>
        <row r="1713">
          <cell r="B1713" t="str">
            <v>C0099</v>
          </cell>
          <cell r="C1713" t="str">
            <v>APLICAÇÃO DE SINTECO EM PISOS C/MADEIRA</v>
          </cell>
          <cell r="D1713" t="str">
            <v>M2</v>
          </cell>
          <cell r="E1713">
            <v>1</v>
          </cell>
          <cell r="F1713">
            <v>11.784375000000001</v>
          </cell>
          <cell r="G1713">
            <v>0</v>
          </cell>
          <cell r="H1713">
            <v>5.5656249999999998</v>
          </cell>
          <cell r="I1713">
            <v>0</v>
          </cell>
          <cell r="J1713">
            <v>17.350000000000001</v>
          </cell>
          <cell r="K1713">
            <v>20.82</v>
          </cell>
        </row>
        <row r="1714">
          <cell r="B1714" t="str">
            <v>C0749</v>
          </cell>
          <cell r="C1714" t="str">
            <v>CERÂMICA (20x20)cm C/ARGAMASSA MISTA DE CIMENTO CAL HIDRATADA E AREIA</v>
          </cell>
          <cell r="D1714" t="str">
            <v>M2</v>
          </cell>
          <cell r="E1714">
            <v>1</v>
          </cell>
          <cell r="F1714">
            <v>30.228750000000002</v>
          </cell>
          <cell r="G1714">
            <v>0</v>
          </cell>
          <cell r="H1714">
            <v>8.53125</v>
          </cell>
          <cell r="I1714">
            <v>0</v>
          </cell>
          <cell r="J1714">
            <v>38.760000000000005</v>
          </cell>
          <cell r="K1714">
            <v>46.512000000000008</v>
          </cell>
        </row>
        <row r="1715">
          <cell r="B1715" t="str">
            <v>C0751</v>
          </cell>
          <cell r="C1715" t="str">
            <v>CERÂMICA ESMALTADA (20 x 20)cm  PEI-5 C/ ARGAMASSA MISTA DE CIMENTO CAL HIDRATADA E A</v>
          </cell>
          <cell r="D1715" t="str">
            <v>M2</v>
          </cell>
          <cell r="E1715">
            <v>1</v>
          </cell>
          <cell r="F1715">
            <v>26.37875</v>
          </cell>
          <cell r="G1715">
            <v>0</v>
          </cell>
          <cell r="H1715">
            <v>8.53125</v>
          </cell>
          <cell r="I1715">
            <v>0</v>
          </cell>
          <cell r="J1715">
            <v>34.909999999999997</v>
          </cell>
          <cell r="K1715">
            <v>41.891999999999996</v>
          </cell>
        </row>
        <row r="1716">
          <cell r="B1716" t="str">
            <v>C0756</v>
          </cell>
          <cell r="C1716" t="str">
            <v>CERÂMICA ESMALTADA (30 x 30)cm PEI-5 C/ ARGAMASSA MISTA DE CIMENTO CAL HIDRATADA E AR</v>
          </cell>
          <cell r="D1716" t="str">
            <v>M2</v>
          </cell>
          <cell r="E1716">
            <v>1</v>
          </cell>
          <cell r="F1716">
            <v>27.588750000000001</v>
          </cell>
          <cell r="G1716">
            <v>0</v>
          </cell>
          <cell r="H1716">
            <v>8.53125</v>
          </cell>
          <cell r="I1716">
            <v>0</v>
          </cell>
          <cell r="J1716">
            <v>36.120000000000005</v>
          </cell>
          <cell r="K1716">
            <v>43.344000000000001</v>
          </cell>
        </row>
        <row r="1717">
          <cell r="B1717" t="str">
            <v>C0757</v>
          </cell>
          <cell r="C1717" t="str">
            <v>CERÂMICA ESMALTADA (40 x 40)cm PEI-5 C/ ARGAMASSA MISTA DE CIMENTO CAL HIDRATADA E AR</v>
          </cell>
          <cell r="D1717" t="str">
            <v>M2</v>
          </cell>
          <cell r="E1717">
            <v>1</v>
          </cell>
          <cell r="F1717">
            <v>31.438749999999999</v>
          </cell>
          <cell r="G1717">
            <v>0</v>
          </cell>
          <cell r="H1717">
            <v>8.53125</v>
          </cell>
          <cell r="I1717">
            <v>0</v>
          </cell>
          <cell r="J1717">
            <v>39.97</v>
          </cell>
          <cell r="K1717">
            <v>47.963999999999999</v>
          </cell>
        </row>
        <row r="1718">
          <cell r="B1718" t="str">
            <v>C0760</v>
          </cell>
          <cell r="C1718" t="str">
            <v>CERÂMICA ESMALTADA C/ ARGAMASSA. MISTA DE CIMENTO. CAL HIDRATADA E AREIA</v>
          </cell>
          <cell r="D1718" t="str">
            <v>M2</v>
          </cell>
          <cell r="E1718">
            <v>1</v>
          </cell>
          <cell r="F1718">
            <v>54.118749999999999</v>
          </cell>
          <cell r="G1718">
            <v>0</v>
          </cell>
          <cell r="H1718">
            <v>8.53125</v>
          </cell>
          <cell r="I1718">
            <v>0</v>
          </cell>
          <cell r="J1718">
            <v>62.65</v>
          </cell>
          <cell r="K1718">
            <v>75.179999999999993</v>
          </cell>
        </row>
        <row r="1719">
          <cell r="B1719" t="str">
            <v>C0762</v>
          </cell>
          <cell r="C1719" t="str">
            <v>CERÂMICA GAIL C/ARGAMASSA MISTA DE CIMENTO CAL HIDRATADA E AREIA</v>
          </cell>
          <cell r="D1719" t="str">
            <v>M2</v>
          </cell>
          <cell r="E1719">
            <v>1</v>
          </cell>
          <cell r="F1719">
            <v>33.618749999999999</v>
          </cell>
          <cell r="G1719">
            <v>0</v>
          </cell>
          <cell r="H1719">
            <v>8.53125</v>
          </cell>
          <cell r="I1719">
            <v>0</v>
          </cell>
          <cell r="J1719">
            <v>42.15</v>
          </cell>
          <cell r="K1719">
            <v>50.58</v>
          </cell>
        </row>
        <row r="1720">
          <cell r="B1720" t="str">
            <v>C0744</v>
          </cell>
          <cell r="C1720" t="str">
            <v>CERÂMICA  PORCELANATO (30x30)cm  ANTI DERRAPANTE C/ ARGAMASSA MISTA DE CIMENTO CAL HIDRATADA E AREIA</v>
          </cell>
          <cell r="D1720" t="str">
            <v>M2</v>
          </cell>
          <cell r="E1720">
            <v>1</v>
          </cell>
          <cell r="F1720">
            <v>56.618749999999999</v>
          </cell>
          <cell r="G1720">
            <v>0</v>
          </cell>
          <cell r="H1720">
            <v>8.53125</v>
          </cell>
          <cell r="I1720">
            <v>0</v>
          </cell>
          <cell r="J1720">
            <v>65.150000000000006</v>
          </cell>
          <cell r="K1720">
            <v>78.180000000000007</v>
          </cell>
        </row>
        <row r="1721">
          <cell r="B1721" t="str">
            <v>C0745</v>
          </cell>
          <cell r="C1721" t="str">
            <v>CERÂMICA  PORCELANATO (40x40)cm POLIDO C/ARGAMASSA MISTA DE CIMENTO CAL HIDRATADA E AREIA</v>
          </cell>
          <cell r="D1721" t="str">
            <v>M2</v>
          </cell>
          <cell r="E1721">
            <v>1</v>
          </cell>
          <cell r="F1721">
            <v>66.71875</v>
          </cell>
          <cell r="G1721">
            <v>0</v>
          </cell>
          <cell r="H1721">
            <v>8.53125</v>
          </cell>
          <cell r="I1721">
            <v>0</v>
          </cell>
          <cell r="J1721">
            <v>75.25</v>
          </cell>
          <cell r="K1721">
            <v>90.3</v>
          </cell>
        </row>
        <row r="1722">
          <cell r="B1722" t="str">
            <v>C0763</v>
          </cell>
          <cell r="C1722" t="str">
            <v>CERÂMICA PORCELLANATO C/DETALHES EM GRANITO C/ARGAMASSA MISTA DE CIMENTO CAL HIDRATADA E AREIA</v>
          </cell>
          <cell r="D1722" t="str">
            <v>M2</v>
          </cell>
          <cell r="E1722">
            <v>1</v>
          </cell>
          <cell r="F1722">
            <v>91.868750000000006</v>
          </cell>
          <cell r="G1722">
            <v>0</v>
          </cell>
          <cell r="H1722">
            <v>8.53125</v>
          </cell>
          <cell r="I1722">
            <v>0</v>
          </cell>
          <cell r="J1722">
            <v>100.4</v>
          </cell>
          <cell r="K1722">
            <v>120.48</v>
          </cell>
        </row>
        <row r="1723">
          <cell r="B1723" t="str">
            <v>C0764</v>
          </cell>
          <cell r="C1723" t="str">
            <v>CERÂMICA PORCELLANATO,  ASSENTADA C/ ARGAMASSA MISTA DE CIMENTO CAL HIDRATADA E AREIA</v>
          </cell>
          <cell r="D1723" t="str">
            <v>M2</v>
          </cell>
          <cell r="E1723">
            <v>1</v>
          </cell>
          <cell r="F1723">
            <v>69.868750000000006</v>
          </cell>
          <cell r="G1723">
            <v>0</v>
          </cell>
          <cell r="H1723">
            <v>8.53125</v>
          </cell>
          <cell r="I1723">
            <v>0</v>
          </cell>
          <cell r="J1723">
            <v>78.400000000000006</v>
          </cell>
          <cell r="K1723">
            <v>94.08</v>
          </cell>
        </row>
        <row r="1724">
          <cell r="B1724" t="str">
            <v>C0837</v>
          </cell>
          <cell r="C1724" t="str">
            <v>CONCRETO NÃO-ESTRUTURAL S/BETONEIRA P/LASTRO</v>
          </cell>
          <cell r="D1724" t="str">
            <v>M3</v>
          </cell>
          <cell r="E1724">
            <v>1</v>
          </cell>
          <cell r="F1724">
            <v>137.01499999999999</v>
          </cell>
          <cell r="G1724">
            <v>0</v>
          </cell>
          <cell r="H1724">
            <v>22.125</v>
          </cell>
          <cell r="I1724">
            <v>0</v>
          </cell>
          <cell r="J1724">
            <v>159.13999999999999</v>
          </cell>
          <cell r="K1724">
            <v>190.96799999999999</v>
          </cell>
        </row>
        <row r="1725">
          <cell r="B1725" t="str">
            <v>C0868</v>
          </cell>
          <cell r="C1725" t="str">
            <v>CONTRAPISO P/REVESTIMENTO C/PISO VINÍLICO C/ARGAMASSA DE CIMENTO/AREIA ESP.= 3cm</v>
          </cell>
          <cell r="D1725" t="str">
            <v>M2</v>
          </cell>
          <cell r="E1725">
            <v>1</v>
          </cell>
          <cell r="F1725">
            <v>6.3643749999999999</v>
          </cell>
          <cell r="G1725">
            <v>0</v>
          </cell>
          <cell r="H1725">
            <v>2.0856249999999998</v>
          </cell>
          <cell r="I1725">
            <v>0</v>
          </cell>
          <cell r="J1725">
            <v>8.4499999999999993</v>
          </cell>
          <cell r="K1725">
            <v>10.139999999999999</v>
          </cell>
        </row>
        <row r="1726">
          <cell r="B1726" t="str">
            <v>C0871</v>
          </cell>
          <cell r="C1726" t="str">
            <v>CORDÃO DE PEROBA P/RODAPÉS</v>
          </cell>
          <cell r="D1726" t="str">
            <v>M</v>
          </cell>
          <cell r="E1726">
            <v>1</v>
          </cell>
          <cell r="F1726">
            <v>2.9775</v>
          </cell>
          <cell r="G1726">
            <v>0</v>
          </cell>
          <cell r="H1726">
            <v>0.61250000000000004</v>
          </cell>
          <cell r="I1726">
            <v>0</v>
          </cell>
          <cell r="J1726">
            <v>3.59</v>
          </cell>
          <cell r="K1726">
            <v>4.3079999999999998</v>
          </cell>
        </row>
        <row r="1727">
          <cell r="B1727" t="str">
            <v>C1031</v>
          </cell>
          <cell r="C1727" t="str">
            <v>DEGRAU COM CHAPAS VINÍLICAS (20X30)cm</v>
          </cell>
          <cell r="D1727" t="str">
            <v>M</v>
          </cell>
          <cell r="E1727">
            <v>1</v>
          </cell>
          <cell r="F1727">
            <v>25.99625</v>
          </cell>
          <cell r="G1727">
            <v>0</v>
          </cell>
          <cell r="H1727">
            <v>1.1637500000000001</v>
          </cell>
          <cell r="I1727">
            <v>0</v>
          </cell>
          <cell r="J1727">
            <v>27.16</v>
          </cell>
          <cell r="K1727">
            <v>32.591999999999999</v>
          </cell>
        </row>
        <row r="1728">
          <cell r="B1728" t="str">
            <v>C1032</v>
          </cell>
          <cell r="C1728" t="str">
            <v>DEGRAU COM FORRAÇÃO TÊXTIL (20X30)cm</v>
          </cell>
          <cell r="D1728" t="str">
            <v>M</v>
          </cell>
          <cell r="E1728">
            <v>1</v>
          </cell>
          <cell r="F1728">
            <v>12.29</v>
          </cell>
          <cell r="G1728">
            <v>0</v>
          </cell>
          <cell r="H1728">
            <v>2.78</v>
          </cell>
          <cell r="I1728">
            <v>0</v>
          </cell>
          <cell r="J1728">
            <v>15.069999999999999</v>
          </cell>
          <cell r="K1728">
            <v>18.083999999999996</v>
          </cell>
        </row>
        <row r="1729">
          <cell r="B1729" t="str">
            <v>C1033</v>
          </cell>
          <cell r="C1729" t="str">
            <v xml:space="preserve">DEGRAU COM PLACAS LISAS DE BORRACHA (50X32X2.5)cm  </v>
          </cell>
          <cell r="D1729" t="str">
            <v>M</v>
          </cell>
          <cell r="E1729">
            <v>1</v>
          </cell>
          <cell r="F1729">
            <v>34.691249999999997</v>
          </cell>
          <cell r="G1729">
            <v>0</v>
          </cell>
          <cell r="H1729">
            <v>1.4087499999999999</v>
          </cell>
          <cell r="I1729">
            <v>0</v>
          </cell>
          <cell r="J1729">
            <v>36.099999999999994</v>
          </cell>
          <cell r="K1729">
            <v>43.319999999999993</v>
          </cell>
        </row>
        <row r="1730">
          <cell r="B1730" t="str">
            <v>C1034</v>
          </cell>
          <cell r="C1730" t="str">
            <v>DEGRAU DE GRANILITE MOLDADO NO LOCAL (20X30)cm</v>
          </cell>
          <cell r="D1730" t="str">
            <v>M</v>
          </cell>
          <cell r="E1730">
            <v>1</v>
          </cell>
          <cell r="F1730">
            <v>19.63</v>
          </cell>
          <cell r="G1730">
            <v>0</v>
          </cell>
          <cell r="H1730">
            <v>12.25</v>
          </cell>
          <cell r="I1730">
            <v>0</v>
          </cell>
          <cell r="J1730">
            <v>31.88</v>
          </cell>
          <cell r="K1730">
            <v>38.256</v>
          </cell>
        </row>
        <row r="1731">
          <cell r="B1731" t="str">
            <v>C1035</v>
          </cell>
          <cell r="C1731" t="str">
            <v>DEGRAU DE MÁRMORE (20X30)cm</v>
          </cell>
          <cell r="D1731" t="str">
            <v>M</v>
          </cell>
          <cell r="E1731">
            <v>1</v>
          </cell>
          <cell r="F1731">
            <v>52.912374999999997</v>
          </cell>
          <cell r="G1731">
            <v>0</v>
          </cell>
          <cell r="H1731">
            <v>0.28762499999999996</v>
          </cell>
          <cell r="I1731">
            <v>0</v>
          </cell>
          <cell r="J1731">
            <v>53.199999999999996</v>
          </cell>
          <cell r="K1731">
            <v>63.839999999999989</v>
          </cell>
        </row>
        <row r="1732">
          <cell r="B1732" t="str">
            <v>C1036</v>
          </cell>
          <cell r="C1732" t="str">
            <v>DEGRAU INDUSTRIAL MONOLÍTICO C/PINGADEIRA</v>
          </cell>
          <cell r="D1732" t="str">
            <v>M</v>
          </cell>
          <cell r="E1732">
            <v>1</v>
          </cell>
          <cell r="F1732">
            <v>14.476875</v>
          </cell>
          <cell r="G1732">
            <v>0</v>
          </cell>
          <cell r="H1732">
            <v>9.953125</v>
          </cell>
          <cell r="I1732">
            <v>0</v>
          </cell>
          <cell r="J1732">
            <v>24.43</v>
          </cell>
          <cell r="K1732">
            <v>29.315999999999999</v>
          </cell>
        </row>
        <row r="1733">
          <cell r="B1733" t="str">
            <v>C1037</v>
          </cell>
          <cell r="C1733" t="str">
            <v>DEGRAU INDUSTRIAL MONOLÍTICO S/PINGADEIRA</v>
          </cell>
          <cell r="D1733" t="str">
            <v>M</v>
          </cell>
          <cell r="E1733">
            <v>1</v>
          </cell>
          <cell r="F1733">
            <v>10.800625</v>
          </cell>
          <cell r="G1733">
            <v>0</v>
          </cell>
          <cell r="H1733">
            <v>7.109375</v>
          </cell>
          <cell r="I1733">
            <v>0</v>
          </cell>
          <cell r="J1733">
            <v>17.91</v>
          </cell>
          <cell r="K1733">
            <v>21.492000000000001</v>
          </cell>
        </row>
        <row r="1734">
          <cell r="B1734" t="str">
            <v>C1038</v>
          </cell>
          <cell r="C1734" t="str">
            <v>DEGRAU PRÉ-MOLDADO DE GRANILITE</v>
          </cell>
          <cell r="D1734" t="str">
            <v>M</v>
          </cell>
          <cell r="E1734">
            <v>1</v>
          </cell>
          <cell r="F1734">
            <v>36.909999999999997</v>
          </cell>
          <cell r="G1734">
            <v>0</v>
          </cell>
          <cell r="H1734">
            <v>6.82</v>
          </cell>
          <cell r="I1734">
            <v>0</v>
          </cell>
          <cell r="J1734">
            <v>43.73</v>
          </cell>
          <cell r="K1734">
            <v>52.475999999999992</v>
          </cell>
        </row>
        <row r="1735">
          <cell r="B1735" t="str">
            <v>C1237</v>
          </cell>
          <cell r="C1735" t="str">
            <v>ENCERAMENTO DE PISOS C/ DUAS DEMÃOS DE CÊRA</v>
          </cell>
          <cell r="D1735" t="str">
            <v>M2</v>
          </cell>
          <cell r="E1735">
            <v>1</v>
          </cell>
          <cell r="F1735">
            <v>4.5187499999999998</v>
          </cell>
          <cell r="G1735">
            <v>0</v>
          </cell>
          <cell r="H1735">
            <v>3.4012500000000001</v>
          </cell>
          <cell r="I1735">
            <v>0</v>
          </cell>
          <cell r="J1735">
            <v>7.92</v>
          </cell>
          <cell r="K1735">
            <v>9.5039999999999996</v>
          </cell>
        </row>
        <row r="1736">
          <cell r="B1736" t="str">
            <v>C4066</v>
          </cell>
          <cell r="C1736" t="str">
            <v>GRANITO BRANCO POLIDO E=2cm, ARGAMASSA CIMENTO E AREIA 1:4, C/ REJUNTAMENTO</v>
          </cell>
          <cell r="D1736" t="str">
            <v>M2</v>
          </cell>
          <cell r="E1736">
            <v>1</v>
          </cell>
          <cell r="F1736">
            <v>171.23249999999999</v>
          </cell>
          <cell r="G1736">
            <v>0</v>
          </cell>
          <cell r="H1736">
            <v>9.6374999999999993</v>
          </cell>
          <cell r="I1736">
            <v>0</v>
          </cell>
          <cell r="J1736">
            <v>180.86999999999998</v>
          </cell>
          <cell r="K1736">
            <v>217.04399999999995</v>
          </cell>
        </row>
        <row r="1737">
          <cell r="B1737" t="str">
            <v>C4065</v>
          </cell>
          <cell r="C1737" t="str">
            <v>GRANITO CINZA POLIDO E=2cm, ARGAMASSA DE CIMENTO E AREIA 1:4, C/ REJUNTAMENTO</v>
          </cell>
          <cell r="D1737" t="str">
            <v>M2</v>
          </cell>
          <cell r="E1737">
            <v>1</v>
          </cell>
          <cell r="F1737">
            <v>86.182500000000005</v>
          </cell>
          <cell r="G1737">
            <v>0</v>
          </cell>
          <cell r="H1737">
            <v>9.6374999999999993</v>
          </cell>
          <cell r="I1737">
            <v>0</v>
          </cell>
          <cell r="J1737">
            <v>95.820000000000007</v>
          </cell>
          <cell r="K1737">
            <v>114.98400000000001</v>
          </cell>
        </row>
        <row r="1738">
          <cell r="B1738" t="str">
            <v>C4067</v>
          </cell>
          <cell r="C1738" t="str">
            <v>GRANITO OUTRAS CORES POLIDO E=2cm, ARGAMASSA CIMENTO E AREIA 1:4, C/ REJUNTAMENTO</v>
          </cell>
          <cell r="D1738" t="str">
            <v>M2</v>
          </cell>
          <cell r="E1738">
            <v>1</v>
          </cell>
          <cell r="F1738">
            <v>138.6825</v>
          </cell>
          <cell r="G1738">
            <v>0</v>
          </cell>
          <cell r="H1738">
            <v>9.6374999999999993</v>
          </cell>
          <cell r="I1738">
            <v>0</v>
          </cell>
          <cell r="J1738">
            <v>148.32</v>
          </cell>
          <cell r="K1738">
            <v>177.98399999999998</v>
          </cell>
        </row>
        <row r="1739">
          <cell r="B1739" t="str">
            <v>C4064</v>
          </cell>
          <cell r="C1739" t="str">
            <v>GRANITO PRETO POLIDO E=2cm, ARGAMASSA CIMENTO E AREIA 1:4, C/ REJUNTAMENTO</v>
          </cell>
          <cell r="D1739" t="str">
            <v>M2</v>
          </cell>
          <cell r="E1739">
            <v>1</v>
          </cell>
          <cell r="F1739">
            <v>128.1825</v>
          </cell>
          <cell r="G1739">
            <v>0</v>
          </cell>
          <cell r="H1739">
            <v>9.6374999999999993</v>
          </cell>
          <cell r="I1739">
            <v>0</v>
          </cell>
          <cell r="J1739">
            <v>137.82</v>
          </cell>
          <cell r="K1739">
            <v>165.38399999999999</v>
          </cell>
        </row>
        <row r="1740">
          <cell r="B1740" t="str">
            <v>C1623</v>
          </cell>
          <cell r="C1740" t="str">
            <v>LIMPEZA DE BASE OU LASTRO</v>
          </cell>
          <cell r="D1740" t="str">
            <v>M2</v>
          </cell>
          <cell r="E1740">
            <v>1</v>
          </cell>
          <cell r="F1740">
            <v>0.17874999999999999</v>
          </cell>
          <cell r="G1740">
            <v>0</v>
          </cell>
          <cell r="H1740">
            <v>0.22125</v>
          </cell>
          <cell r="I1740">
            <v>0</v>
          </cell>
          <cell r="J1740">
            <v>0.4</v>
          </cell>
          <cell r="K1740">
            <v>0.48</v>
          </cell>
        </row>
        <row r="1741">
          <cell r="B1741" t="str">
            <v>C3547</v>
          </cell>
          <cell r="C1741" t="str">
            <v>MUTIRÃO MISTO - PEITORIL DE CIMENTO</v>
          </cell>
          <cell r="D1741" t="str">
            <v>M2</v>
          </cell>
          <cell r="E1741">
            <v>1</v>
          </cell>
          <cell r="F1741">
            <v>21.470587500000001</v>
          </cell>
          <cell r="G1741">
            <v>0</v>
          </cell>
          <cell r="H1741">
            <v>10.7294125</v>
          </cell>
          <cell r="I1741">
            <v>0</v>
          </cell>
          <cell r="J1741">
            <v>32.200000000000003</v>
          </cell>
          <cell r="K1741">
            <v>38.64</v>
          </cell>
        </row>
        <row r="1742">
          <cell r="B1742" t="str">
            <v>C3549</v>
          </cell>
          <cell r="C1742" t="str">
            <v>MUTIRÃO MISTO - PISO CIMENTADO ESP.=1.5cm</v>
          </cell>
          <cell r="D1742" t="str">
            <v>M2</v>
          </cell>
          <cell r="E1742">
            <v>1</v>
          </cell>
          <cell r="F1742">
            <v>4.9550000000000001</v>
          </cell>
          <cell r="G1742">
            <v>0</v>
          </cell>
          <cell r="H1742">
            <v>3.4750000000000001</v>
          </cell>
          <cell r="I1742">
            <v>0</v>
          </cell>
          <cell r="J1742">
            <v>8.43</v>
          </cell>
          <cell r="K1742">
            <v>10.116</v>
          </cell>
        </row>
        <row r="1743">
          <cell r="B1743" t="str">
            <v>C3548</v>
          </cell>
          <cell r="C1743" t="str">
            <v>MUTIRÃO MISTO - PISO MORTO DE CONCRETO FCK=13.5 MPa C/PREPARO E LANÇAMENTO</v>
          </cell>
          <cell r="D1743" t="str">
            <v>M3</v>
          </cell>
          <cell r="E1743">
            <v>1</v>
          </cell>
          <cell r="F1743">
            <v>155.18885</v>
          </cell>
          <cell r="G1743">
            <v>0</v>
          </cell>
          <cell r="H1743">
            <v>9.4311499999999988</v>
          </cell>
          <cell r="I1743">
            <v>0</v>
          </cell>
          <cell r="J1743">
            <v>164.62</v>
          </cell>
          <cell r="K1743">
            <v>197.54400000000001</v>
          </cell>
        </row>
        <row r="1744">
          <cell r="B1744" t="str">
            <v>C1846</v>
          </cell>
          <cell r="C1744" t="str">
            <v>PARQUETES DE MADEIRA FIXADOS C/COLA A BASE DE PVA</v>
          </cell>
          <cell r="D1744" t="str">
            <v>M2</v>
          </cell>
          <cell r="E1744">
            <v>1</v>
          </cell>
          <cell r="F1744">
            <v>32.783749999999998</v>
          </cell>
          <cell r="G1744">
            <v>0</v>
          </cell>
          <cell r="H1744">
            <v>3.2862499999999999</v>
          </cell>
          <cell r="I1744">
            <v>0</v>
          </cell>
          <cell r="J1744">
            <v>36.07</v>
          </cell>
          <cell r="K1744">
            <v>43.283999999999999</v>
          </cell>
        </row>
        <row r="1745">
          <cell r="B1745" t="str">
            <v>C1852</v>
          </cell>
          <cell r="C1745" t="str">
            <v>PASTILHAS DE PORCELANA C/CIMENTO COLANTE</v>
          </cell>
          <cell r="D1745" t="str">
            <v>M2</v>
          </cell>
          <cell r="E1745">
            <v>1</v>
          </cell>
          <cell r="F1745">
            <v>77.09075</v>
          </cell>
          <cell r="G1745">
            <v>0</v>
          </cell>
          <cell r="H1745">
            <v>1.52925</v>
          </cell>
          <cell r="I1745">
            <v>0</v>
          </cell>
          <cell r="J1745">
            <v>78.62</v>
          </cell>
          <cell r="K1745">
            <v>94.344000000000008</v>
          </cell>
        </row>
        <row r="1746">
          <cell r="B1746" t="str">
            <v>C1859</v>
          </cell>
          <cell r="C1746" t="str">
            <v>PASTILHAS DE PORCELANA C/ARGAMASSA MISTA CIMENTO, CAL HIDRATADA E AREIA</v>
          </cell>
          <cell r="D1746" t="str">
            <v>M2</v>
          </cell>
          <cell r="E1746">
            <v>1</v>
          </cell>
          <cell r="F1746">
            <v>89.195625000000007</v>
          </cell>
          <cell r="G1746">
            <v>0</v>
          </cell>
          <cell r="H1746">
            <v>12.844374999999999</v>
          </cell>
          <cell r="I1746">
            <v>0</v>
          </cell>
          <cell r="J1746">
            <v>102.04</v>
          </cell>
          <cell r="K1746">
            <v>122.44800000000001</v>
          </cell>
        </row>
        <row r="1747">
          <cell r="B1747" t="str">
            <v>C3015</v>
          </cell>
          <cell r="C1747" t="str">
            <v>PEITORIL DE CIMENTO</v>
          </cell>
          <cell r="D1747" t="str">
            <v>M2</v>
          </cell>
          <cell r="E1747">
            <v>1</v>
          </cell>
          <cell r="F1747">
            <v>26.890337500000001</v>
          </cell>
          <cell r="G1747">
            <v>0</v>
          </cell>
          <cell r="H1747">
            <v>17.499662499999999</v>
          </cell>
          <cell r="I1747">
            <v>0</v>
          </cell>
          <cell r="J1747">
            <v>44.39</v>
          </cell>
          <cell r="K1747">
            <v>53.268000000000001</v>
          </cell>
        </row>
        <row r="1748">
          <cell r="B1748" t="str">
            <v>C1869</v>
          </cell>
          <cell r="C1748" t="str">
            <v>PEITORIL DE GRANITO L= 15 cm</v>
          </cell>
          <cell r="D1748" t="str">
            <v>M</v>
          </cell>
          <cell r="E1748">
            <v>1</v>
          </cell>
          <cell r="F1748">
            <v>25.79640625</v>
          </cell>
          <cell r="G1748">
            <v>0</v>
          </cell>
          <cell r="H1748">
            <v>2.3735937499999999</v>
          </cell>
          <cell r="I1748">
            <v>0</v>
          </cell>
          <cell r="J1748">
            <v>28.17</v>
          </cell>
          <cell r="K1748">
            <v>33.804000000000002</v>
          </cell>
        </row>
        <row r="1749">
          <cell r="B1749" t="str">
            <v>C1870</v>
          </cell>
          <cell r="C1749" t="str">
            <v>PEITORIL DE MARMORE L= 15cm</v>
          </cell>
          <cell r="D1749" t="str">
            <v>M</v>
          </cell>
          <cell r="E1749">
            <v>1</v>
          </cell>
          <cell r="F1749">
            <v>18.860531250000001</v>
          </cell>
          <cell r="G1749">
            <v>0</v>
          </cell>
          <cell r="H1749">
            <v>0.44946875000000003</v>
          </cell>
          <cell r="I1749">
            <v>0</v>
          </cell>
          <cell r="J1749">
            <v>19.310000000000002</v>
          </cell>
          <cell r="K1749">
            <v>23.172000000000001</v>
          </cell>
        </row>
        <row r="1750">
          <cell r="B1750" t="str">
            <v>C1871</v>
          </cell>
          <cell r="C1750" t="str">
            <v>PEITORIL DE MÁRMORE  L= 25cm</v>
          </cell>
          <cell r="D1750" t="str">
            <v>M</v>
          </cell>
          <cell r="E1750">
            <v>1</v>
          </cell>
          <cell r="F1750">
            <v>31.373075</v>
          </cell>
          <cell r="G1750">
            <v>0</v>
          </cell>
          <cell r="H1750">
            <v>0.68692500000000001</v>
          </cell>
          <cell r="I1750">
            <v>0</v>
          </cell>
          <cell r="J1750">
            <v>32.06</v>
          </cell>
          <cell r="K1750">
            <v>38.472000000000001</v>
          </cell>
        </row>
        <row r="1751">
          <cell r="B1751" t="str">
            <v>C3016</v>
          </cell>
          <cell r="C1751" t="str">
            <v>PEITORIL DE MARMORITE</v>
          </cell>
          <cell r="D1751" t="str">
            <v>M2</v>
          </cell>
          <cell r="E1751">
            <v>1</v>
          </cell>
          <cell r="F1751">
            <v>50.493124999999999</v>
          </cell>
          <cell r="G1751">
            <v>0</v>
          </cell>
          <cell r="H1751">
            <v>7.1568750000000003</v>
          </cell>
          <cell r="I1751">
            <v>0</v>
          </cell>
          <cell r="J1751">
            <v>57.65</v>
          </cell>
          <cell r="K1751">
            <v>69.179999999999993</v>
          </cell>
        </row>
        <row r="1752">
          <cell r="B1752" t="str">
            <v>C1872</v>
          </cell>
          <cell r="C1752" t="str">
            <v>PEITORIL PRÉ-MOLDADO DE GRANILITE L= 10cm</v>
          </cell>
          <cell r="D1752" t="str">
            <v>M</v>
          </cell>
          <cell r="E1752">
            <v>1</v>
          </cell>
          <cell r="F1752">
            <v>15.221124999999999</v>
          </cell>
          <cell r="G1752">
            <v>0</v>
          </cell>
          <cell r="H1752">
            <v>3.4788749999999999</v>
          </cell>
          <cell r="I1752">
            <v>0</v>
          </cell>
          <cell r="J1752">
            <v>18.7</v>
          </cell>
          <cell r="K1752">
            <v>22.439999999999998</v>
          </cell>
        </row>
        <row r="1753">
          <cell r="B1753" t="str">
            <v>C1912</v>
          </cell>
          <cell r="C1753" t="str">
            <v>PISO ANTIDERRAPANTE NITOPISO TF-5000, SELADO C/NITOP. FC-140</v>
          </cell>
          <cell r="D1753" t="str">
            <v>M2</v>
          </cell>
          <cell r="E1753">
            <v>1</v>
          </cell>
          <cell r="F1753">
            <v>59.436250000000001</v>
          </cell>
          <cell r="G1753">
            <v>0</v>
          </cell>
          <cell r="H1753">
            <v>4.59375</v>
          </cell>
          <cell r="I1753">
            <v>0</v>
          </cell>
          <cell r="J1753">
            <v>64.03</v>
          </cell>
          <cell r="K1753">
            <v>76.835999999999999</v>
          </cell>
        </row>
        <row r="1754">
          <cell r="B1754" t="str">
            <v>C1914</v>
          </cell>
          <cell r="C1754" t="str">
            <v>PISO C/FORRAÇÃO TÊXTIL ( CARPETE  E = 4mm )</v>
          </cell>
          <cell r="D1754" t="str">
            <v>M2</v>
          </cell>
          <cell r="E1754">
            <v>1</v>
          </cell>
          <cell r="F1754">
            <v>19.071249999999999</v>
          </cell>
          <cell r="G1754">
            <v>0</v>
          </cell>
          <cell r="H1754">
            <v>0.56874999999999998</v>
          </cell>
          <cell r="I1754">
            <v>0</v>
          </cell>
          <cell r="J1754">
            <v>19.64</v>
          </cell>
          <cell r="K1754">
            <v>23.568000000000001</v>
          </cell>
        </row>
        <row r="1755">
          <cell r="B1755" t="str">
            <v>C1915</v>
          </cell>
          <cell r="C1755" t="str">
            <v>PISO CIMENTADO ESP.= 1.5cm</v>
          </cell>
          <cell r="D1755" t="str">
            <v>M2</v>
          </cell>
          <cell r="E1755">
            <v>1</v>
          </cell>
          <cell r="F1755">
            <v>6.9906249999999996</v>
          </cell>
          <cell r="G1755">
            <v>0</v>
          </cell>
          <cell r="H1755">
            <v>6.0193750000000001</v>
          </cell>
          <cell r="I1755">
            <v>0</v>
          </cell>
          <cell r="J1755">
            <v>13.01</v>
          </cell>
          <cell r="K1755">
            <v>15.611999999999998</v>
          </cell>
        </row>
        <row r="1756">
          <cell r="B1756" t="str">
            <v>C1916</v>
          </cell>
          <cell r="C1756" t="str">
            <v>PISO CIMENTADO IMPERMEABILIZADO ESP.= 1.5cm</v>
          </cell>
          <cell r="D1756" t="str">
            <v>M2</v>
          </cell>
          <cell r="E1756">
            <v>1</v>
          </cell>
          <cell r="F1756">
            <v>8.9306249999999991</v>
          </cell>
          <cell r="G1756">
            <v>0</v>
          </cell>
          <cell r="H1756">
            <v>6.0193750000000001</v>
          </cell>
          <cell r="I1756">
            <v>0</v>
          </cell>
          <cell r="J1756">
            <v>14.95</v>
          </cell>
          <cell r="K1756">
            <v>17.939999999999998</v>
          </cell>
        </row>
        <row r="1757">
          <cell r="B1757" t="str">
            <v>C1918</v>
          </cell>
          <cell r="C1757" t="str">
            <v>PISO ELEVADO COMPOSTO DE PLACAS DE AÇO REVESTIDO C/PAVIFLEX MONTADO SOBRE ESTRUTURA DE SUSTENTAÇÃO REGULÁVEL ( FORNECIMENTO E MONTAGEM )</v>
          </cell>
          <cell r="D1757" t="str">
            <v>M2</v>
          </cell>
          <cell r="E1757">
            <v>1</v>
          </cell>
          <cell r="F1757">
            <v>323.2</v>
          </cell>
          <cell r="G1757">
            <v>0</v>
          </cell>
          <cell r="H1757">
            <v>0</v>
          </cell>
          <cell r="I1757">
            <v>0</v>
          </cell>
          <cell r="J1757">
            <v>323.2</v>
          </cell>
          <cell r="K1757">
            <v>387.84</v>
          </cell>
        </row>
        <row r="1758">
          <cell r="B1758" t="str">
            <v>C2901</v>
          </cell>
          <cell r="C1758" t="str">
            <v>PISO DE BORRACHA ANTI-DERRAPANTE</v>
          </cell>
          <cell r="D1758" t="str">
            <v>M2</v>
          </cell>
          <cell r="E1758">
            <v>1</v>
          </cell>
          <cell r="F1758">
            <v>38.5</v>
          </cell>
          <cell r="G1758">
            <v>0</v>
          </cell>
          <cell r="H1758">
            <v>0</v>
          </cell>
          <cell r="I1758">
            <v>0</v>
          </cell>
          <cell r="J1758">
            <v>38.5</v>
          </cell>
          <cell r="K1758">
            <v>46.199999999999996</v>
          </cell>
        </row>
        <row r="1759">
          <cell r="B1759" t="str">
            <v>C3024</v>
          </cell>
          <cell r="C1759" t="str">
            <v>PISO EM MÁRMORE BRANCO ESP.= 3cm</v>
          </cell>
          <cell r="D1759" t="str">
            <v>M2</v>
          </cell>
          <cell r="E1759">
            <v>1</v>
          </cell>
          <cell r="F1759">
            <v>135.50687500000001</v>
          </cell>
          <cell r="G1759">
            <v>0</v>
          </cell>
          <cell r="H1759">
            <v>5.1031250000000004</v>
          </cell>
          <cell r="I1759">
            <v>0</v>
          </cell>
          <cell r="J1759">
            <v>140.61000000000001</v>
          </cell>
          <cell r="K1759">
            <v>168.732</v>
          </cell>
        </row>
        <row r="1760">
          <cell r="B1760" t="str">
            <v>C1919</v>
          </cell>
          <cell r="C1760" t="str">
            <v>PISO INDUSTRIAL NATURAL  ESP.= 12mm, INCLUS. POLIMENTO (EXTERNO)</v>
          </cell>
          <cell r="D1760" t="str">
            <v>M2</v>
          </cell>
          <cell r="E1760">
            <v>1</v>
          </cell>
          <cell r="F1760">
            <v>30.297499999999999</v>
          </cell>
          <cell r="G1760">
            <v>0</v>
          </cell>
          <cell r="H1760">
            <v>10.3325</v>
          </cell>
          <cell r="I1760">
            <v>0</v>
          </cell>
          <cell r="J1760">
            <v>40.629999999999995</v>
          </cell>
          <cell r="K1760">
            <v>48.755999999999993</v>
          </cell>
        </row>
        <row r="1761">
          <cell r="B1761" t="str">
            <v>C1920</v>
          </cell>
          <cell r="C1761" t="str">
            <v>PISO INDUSTRIAL NATURAL  ESP.= 12mm, INCLUS. POLIMENTO (INTERNO)</v>
          </cell>
          <cell r="D1761" t="str">
            <v>M2</v>
          </cell>
          <cell r="E1761">
            <v>1</v>
          </cell>
          <cell r="F1761">
            <v>34.122500000000002</v>
          </cell>
          <cell r="G1761">
            <v>0</v>
          </cell>
          <cell r="H1761">
            <v>13.807499999999999</v>
          </cell>
          <cell r="I1761">
            <v>0</v>
          </cell>
          <cell r="J1761">
            <v>47.93</v>
          </cell>
          <cell r="K1761">
            <v>57.515999999999998</v>
          </cell>
        </row>
        <row r="1762">
          <cell r="B1762" t="str">
            <v>C1921</v>
          </cell>
          <cell r="C1762" t="str">
            <v>PISO DE BORRACHA (LENÇOL) ANTIDERRAPANTE TIPO GRÃO DE ARROZ,  ESP.= 3mm</v>
          </cell>
          <cell r="D1762" t="str">
            <v>M2</v>
          </cell>
          <cell r="E1762">
            <v>1</v>
          </cell>
          <cell r="F1762">
            <v>60.242874999999998</v>
          </cell>
          <cell r="G1762">
            <v>0</v>
          </cell>
          <cell r="H1762">
            <v>3.0871249999999999</v>
          </cell>
          <cell r="I1762">
            <v>0</v>
          </cell>
          <cell r="J1762">
            <v>63.33</v>
          </cell>
          <cell r="K1762">
            <v>75.995999999999995</v>
          </cell>
        </row>
        <row r="1763">
          <cell r="B1763" t="str">
            <v>C1922</v>
          </cell>
          <cell r="C1763" t="str">
            <v>PISO MONOLÍTICO C/ARGAMASSA A BASE DE EPOXI</v>
          </cell>
          <cell r="D1763" t="str">
            <v>M2</v>
          </cell>
          <cell r="E1763">
            <v>1</v>
          </cell>
          <cell r="F1763">
            <v>58.557499999999997</v>
          </cell>
          <cell r="G1763">
            <v>0</v>
          </cell>
          <cell r="H1763">
            <v>4.4524999999999997</v>
          </cell>
          <cell r="I1763">
            <v>0</v>
          </cell>
          <cell r="J1763">
            <v>63.01</v>
          </cell>
          <cell r="K1763">
            <v>75.611999999999995</v>
          </cell>
        </row>
        <row r="1764">
          <cell r="B1764" t="str">
            <v>C3025</v>
          </cell>
          <cell r="C1764" t="str">
            <v>PISO MORTO CONCRETO FCK=13,5MPa C/PREPARO E LANÇAMENTO</v>
          </cell>
          <cell r="D1764" t="str">
            <v>M3</v>
          </cell>
          <cell r="E1764">
            <v>1</v>
          </cell>
          <cell r="F1764">
            <v>176.42884999999998</v>
          </cell>
          <cell r="G1764">
            <v>0</v>
          </cell>
          <cell r="H1764">
            <v>35.98115</v>
          </cell>
          <cell r="I1764">
            <v>0</v>
          </cell>
          <cell r="J1764">
            <v>212.40999999999997</v>
          </cell>
          <cell r="K1764">
            <v>254.89199999999994</v>
          </cell>
        </row>
        <row r="1765">
          <cell r="B1765" t="str">
            <v>C3026</v>
          </cell>
          <cell r="C1765" t="str">
            <v>PISO MORTO DE TIJOLO MACIÇO C/REJUNTAMENTO</v>
          </cell>
          <cell r="D1765" t="str">
            <v>M2</v>
          </cell>
          <cell r="E1765">
            <v>1</v>
          </cell>
          <cell r="F1765">
            <v>7.7983646750000002</v>
          </cell>
          <cell r="G1765">
            <v>0</v>
          </cell>
          <cell r="H1765">
            <v>5.3916353250000002</v>
          </cell>
          <cell r="I1765">
            <v>0</v>
          </cell>
          <cell r="J1765">
            <v>13.190000000000001</v>
          </cell>
          <cell r="K1765">
            <v>15.828000000000001</v>
          </cell>
        </row>
        <row r="1766">
          <cell r="B1766" t="str">
            <v>C3027</v>
          </cell>
          <cell r="C1766" t="str">
            <v>PISO MORTO DE TIJOLO MACIÇO S/REJUNTAMENTO</v>
          </cell>
          <cell r="D1766" t="str">
            <v>M2</v>
          </cell>
          <cell r="E1766">
            <v>1</v>
          </cell>
          <cell r="F1766">
            <v>5.4874999999999998</v>
          </cell>
          <cell r="G1766">
            <v>0</v>
          </cell>
          <cell r="H1766">
            <v>3.4125000000000001</v>
          </cell>
          <cell r="I1766">
            <v>0</v>
          </cell>
          <cell r="J1766">
            <v>8.9</v>
          </cell>
          <cell r="K1766">
            <v>10.68</v>
          </cell>
        </row>
        <row r="1767">
          <cell r="B1767" t="str">
            <v>C2902</v>
          </cell>
          <cell r="C1767" t="str">
            <v>PISO TIPO MONOLÍTICO DE ALTA RESISTÊNCIA</v>
          </cell>
          <cell r="D1767" t="str">
            <v>M2</v>
          </cell>
          <cell r="E1767">
            <v>1</v>
          </cell>
          <cell r="F1767">
            <v>18.237500000000001</v>
          </cell>
          <cell r="G1767">
            <v>0</v>
          </cell>
          <cell r="H1767">
            <v>8.3424999999999994</v>
          </cell>
          <cell r="I1767">
            <v>0</v>
          </cell>
          <cell r="J1767">
            <v>26.58</v>
          </cell>
          <cell r="K1767">
            <v>31.895999999999997</v>
          </cell>
        </row>
        <row r="1768">
          <cell r="B1768" t="str">
            <v>C4022</v>
          </cell>
          <cell r="C1768" t="str">
            <v>PISO TIPO MONOLÍTICO DE ALTA RESISTÊNCIA, DE BAIXA ESPESSURA, DE POLIURETAMO ANTIDERRAPANTE, S/ JUNTAS, TIPO DUROCOR OU SIMILAR</v>
          </cell>
          <cell r="D1768" t="str">
            <v>M2</v>
          </cell>
          <cell r="E1768">
            <v>1</v>
          </cell>
          <cell r="F1768">
            <v>150</v>
          </cell>
          <cell r="G1768">
            <v>0</v>
          </cell>
          <cell r="H1768">
            <v>0</v>
          </cell>
          <cell r="I1768">
            <v>0</v>
          </cell>
          <cell r="J1768">
            <v>150</v>
          </cell>
          <cell r="K1768">
            <v>180</v>
          </cell>
        </row>
        <row r="1769">
          <cell r="B1769" t="str">
            <v>C1934</v>
          </cell>
          <cell r="C1769" t="str">
            <v>PLACA DE BORRACHA (50x50)cm  ESP.= 7,5mm, ARGAMASSA DE CIMENTO E AREIA PENEIRADA 1:2, E NATA DE COLA PVA</v>
          </cell>
          <cell r="D1769" t="str">
            <v>M2</v>
          </cell>
          <cell r="E1769">
            <v>1</v>
          </cell>
          <cell r="F1769">
            <v>62.992874999999998</v>
          </cell>
          <cell r="G1769">
            <v>0</v>
          </cell>
          <cell r="H1769">
            <v>3.0871249999999999</v>
          </cell>
          <cell r="I1769">
            <v>0</v>
          </cell>
          <cell r="J1769">
            <v>66.08</v>
          </cell>
          <cell r="K1769">
            <v>79.295999999999992</v>
          </cell>
        </row>
        <row r="1770">
          <cell r="B1770" t="str">
            <v>C1933</v>
          </cell>
          <cell r="C1770" t="str">
            <v>PLACA DE BORRACHA (50X50)cm  ESP.=  13mm,  E NATA DE COLA PVA</v>
          </cell>
          <cell r="D1770" t="str">
            <v>M2</v>
          </cell>
          <cell r="E1770">
            <v>1</v>
          </cell>
          <cell r="F1770">
            <v>108.288625</v>
          </cell>
          <cell r="G1770">
            <v>0</v>
          </cell>
          <cell r="H1770">
            <v>3.1313749999999998</v>
          </cell>
          <cell r="I1770">
            <v>0</v>
          </cell>
          <cell r="J1770">
            <v>111.42</v>
          </cell>
          <cell r="K1770">
            <v>133.70400000000001</v>
          </cell>
        </row>
        <row r="1771">
          <cell r="B1771" t="str">
            <v>C1930</v>
          </cell>
          <cell r="C1771" t="str">
            <v>PLACA VINÍLICA (30X30)cm  ESP.= 2mm</v>
          </cell>
          <cell r="D1771" t="str">
            <v>M2</v>
          </cell>
          <cell r="E1771">
            <v>1</v>
          </cell>
          <cell r="F1771">
            <v>42.093125000000001</v>
          </cell>
          <cell r="G1771">
            <v>0</v>
          </cell>
          <cell r="H1771">
            <v>0.96687500000000004</v>
          </cell>
          <cell r="I1771">
            <v>0</v>
          </cell>
          <cell r="J1771">
            <v>43.06</v>
          </cell>
          <cell r="K1771">
            <v>51.672000000000004</v>
          </cell>
        </row>
        <row r="1772">
          <cell r="B1772" t="str">
            <v>C4099</v>
          </cell>
          <cell r="C1772" t="str">
            <v>POLIMENTO EM CONCRETO NIVELADO À LASER</v>
          </cell>
          <cell r="D1772" t="str">
            <v>M2</v>
          </cell>
          <cell r="E1772">
            <v>1</v>
          </cell>
          <cell r="F1772">
            <v>8.5</v>
          </cell>
          <cell r="G1772">
            <v>0</v>
          </cell>
          <cell r="H1772">
            <v>0</v>
          </cell>
          <cell r="I1772">
            <v>0</v>
          </cell>
          <cell r="J1772">
            <v>8.5</v>
          </cell>
          <cell r="K1772">
            <v>10.199999999999999</v>
          </cell>
        </row>
        <row r="1773">
          <cell r="B1773" t="str">
            <v>C1943</v>
          </cell>
          <cell r="C1773" t="str">
            <v>POLIMENTO EM PISO INDUSTRIAL</v>
          </cell>
          <cell r="D1773" t="str">
            <v>M2</v>
          </cell>
          <cell r="E1773">
            <v>1</v>
          </cell>
          <cell r="F1773">
            <v>14.828749999999999</v>
          </cell>
          <cell r="G1773">
            <v>0</v>
          </cell>
          <cell r="H1773">
            <v>7.3112500000000002</v>
          </cell>
          <cell r="I1773">
            <v>0</v>
          </cell>
          <cell r="J1773">
            <v>22.14</v>
          </cell>
          <cell r="K1773">
            <v>26.568000000000001</v>
          </cell>
        </row>
        <row r="1774">
          <cell r="B1774" t="str">
            <v>C1944</v>
          </cell>
          <cell r="C1774" t="str">
            <v>POLIMENTO EM PISOS DE MÁRMORE</v>
          </cell>
          <cell r="D1774" t="str">
            <v>M2</v>
          </cell>
          <cell r="E1774">
            <v>1</v>
          </cell>
          <cell r="F1774">
            <v>13.4175</v>
          </cell>
          <cell r="G1774">
            <v>0</v>
          </cell>
          <cell r="H1774">
            <v>7.8324999999999996</v>
          </cell>
          <cell r="I1774">
            <v>0</v>
          </cell>
          <cell r="J1774">
            <v>21.25</v>
          </cell>
          <cell r="K1774">
            <v>25.5</v>
          </cell>
        </row>
        <row r="1775">
          <cell r="B1775" t="str">
            <v>C2101</v>
          </cell>
          <cell r="C1775" t="str">
            <v>RASPAGEM E CALAFETAÇÃO DE TACOS C/UMA DEMÃO DE CÊRA</v>
          </cell>
          <cell r="D1775" t="str">
            <v>M2</v>
          </cell>
          <cell r="E1775">
            <v>1</v>
          </cell>
          <cell r="F1775">
            <v>6.7424999999999997</v>
          </cell>
          <cell r="G1775">
            <v>0</v>
          </cell>
          <cell r="H1775">
            <v>7.2975000000000003</v>
          </cell>
          <cell r="I1775">
            <v>0</v>
          </cell>
          <cell r="J1775">
            <v>14.04</v>
          </cell>
          <cell r="K1775">
            <v>16.847999999999999</v>
          </cell>
        </row>
        <row r="1776">
          <cell r="B1776" t="str">
            <v>C2179</v>
          </cell>
          <cell r="C1776" t="str">
            <v>REGULARIZAÇÃO DE BASE C/ ACABAMENTO LISO P/TACO E PARQUETE DE MADEIRA</v>
          </cell>
          <cell r="D1776" t="str">
            <v>M2</v>
          </cell>
          <cell r="E1776">
            <v>1</v>
          </cell>
          <cell r="F1776">
            <v>1.868125</v>
          </cell>
          <cell r="G1776">
            <v>0</v>
          </cell>
          <cell r="H1776">
            <v>1.421875</v>
          </cell>
          <cell r="I1776">
            <v>0</v>
          </cell>
          <cell r="J1776">
            <v>3.29</v>
          </cell>
          <cell r="K1776">
            <v>3.948</v>
          </cell>
        </row>
        <row r="1777">
          <cell r="B1777" t="str">
            <v>C2181</v>
          </cell>
          <cell r="C1777" t="str">
            <v>REGULARIZAÇÃO DE BASE P/PISO C/ARGAMASSA EPOXI</v>
          </cell>
          <cell r="D1777" t="str">
            <v>M2</v>
          </cell>
          <cell r="E1777">
            <v>1</v>
          </cell>
          <cell r="F1777">
            <v>7.2143750000000004</v>
          </cell>
          <cell r="G1777">
            <v>0</v>
          </cell>
          <cell r="H1777">
            <v>2.0856249999999998</v>
          </cell>
          <cell r="I1777">
            <v>0</v>
          </cell>
          <cell r="J1777">
            <v>9.3000000000000007</v>
          </cell>
          <cell r="K1777">
            <v>11.16</v>
          </cell>
        </row>
        <row r="1778">
          <cell r="B1778" t="str">
            <v>C2180</v>
          </cell>
          <cell r="C1778" t="str">
            <v>REGULARIZAÇÃO DE BASE P/PISO C/FORRAÇÃO TÊXTIL</v>
          </cell>
          <cell r="D1778" t="str">
            <v>M2</v>
          </cell>
          <cell r="E1778">
            <v>1</v>
          </cell>
          <cell r="F1778">
            <v>5.2843749999999998</v>
          </cell>
          <cell r="G1778">
            <v>0</v>
          </cell>
          <cell r="H1778">
            <v>2.0856249999999998</v>
          </cell>
          <cell r="I1778">
            <v>0</v>
          </cell>
          <cell r="J1778">
            <v>7.3699999999999992</v>
          </cell>
          <cell r="K1778">
            <v>8.8439999999999994</v>
          </cell>
        </row>
        <row r="1779">
          <cell r="B1779" t="str">
            <v>C2182</v>
          </cell>
          <cell r="C1779" t="str">
            <v>REGULARIZAÇÃO DE BASE P/PISO C/GRANILITE</v>
          </cell>
          <cell r="D1779" t="str">
            <v>M2</v>
          </cell>
          <cell r="E1779">
            <v>1</v>
          </cell>
          <cell r="F1779">
            <v>7.2143750000000004</v>
          </cell>
          <cell r="G1779">
            <v>0</v>
          </cell>
          <cell r="H1779">
            <v>2.0856249999999998</v>
          </cell>
          <cell r="I1779">
            <v>0</v>
          </cell>
          <cell r="J1779">
            <v>9.3000000000000007</v>
          </cell>
          <cell r="K1779">
            <v>11.16</v>
          </cell>
        </row>
        <row r="1780">
          <cell r="B1780" t="str">
            <v>C2183</v>
          </cell>
          <cell r="C1780" t="str">
            <v>REGULARIZAÇÃO DE BASE P/PISO C/PLACAS DE BORRACHA</v>
          </cell>
          <cell r="D1780" t="str">
            <v>M2</v>
          </cell>
          <cell r="E1780">
            <v>1</v>
          </cell>
          <cell r="F1780">
            <v>7.2143750000000004</v>
          </cell>
          <cell r="G1780">
            <v>0</v>
          </cell>
          <cell r="H1780">
            <v>2.0856249999999998</v>
          </cell>
          <cell r="I1780">
            <v>0</v>
          </cell>
          <cell r="J1780">
            <v>9.3000000000000007</v>
          </cell>
          <cell r="K1780">
            <v>11.16</v>
          </cell>
        </row>
        <row r="1781">
          <cell r="B1781" t="str">
            <v>C2184</v>
          </cell>
          <cell r="C1781" t="str">
            <v>REGULARIZAÇÃO DE BASE P/PISO C/REVESTIMENTO CERÂMICO, C/IMPERMEABILIZANTE</v>
          </cell>
          <cell r="D1781" t="str">
            <v>M2</v>
          </cell>
          <cell r="E1781">
            <v>1</v>
          </cell>
          <cell r="F1781">
            <v>9.1743749999999995</v>
          </cell>
          <cell r="G1781">
            <v>0</v>
          </cell>
          <cell r="H1781">
            <v>2.0856249999999998</v>
          </cell>
          <cell r="I1781">
            <v>0</v>
          </cell>
          <cell r="J1781">
            <v>11.26</v>
          </cell>
          <cell r="K1781">
            <v>13.511999999999999</v>
          </cell>
        </row>
        <row r="1782">
          <cell r="B1782" t="str">
            <v>C2185</v>
          </cell>
          <cell r="C1782" t="str">
            <v>REGULARIZAÇÃO DE DEGRAUS P/FORRAÇÃO TÊXTIL</v>
          </cell>
          <cell r="D1782" t="str">
            <v>M</v>
          </cell>
          <cell r="E1782">
            <v>1</v>
          </cell>
          <cell r="F1782">
            <v>1.37625</v>
          </cell>
          <cell r="G1782">
            <v>0</v>
          </cell>
          <cell r="H1782">
            <v>0.96375</v>
          </cell>
          <cell r="I1782">
            <v>0</v>
          </cell>
          <cell r="J1782">
            <v>2.34</v>
          </cell>
          <cell r="K1782">
            <v>2.8079999999999998</v>
          </cell>
        </row>
        <row r="1783">
          <cell r="B1783" t="str">
            <v>C2186</v>
          </cell>
          <cell r="C1783" t="str">
            <v>REGULARIZAÇÃO DE RODAPÉS P/ FORRAÇÃO TÊXTIL</v>
          </cell>
          <cell r="D1783" t="str">
            <v>M</v>
          </cell>
          <cell r="E1783">
            <v>1</v>
          </cell>
          <cell r="F1783">
            <v>0.747</v>
          </cell>
          <cell r="G1783">
            <v>0</v>
          </cell>
          <cell r="H1783">
            <v>0.61299999999999999</v>
          </cell>
          <cell r="I1783">
            <v>0</v>
          </cell>
          <cell r="J1783">
            <v>1.3599999999999999</v>
          </cell>
          <cell r="K1783">
            <v>1.6319999999999999</v>
          </cell>
        </row>
        <row r="1784">
          <cell r="B1784" t="str">
            <v>C2189</v>
          </cell>
          <cell r="C1784" t="str">
            <v>REJUNTAMENTO P/ CERÂMICA C/ARGAMASSA PRÉ FABRICADA JUNTA ATÉ 16mm</v>
          </cell>
          <cell r="D1784" t="str">
            <v>M2</v>
          </cell>
          <cell r="E1784">
            <v>1</v>
          </cell>
          <cell r="F1784">
            <v>1.7987500000000001</v>
          </cell>
          <cell r="G1784">
            <v>0</v>
          </cell>
          <cell r="H1784">
            <v>1.31125</v>
          </cell>
          <cell r="I1784">
            <v>0</v>
          </cell>
          <cell r="J1784">
            <v>3.1100000000000003</v>
          </cell>
          <cell r="K1784">
            <v>3.7320000000000002</v>
          </cell>
        </row>
        <row r="1785">
          <cell r="B1785" t="str">
            <v>C2194</v>
          </cell>
          <cell r="C1785" t="str">
            <v>REJUNTAMENTO P/CERÂMICA C/CIMENTO BRANCO ESP.=3mm</v>
          </cell>
          <cell r="D1785" t="str">
            <v>M2</v>
          </cell>
          <cell r="E1785">
            <v>1</v>
          </cell>
          <cell r="F1785">
            <v>1.42875</v>
          </cell>
          <cell r="G1785">
            <v>0</v>
          </cell>
          <cell r="H1785">
            <v>1.31125</v>
          </cell>
          <cell r="I1785">
            <v>0</v>
          </cell>
          <cell r="J1785">
            <v>2.74</v>
          </cell>
          <cell r="K1785">
            <v>3.2880000000000003</v>
          </cell>
        </row>
        <row r="1786">
          <cell r="B1786" t="str">
            <v>C2219</v>
          </cell>
          <cell r="C1786" t="str">
            <v>REVESTIMENTO EPÓXICO P/PISOS DUAS DEMÃOS</v>
          </cell>
          <cell r="D1786" t="str">
            <v>M2</v>
          </cell>
          <cell r="E1786">
            <v>1</v>
          </cell>
          <cell r="F1786">
            <v>68.31</v>
          </cell>
          <cell r="G1786">
            <v>0</v>
          </cell>
          <cell r="H1786">
            <v>5.23</v>
          </cell>
          <cell r="I1786">
            <v>0</v>
          </cell>
          <cell r="J1786">
            <v>73.540000000000006</v>
          </cell>
          <cell r="K1786">
            <v>88.248000000000005</v>
          </cell>
        </row>
        <row r="1787">
          <cell r="B1787" t="str">
            <v>C2229</v>
          </cell>
          <cell r="C1787" t="str">
            <v>REVESTIMENTO PISO C/CHAPA VINÍLICA (0.33X0.33)m</v>
          </cell>
          <cell r="D1787" t="str">
            <v>M2</v>
          </cell>
          <cell r="E1787">
            <v>1</v>
          </cell>
          <cell r="F1787">
            <v>44.723125000000003</v>
          </cell>
          <cell r="G1787">
            <v>0</v>
          </cell>
          <cell r="H1787">
            <v>0.96687500000000004</v>
          </cell>
          <cell r="I1787">
            <v>0</v>
          </cell>
          <cell r="J1787">
            <v>45.690000000000005</v>
          </cell>
          <cell r="K1787">
            <v>54.828000000000003</v>
          </cell>
        </row>
        <row r="1788">
          <cell r="B1788" t="str">
            <v>C2234</v>
          </cell>
          <cell r="C1788" t="str">
            <v>REVESTIMENTOS DE PISOS C/GRANILITE</v>
          </cell>
          <cell r="D1788" t="str">
            <v>M2</v>
          </cell>
          <cell r="E1788">
            <v>1</v>
          </cell>
          <cell r="F1788">
            <v>30.24</v>
          </cell>
          <cell r="G1788">
            <v>0</v>
          </cell>
          <cell r="H1788">
            <v>12.25</v>
          </cell>
          <cell r="I1788">
            <v>0</v>
          </cell>
          <cell r="J1788">
            <v>42.489999999999995</v>
          </cell>
          <cell r="K1788">
            <v>50.987999999999992</v>
          </cell>
        </row>
        <row r="1789">
          <cell r="B1789" t="str">
            <v>C2240</v>
          </cell>
          <cell r="C1789" t="str">
            <v>RODAPÉ COM FORRAÇÃO TÊXTIL (CARPETE) H= 7cm</v>
          </cell>
          <cell r="D1789" t="str">
            <v>M</v>
          </cell>
          <cell r="E1789">
            <v>1</v>
          </cell>
          <cell r="F1789">
            <v>2.2450000000000001</v>
          </cell>
          <cell r="G1789">
            <v>0</v>
          </cell>
          <cell r="H1789">
            <v>0.69499999999999995</v>
          </cell>
          <cell r="I1789">
            <v>0</v>
          </cell>
          <cell r="J1789">
            <v>2.94</v>
          </cell>
          <cell r="K1789">
            <v>3.528</v>
          </cell>
        </row>
        <row r="1790">
          <cell r="B1790" t="str">
            <v>C4001</v>
          </cell>
          <cell r="C1790" t="str">
            <v>RODAPÉ DE GRANITO H=10 cm</v>
          </cell>
          <cell r="D1790" t="str">
            <v>M</v>
          </cell>
          <cell r="E1790">
            <v>1</v>
          </cell>
          <cell r="F1790">
            <v>10.729875</v>
          </cell>
          <cell r="G1790">
            <v>0</v>
          </cell>
          <cell r="H1790">
            <v>0.24012499999999998</v>
          </cell>
          <cell r="I1790">
            <v>0</v>
          </cell>
          <cell r="J1790">
            <v>10.97</v>
          </cell>
          <cell r="K1790">
            <v>13.164</v>
          </cell>
        </row>
        <row r="1791">
          <cell r="B1791" t="str">
            <v>C2241</v>
          </cell>
          <cell r="C1791" t="str">
            <v>RODAPÉ DE MÁRMORE H= 10cm</v>
          </cell>
          <cell r="D1791" t="str">
            <v>M</v>
          </cell>
          <cell r="E1791">
            <v>1</v>
          </cell>
          <cell r="F1791">
            <v>12.583625</v>
          </cell>
          <cell r="G1791">
            <v>0</v>
          </cell>
          <cell r="H1791">
            <v>6.6375000000000003E-2</v>
          </cell>
          <cell r="I1791">
            <v>0</v>
          </cell>
          <cell r="J1791">
            <v>12.65</v>
          </cell>
          <cell r="K1791">
            <v>15.18</v>
          </cell>
        </row>
        <row r="1792">
          <cell r="B1792" t="str">
            <v>C2242</v>
          </cell>
          <cell r="C1792" t="str">
            <v>RODAPÉ DE PEROBA (7X1.5)cm</v>
          </cell>
          <cell r="D1792" t="str">
            <v>M</v>
          </cell>
          <cell r="E1792">
            <v>1</v>
          </cell>
          <cell r="F1792">
            <v>4.5250000000000004</v>
          </cell>
          <cell r="G1792">
            <v>0</v>
          </cell>
          <cell r="H1792">
            <v>2.1850000000000001</v>
          </cell>
          <cell r="I1792">
            <v>0</v>
          </cell>
          <cell r="J1792">
            <v>6.7100000000000009</v>
          </cell>
          <cell r="K1792">
            <v>8.0520000000000014</v>
          </cell>
        </row>
        <row r="1793">
          <cell r="B1793" t="str">
            <v>C2243</v>
          </cell>
          <cell r="C1793" t="str">
            <v>RODAPÉ EM PERFIL DE ALUMÍNIO</v>
          </cell>
          <cell r="D1793" t="str">
            <v>M</v>
          </cell>
          <cell r="E1793">
            <v>1</v>
          </cell>
          <cell r="F1793">
            <v>3.5987499999999999</v>
          </cell>
          <cell r="G1793">
            <v>0</v>
          </cell>
          <cell r="H1793">
            <v>3.1912500000000001</v>
          </cell>
          <cell r="I1793">
            <v>0</v>
          </cell>
          <cell r="J1793">
            <v>6.79</v>
          </cell>
          <cell r="K1793">
            <v>8.1479999999999997</v>
          </cell>
        </row>
        <row r="1794">
          <cell r="B1794" t="str">
            <v>C2245</v>
          </cell>
          <cell r="C1794" t="str">
            <v>RODAPÉ INDUSTRIAL MONOLÍTICO H= 7cm</v>
          </cell>
          <cell r="D1794" t="str">
            <v>M</v>
          </cell>
          <cell r="E1794">
            <v>1</v>
          </cell>
          <cell r="F1794">
            <v>2.2937500000000002</v>
          </cell>
          <cell r="G1794">
            <v>0</v>
          </cell>
          <cell r="H1794">
            <v>1.70625</v>
          </cell>
          <cell r="I1794">
            <v>0</v>
          </cell>
          <cell r="J1794">
            <v>4</v>
          </cell>
          <cell r="K1794">
            <v>4.8</v>
          </cell>
        </row>
        <row r="1795">
          <cell r="B1795" t="str">
            <v>C2244</v>
          </cell>
          <cell r="C1795" t="str">
            <v>RODAPÉ INDUSTRIAL MONOLÍTICO H= 10cm</v>
          </cell>
          <cell r="D1795" t="str">
            <v>M</v>
          </cell>
          <cell r="E1795">
            <v>1</v>
          </cell>
          <cell r="F1795">
            <v>3.88625</v>
          </cell>
          <cell r="G1795">
            <v>0</v>
          </cell>
          <cell r="H1795">
            <v>2.84375</v>
          </cell>
          <cell r="I1795">
            <v>0</v>
          </cell>
          <cell r="J1795">
            <v>6.73</v>
          </cell>
          <cell r="K1795">
            <v>8.0760000000000005</v>
          </cell>
        </row>
        <row r="1796">
          <cell r="B1796" t="str">
            <v>C2246</v>
          </cell>
          <cell r="C1796" t="str">
            <v>RODAPÉ PRE-MOLDADO DE GRANILITE  H= 10cm</v>
          </cell>
          <cell r="D1796" t="str">
            <v>M</v>
          </cell>
          <cell r="E1796">
            <v>1</v>
          </cell>
          <cell r="F1796">
            <v>15.685500000000001</v>
          </cell>
          <cell r="G1796">
            <v>0</v>
          </cell>
          <cell r="H1796">
            <v>4.1844999999999999</v>
          </cell>
          <cell r="I1796">
            <v>0</v>
          </cell>
          <cell r="J1796">
            <v>19.87</v>
          </cell>
          <cell r="K1796">
            <v>23.844000000000001</v>
          </cell>
        </row>
        <row r="1797">
          <cell r="B1797" t="str">
            <v>C2247</v>
          </cell>
          <cell r="C1797" t="str">
            <v>RODAPÉ VINÍLICO H= 5cm</v>
          </cell>
          <cell r="D1797" t="str">
            <v>M</v>
          </cell>
          <cell r="E1797">
            <v>1</v>
          </cell>
          <cell r="F1797">
            <v>8.6967499999999998</v>
          </cell>
          <cell r="G1797">
            <v>0</v>
          </cell>
          <cell r="H1797">
            <v>0.24324999999999999</v>
          </cell>
          <cell r="I1797">
            <v>0</v>
          </cell>
          <cell r="J1797">
            <v>8.94</v>
          </cell>
          <cell r="K1797">
            <v>10.728</v>
          </cell>
        </row>
        <row r="1798">
          <cell r="B1798" t="str">
            <v>C2283</v>
          </cell>
          <cell r="C1798" t="str">
            <v>SOLEIRA CIMENTADA L= 15cm</v>
          </cell>
          <cell r="D1798" t="str">
            <v>M</v>
          </cell>
          <cell r="E1798">
            <v>1</v>
          </cell>
          <cell r="F1798">
            <v>1.225125</v>
          </cell>
          <cell r="G1798">
            <v>0</v>
          </cell>
          <cell r="H1798">
            <v>1.1248749999999998</v>
          </cell>
          <cell r="I1798">
            <v>0</v>
          </cell>
          <cell r="J1798">
            <v>2.3499999999999996</v>
          </cell>
          <cell r="K1798">
            <v>2.8199999999999994</v>
          </cell>
        </row>
        <row r="1799">
          <cell r="B1799" t="str">
            <v>C2284</v>
          </cell>
          <cell r="C1799" t="str">
            <v>SOLEIRA DE GRANITO L= 15cm</v>
          </cell>
          <cell r="D1799" t="str">
            <v>M</v>
          </cell>
          <cell r="E1799">
            <v>1</v>
          </cell>
          <cell r="F1799">
            <v>19.196406249999999</v>
          </cell>
          <cell r="G1799">
            <v>0</v>
          </cell>
          <cell r="H1799">
            <v>2.3735937499999999</v>
          </cell>
          <cell r="I1799">
            <v>0</v>
          </cell>
          <cell r="J1799">
            <v>21.57</v>
          </cell>
          <cell r="K1799">
            <v>25.884</v>
          </cell>
        </row>
        <row r="1800">
          <cell r="B1800" t="str">
            <v>C2285</v>
          </cell>
          <cell r="C1800" t="str">
            <v>SOLEIRA DE GRANITO L= 25cm</v>
          </cell>
          <cell r="D1800" t="str">
            <v>M</v>
          </cell>
          <cell r="E1800">
            <v>1</v>
          </cell>
          <cell r="F1800">
            <v>30.772200000000002</v>
          </cell>
          <cell r="G1800">
            <v>0</v>
          </cell>
          <cell r="H1800">
            <v>2.4278</v>
          </cell>
          <cell r="I1800">
            <v>0</v>
          </cell>
          <cell r="J1800">
            <v>33.200000000000003</v>
          </cell>
          <cell r="K1800">
            <v>39.840000000000003</v>
          </cell>
        </row>
        <row r="1801">
          <cell r="B1801" t="str">
            <v>C2286</v>
          </cell>
          <cell r="C1801" t="str">
            <v>SOLEIRA DE MARMORE L= 15cm</v>
          </cell>
          <cell r="D1801" t="str">
            <v>M</v>
          </cell>
          <cell r="E1801">
            <v>1</v>
          </cell>
          <cell r="F1801">
            <v>17.660531249999998</v>
          </cell>
          <cell r="G1801">
            <v>0</v>
          </cell>
          <cell r="H1801">
            <v>0.44946875000000003</v>
          </cell>
          <cell r="I1801">
            <v>0</v>
          </cell>
          <cell r="J1801">
            <v>18.11</v>
          </cell>
          <cell r="K1801">
            <v>21.731999999999999</v>
          </cell>
        </row>
        <row r="1802">
          <cell r="B1802" t="str">
            <v>C2287</v>
          </cell>
          <cell r="C1802" t="str">
            <v>SOLEIRA DE MÁRMORE L= 25 cm</v>
          </cell>
          <cell r="D1802" t="str">
            <v>M</v>
          </cell>
          <cell r="E1802">
            <v>1</v>
          </cell>
          <cell r="F1802">
            <v>29.373075</v>
          </cell>
          <cell r="G1802">
            <v>0</v>
          </cell>
          <cell r="H1802">
            <v>0.68692500000000001</v>
          </cell>
          <cell r="I1802">
            <v>0</v>
          </cell>
          <cell r="J1802">
            <v>30.06</v>
          </cell>
          <cell r="K1802">
            <v>36.071999999999996</v>
          </cell>
        </row>
        <row r="1803">
          <cell r="B1803" t="str">
            <v>C3058</v>
          </cell>
          <cell r="C1803" t="str">
            <v>SOLEIRA DE MARMORITE</v>
          </cell>
          <cell r="D1803" t="str">
            <v>M2</v>
          </cell>
          <cell r="E1803">
            <v>1</v>
          </cell>
          <cell r="F1803">
            <v>50.493124999999999</v>
          </cell>
          <cell r="G1803">
            <v>0</v>
          </cell>
          <cell r="H1803">
            <v>7.1568750000000003</v>
          </cell>
          <cell r="I1803">
            <v>0</v>
          </cell>
          <cell r="J1803">
            <v>57.65</v>
          </cell>
          <cell r="K1803">
            <v>69.179999999999993</v>
          </cell>
        </row>
        <row r="1804">
          <cell r="B1804" t="str">
            <v>C2288</v>
          </cell>
          <cell r="C1804" t="str">
            <v>SOLEIRA PRÉ-MOLDADA DE GRANILITE L= 15cm</v>
          </cell>
          <cell r="D1804" t="str">
            <v>M</v>
          </cell>
          <cell r="E1804">
            <v>1</v>
          </cell>
          <cell r="F1804">
            <v>20.4465</v>
          </cell>
          <cell r="G1804">
            <v>0</v>
          </cell>
          <cell r="H1804">
            <v>2.3635000000000002</v>
          </cell>
          <cell r="I1804">
            <v>0</v>
          </cell>
          <cell r="J1804">
            <v>22.810000000000002</v>
          </cell>
          <cell r="K1804">
            <v>27.372000000000003</v>
          </cell>
        </row>
        <row r="1805">
          <cell r="B1805" t="str">
            <v>C2289</v>
          </cell>
          <cell r="C1805" t="str">
            <v>SOLEIRA PRÉ-MOLDADA DE GRANILITE L= 25cm</v>
          </cell>
          <cell r="D1805" t="str">
            <v>M</v>
          </cell>
          <cell r="E1805">
            <v>1</v>
          </cell>
          <cell r="F1805">
            <v>29.394749999999998</v>
          </cell>
          <cell r="G1805">
            <v>0</v>
          </cell>
          <cell r="H1805">
            <v>3.5452499999999998</v>
          </cell>
          <cell r="I1805">
            <v>0</v>
          </cell>
          <cell r="J1805">
            <v>32.94</v>
          </cell>
          <cell r="K1805">
            <v>39.527999999999999</v>
          </cell>
        </row>
        <row r="1806">
          <cell r="B1806" t="str">
            <v>C3488</v>
          </cell>
          <cell r="C1806" t="str">
            <v>TÁBUAS CORRIDAS SOBRE VIGAS DE PEROBA</v>
          </cell>
          <cell r="D1806" t="str">
            <v>M2</v>
          </cell>
          <cell r="E1806">
            <v>1</v>
          </cell>
          <cell r="F1806">
            <v>51.802500000000002</v>
          </cell>
          <cell r="G1806">
            <v>0</v>
          </cell>
          <cell r="H1806">
            <v>9.1875</v>
          </cell>
          <cell r="I1806">
            <v>0</v>
          </cell>
          <cell r="J1806">
            <v>60.99</v>
          </cell>
          <cell r="K1806">
            <v>73.188000000000002</v>
          </cell>
        </row>
        <row r="1807">
          <cell r="B1807" t="str">
            <v>C2296</v>
          </cell>
          <cell r="C1807" t="str">
            <v>TACOS DE MADEIRA C/ARGAMASSA DE CIMENTO E AREIA PENEIRADA TRAÇO 1:4</v>
          </cell>
          <cell r="D1807" t="str">
            <v>M2</v>
          </cell>
          <cell r="E1807">
            <v>1</v>
          </cell>
          <cell r="F1807">
            <v>36.856375</v>
          </cell>
          <cell r="G1807">
            <v>0</v>
          </cell>
          <cell r="H1807">
            <v>7.8336249999999996</v>
          </cell>
          <cell r="I1807">
            <v>0</v>
          </cell>
          <cell r="J1807">
            <v>44.69</v>
          </cell>
          <cell r="K1807">
            <v>53.627999999999993</v>
          </cell>
        </row>
        <row r="1808">
          <cell r="B1808" t="str">
            <v>C2297</v>
          </cell>
          <cell r="C1808" t="str">
            <v>TACOS DE MADEIRA C/COLA À BASE DE PVA</v>
          </cell>
          <cell r="D1808" t="str">
            <v>M2</v>
          </cell>
          <cell r="E1808">
            <v>1</v>
          </cell>
          <cell r="F1808">
            <v>32.0075</v>
          </cell>
          <cell r="G1808">
            <v>0</v>
          </cell>
          <cell r="H1808">
            <v>2.3224999999999998</v>
          </cell>
          <cell r="I1808">
            <v>0</v>
          </cell>
          <cell r="J1808">
            <v>34.33</v>
          </cell>
          <cell r="K1808">
            <v>41.195999999999998</v>
          </cell>
        </row>
        <row r="1809">
          <cell r="B1809" t="str">
            <v>C2315</v>
          </cell>
          <cell r="C1809" t="str">
            <v>TAPETE TIPO TABACOW, ESP. ATÉ 6mm</v>
          </cell>
          <cell r="D1809" t="str">
            <v>M2</v>
          </cell>
          <cell r="E1809">
            <v>1</v>
          </cell>
          <cell r="F1809">
            <v>38.5</v>
          </cell>
          <cell r="G1809">
            <v>0</v>
          </cell>
          <cell r="H1809">
            <v>0</v>
          </cell>
          <cell r="I1809">
            <v>0</v>
          </cell>
          <cell r="J1809">
            <v>38.5</v>
          </cell>
          <cell r="K1809">
            <v>46.199999999999996</v>
          </cell>
        </row>
        <row r="1810">
          <cell r="B1810" t="str">
            <v>C2314</v>
          </cell>
          <cell r="C1810" t="str">
            <v>TAPETE TIPO TABACOW  ESP.  6,01mm &lt;= ESP &lt;= 10mm</v>
          </cell>
          <cell r="D1810" t="str">
            <v>M2</v>
          </cell>
          <cell r="E1810">
            <v>1</v>
          </cell>
          <cell r="F1810">
            <v>49.5</v>
          </cell>
          <cell r="G1810">
            <v>0</v>
          </cell>
          <cell r="H1810">
            <v>0</v>
          </cell>
          <cell r="I1810">
            <v>0</v>
          </cell>
          <cell r="J1810">
            <v>49.5</v>
          </cell>
          <cell r="K1810">
            <v>59.4</v>
          </cell>
        </row>
        <row r="1811">
          <cell r="B1811" t="str">
            <v>C4380</v>
          </cell>
          <cell r="C1811" t="str">
            <v>CHAPA DE ALUMÍNIO CORRUGADA COM SUPORTE DE PERFIL EM "L" - FORNECIMENTO E COLOCAÇÃO</v>
          </cell>
          <cell r="D1811" t="str">
            <v>M2</v>
          </cell>
          <cell r="E1811">
            <v>1</v>
          </cell>
          <cell r="F1811">
            <v>469.58</v>
          </cell>
          <cell r="G1811">
            <v>0</v>
          </cell>
          <cell r="H1811">
            <v>0</v>
          </cell>
          <cell r="I1811">
            <v>0</v>
          </cell>
          <cell r="J1811">
            <v>469.58</v>
          </cell>
          <cell r="K1811">
            <v>563.49599999999998</v>
          </cell>
        </row>
        <row r="1812">
          <cell r="C1812" t="str">
            <v>PISOS EXTERNOS</v>
          </cell>
          <cell r="E1812">
            <v>0</v>
          </cell>
          <cell r="F1812">
            <v>668.13039000000003</v>
          </cell>
          <cell r="G1812">
            <v>0</v>
          </cell>
          <cell r="H1812">
            <v>160.06961000000001</v>
          </cell>
          <cell r="I1812">
            <v>0</v>
          </cell>
          <cell r="J1812" t="str">
            <v/>
          </cell>
        </row>
        <row r="1813">
          <cell r="B1813" t="str">
            <v>C3410</v>
          </cell>
          <cell r="C1813" t="str">
            <v>CALÇADA DE PROTEÇÃO EM CIMENTADO C/ BASE DE CONCRETO L=0,60m</v>
          </cell>
          <cell r="D1813" t="str">
            <v>M2</v>
          </cell>
          <cell r="E1813">
            <v>1</v>
          </cell>
          <cell r="F1813">
            <v>47.048227500000003</v>
          </cell>
          <cell r="G1813">
            <v>0</v>
          </cell>
          <cell r="H1813">
            <v>22.8117725</v>
          </cell>
          <cell r="I1813">
            <v>0</v>
          </cell>
          <cell r="J1813">
            <v>69.86</v>
          </cell>
          <cell r="K1813">
            <v>83.831999999999994</v>
          </cell>
        </row>
        <row r="1814">
          <cell r="B1814" t="str">
            <v>C1586</v>
          </cell>
          <cell r="C1814" t="str">
            <v>LADRILHOS HIDRÁULICOS C/ARGAMASSA DE CAL 1:4+100KG CIMENTO</v>
          </cell>
          <cell r="D1814" t="str">
            <v>M2</v>
          </cell>
          <cell r="E1814">
            <v>1</v>
          </cell>
          <cell r="F1814">
            <v>24.384374999999999</v>
          </cell>
          <cell r="G1814">
            <v>0</v>
          </cell>
          <cell r="H1814">
            <v>8.3256250000000005</v>
          </cell>
          <cell r="I1814">
            <v>0</v>
          </cell>
          <cell r="J1814">
            <v>32.71</v>
          </cell>
          <cell r="K1814">
            <v>39.252000000000002</v>
          </cell>
        </row>
        <row r="1815">
          <cell r="B1815" t="str">
            <v>C1862</v>
          </cell>
          <cell r="C1815" t="str">
            <v>PAVIMENTAÇÃO RÚSTICA C/CONCRETO P/LASTRO NA ESP.DE 9cm E CAMADA SUPERFICIAL DE  CONCRETO FCK=13.5MPa  NA ESP.DE 3cm</v>
          </cell>
          <cell r="D1815" t="str">
            <v>M2</v>
          </cell>
          <cell r="E1815">
            <v>1</v>
          </cell>
          <cell r="F1815">
            <v>26.603149999999999</v>
          </cell>
          <cell r="G1815">
            <v>0</v>
          </cell>
          <cell r="H1815">
            <v>14.216849999999999</v>
          </cell>
          <cell r="I1815">
            <v>0</v>
          </cell>
          <cell r="J1815">
            <v>40.82</v>
          </cell>
          <cell r="K1815">
            <v>48.984000000000002</v>
          </cell>
        </row>
        <row r="1816">
          <cell r="B1816" t="str">
            <v>C3011</v>
          </cell>
          <cell r="C1816" t="str">
            <v>PAVIMENTAÇÃO TIPO CITIPLAC S/COLCHÃO</v>
          </cell>
          <cell r="D1816" t="str">
            <v>M2</v>
          </cell>
          <cell r="E1816">
            <v>1</v>
          </cell>
          <cell r="F1816">
            <v>18.88</v>
          </cell>
          <cell r="G1816">
            <v>0</v>
          </cell>
          <cell r="H1816">
            <v>0</v>
          </cell>
          <cell r="I1816">
            <v>0</v>
          </cell>
          <cell r="J1816">
            <v>18.88</v>
          </cell>
          <cell r="K1816">
            <v>22.655999999999999</v>
          </cell>
        </row>
        <row r="1817">
          <cell r="B1817" t="str">
            <v>C3012</v>
          </cell>
          <cell r="C1817" t="str">
            <v>PAVIMENTO ARTICULADO COM 6 FACES e = 4,5 cm</v>
          </cell>
          <cell r="D1817" t="str">
            <v>M2</v>
          </cell>
          <cell r="E1817">
            <v>1</v>
          </cell>
          <cell r="F1817">
            <v>17.553000000000001</v>
          </cell>
          <cell r="G1817">
            <v>0</v>
          </cell>
          <cell r="H1817">
            <v>1.8170000000000002</v>
          </cell>
          <cell r="I1817">
            <v>0</v>
          </cell>
          <cell r="J1817">
            <v>19.37</v>
          </cell>
          <cell r="K1817">
            <v>23.244</v>
          </cell>
        </row>
        <row r="1818">
          <cell r="B1818" t="str">
            <v>C3013</v>
          </cell>
          <cell r="C1818" t="str">
            <v>PAVIMENTO ARTICULADO COM 6 FACES e = 6,0 cm</v>
          </cell>
          <cell r="D1818" t="str">
            <v>M2</v>
          </cell>
          <cell r="E1818">
            <v>1</v>
          </cell>
          <cell r="F1818">
            <v>20.053000000000001</v>
          </cell>
          <cell r="G1818">
            <v>0</v>
          </cell>
          <cell r="H1818">
            <v>1.8170000000000002</v>
          </cell>
          <cell r="I1818">
            <v>0</v>
          </cell>
          <cell r="J1818">
            <v>21.87</v>
          </cell>
          <cell r="K1818">
            <v>26.244</v>
          </cell>
        </row>
        <row r="1819">
          <cell r="B1819" t="str">
            <v>C1863</v>
          </cell>
          <cell r="C1819" t="str">
            <v>PEDRA CARIRI ESP.= 2cm, C/ ARGAMASSA MISTA DE CIMENTO CAL HIDRATADA E AREIA</v>
          </cell>
          <cell r="D1819" t="str">
            <v>M2</v>
          </cell>
          <cell r="E1819">
            <v>1</v>
          </cell>
          <cell r="F1819">
            <v>19.451250000000002</v>
          </cell>
          <cell r="G1819">
            <v>0</v>
          </cell>
          <cell r="H1819">
            <v>1.8787499999999999</v>
          </cell>
          <cell r="I1819">
            <v>0</v>
          </cell>
          <cell r="J1819">
            <v>21.330000000000002</v>
          </cell>
          <cell r="K1819">
            <v>25.596</v>
          </cell>
        </row>
        <row r="1820">
          <cell r="B1820" t="str">
            <v>C1864</v>
          </cell>
          <cell r="C1820" t="str">
            <v>PEDRA PORTUGUESA - COR BRANCA</v>
          </cell>
          <cell r="D1820" t="str">
            <v>M2</v>
          </cell>
          <cell r="E1820">
            <v>1</v>
          </cell>
          <cell r="F1820">
            <v>18.084375000000001</v>
          </cell>
          <cell r="G1820">
            <v>0</v>
          </cell>
          <cell r="H1820">
            <v>8.3256250000000005</v>
          </cell>
          <cell r="I1820">
            <v>0</v>
          </cell>
          <cell r="J1820">
            <v>26.410000000000004</v>
          </cell>
          <cell r="K1820">
            <v>31.692000000000004</v>
          </cell>
        </row>
        <row r="1821">
          <cell r="B1821" t="str">
            <v>C1865</v>
          </cell>
          <cell r="C1821" t="str">
            <v>PEDRA PORTUGUESA  2 CORES</v>
          </cell>
          <cell r="D1821" t="str">
            <v>M2</v>
          </cell>
          <cell r="E1821">
            <v>1</v>
          </cell>
          <cell r="F1821">
            <v>21.524374999999999</v>
          </cell>
          <cell r="G1821">
            <v>0</v>
          </cell>
          <cell r="H1821">
            <v>8.3256250000000005</v>
          </cell>
          <cell r="I1821">
            <v>0</v>
          </cell>
          <cell r="J1821">
            <v>29.85</v>
          </cell>
          <cell r="K1821">
            <v>35.82</v>
          </cell>
        </row>
        <row r="1822">
          <cell r="B1822" t="str">
            <v>C3014</v>
          </cell>
          <cell r="C1822" t="str">
            <v>PEDRA SÃO TOMÉ</v>
          </cell>
          <cell r="D1822" t="str">
            <v>M2</v>
          </cell>
          <cell r="E1822">
            <v>1</v>
          </cell>
          <cell r="F1822">
            <v>59.135624999999997</v>
          </cell>
          <cell r="G1822">
            <v>0</v>
          </cell>
          <cell r="H1822">
            <v>9.0843749999999996</v>
          </cell>
          <cell r="I1822">
            <v>0</v>
          </cell>
          <cell r="J1822">
            <v>68.22</v>
          </cell>
          <cell r="K1822">
            <v>81.86399999999999</v>
          </cell>
        </row>
        <row r="1823">
          <cell r="B1823" t="str">
            <v>C3450</v>
          </cell>
          <cell r="C1823" t="str">
            <v>PISO CIMENTADO ESP.=1,50cm C/ JUNTA PLÁSTICA ( 27x3 )mm EM MÓDULOS ( 1,00x1,00 )m</v>
          </cell>
          <cell r="D1823" t="str">
            <v>M2</v>
          </cell>
          <cell r="E1823">
            <v>1</v>
          </cell>
          <cell r="F1823">
            <v>8.9220000000000006</v>
          </cell>
          <cell r="G1823">
            <v>0</v>
          </cell>
          <cell r="H1823">
            <v>6.4080000000000004</v>
          </cell>
          <cell r="I1823">
            <v>0</v>
          </cell>
          <cell r="J1823">
            <v>15.330000000000002</v>
          </cell>
          <cell r="K1823">
            <v>18.396000000000001</v>
          </cell>
        </row>
        <row r="1824">
          <cell r="B1824" t="str">
            <v>C1847</v>
          </cell>
          <cell r="C1824" t="str">
            <v>PISO DE CONCRETO FCK=13,5MPa ESP=7 cm, INCL. PREPARO DE CAIXA</v>
          </cell>
          <cell r="D1824" t="str">
            <v>M2</v>
          </cell>
          <cell r="E1824">
            <v>1</v>
          </cell>
          <cell r="F1824">
            <v>20.502000000000002</v>
          </cell>
          <cell r="G1824">
            <v>0</v>
          </cell>
          <cell r="H1824">
            <v>7.9280000000000008</v>
          </cell>
          <cell r="I1824">
            <v>0</v>
          </cell>
          <cell r="J1824">
            <v>28.430000000000003</v>
          </cell>
          <cell r="K1824">
            <v>34.116</v>
          </cell>
        </row>
        <row r="1825">
          <cell r="B1825" t="str">
            <v>C1917</v>
          </cell>
          <cell r="C1825" t="str">
            <v>PISO DE CONCRETO FCK=15MPa  ESP.= 12cm,  ARMADO C/TELA DE AÇO</v>
          </cell>
          <cell r="D1825" t="str">
            <v>M2</v>
          </cell>
          <cell r="E1825">
            <v>1</v>
          </cell>
          <cell r="F1825">
            <v>31.248524999999997</v>
          </cell>
          <cell r="G1825">
            <v>0</v>
          </cell>
          <cell r="H1825">
            <v>5.5514749999999999</v>
          </cell>
          <cell r="I1825">
            <v>0</v>
          </cell>
          <cell r="J1825">
            <v>36.799999999999997</v>
          </cell>
          <cell r="K1825">
            <v>44.16</v>
          </cell>
        </row>
        <row r="1826">
          <cell r="B1826" t="str">
            <v>C1935</v>
          </cell>
          <cell r="C1826" t="str">
            <v>PISO DE CONCRETO FCK=20MPa  ESP.= 20cm, P/ESTACIONAMENTO DE ÔNIBUS</v>
          </cell>
          <cell r="D1826" t="str">
            <v>M2</v>
          </cell>
          <cell r="E1826">
            <v>1</v>
          </cell>
          <cell r="F1826">
            <v>40.256324999999997</v>
          </cell>
          <cell r="G1826">
            <v>0</v>
          </cell>
          <cell r="H1826">
            <v>8.1536749999999998</v>
          </cell>
          <cell r="I1826">
            <v>0</v>
          </cell>
          <cell r="J1826">
            <v>48.41</v>
          </cell>
          <cell r="K1826">
            <v>58.091999999999992</v>
          </cell>
        </row>
        <row r="1827">
          <cell r="B1827" t="str">
            <v>C3446</v>
          </cell>
          <cell r="C1827" t="str">
            <v>PISO INTERTRAVADO TIPO TIJOLINHO (19,9x10x4)cm CINZA</v>
          </cell>
          <cell r="D1827" t="str">
            <v>M2</v>
          </cell>
          <cell r="E1827">
            <v>1</v>
          </cell>
          <cell r="F1827">
            <v>18.013124999999999</v>
          </cell>
          <cell r="G1827">
            <v>0</v>
          </cell>
          <cell r="H1827">
            <v>3.3968750000000001</v>
          </cell>
          <cell r="I1827">
            <v>0</v>
          </cell>
          <cell r="J1827">
            <v>21.41</v>
          </cell>
          <cell r="K1827">
            <v>25.692</v>
          </cell>
        </row>
        <row r="1828">
          <cell r="B1828" t="str">
            <v>C3445</v>
          </cell>
          <cell r="C1828" t="str">
            <v>PISO INTERTRAVADO TIPO TIJOLINHO (19,9x10x4)cm COLORIDO</v>
          </cell>
          <cell r="D1828" t="str">
            <v>M2</v>
          </cell>
          <cell r="E1828">
            <v>1</v>
          </cell>
          <cell r="F1828">
            <v>22.093125000000001</v>
          </cell>
          <cell r="G1828">
            <v>0</v>
          </cell>
          <cell r="H1828">
            <v>3.3968750000000001</v>
          </cell>
          <cell r="I1828">
            <v>0</v>
          </cell>
          <cell r="J1828">
            <v>25.490000000000002</v>
          </cell>
          <cell r="K1828">
            <v>30.588000000000001</v>
          </cell>
        </row>
        <row r="1829">
          <cell r="B1829" t="str">
            <v>C4165</v>
          </cell>
          <cell r="C1829" t="str">
            <v>PISO MONOLÍTICO DE POLIURETANO, ANTIDERRAPANTE, AUTONIVELANTE, S/ JUNTAS</v>
          </cell>
          <cell r="D1829" t="str">
            <v>M2</v>
          </cell>
          <cell r="E1829">
            <v>1</v>
          </cell>
          <cell r="F1829">
            <v>85</v>
          </cell>
          <cell r="G1829">
            <v>0</v>
          </cell>
          <cell r="H1829">
            <v>0</v>
          </cell>
          <cell r="I1829">
            <v>0</v>
          </cell>
          <cell r="J1829">
            <v>85</v>
          </cell>
          <cell r="K1829">
            <v>102</v>
          </cell>
        </row>
        <row r="1830">
          <cell r="B1830" t="str">
            <v>C1923</v>
          </cell>
          <cell r="C1830" t="str">
            <v>PISO PRÉ-MOLDADO ARTICULADO E INTERTRAVADO DE 16 FACES - e = 4,5 cm P/ PASSEIO</v>
          </cell>
          <cell r="D1830" t="str">
            <v>M2</v>
          </cell>
          <cell r="E1830">
            <v>1</v>
          </cell>
          <cell r="F1830">
            <v>21.663125000000001</v>
          </cell>
          <cell r="G1830">
            <v>0</v>
          </cell>
          <cell r="H1830">
            <v>3.3968750000000001</v>
          </cell>
          <cell r="I1830">
            <v>0</v>
          </cell>
          <cell r="J1830">
            <v>25.060000000000002</v>
          </cell>
          <cell r="K1830">
            <v>30.072000000000003</v>
          </cell>
        </row>
        <row r="1831">
          <cell r="B1831" t="str">
            <v>C1089</v>
          </cell>
          <cell r="C1831" t="str">
            <v>PISO PRÉ-MOLDADO ARTICULADO E INTERTRAVADO DE 16 FACES - e = 6,0 cm P/ TRÁFEGO LEVE</v>
          </cell>
          <cell r="D1831" t="str">
            <v>M2</v>
          </cell>
          <cell r="E1831">
            <v>1</v>
          </cell>
          <cell r="F1831">
            <v>27.602187499999999</v>
          </cell>
          <cell r="G1831">
            <v>0</v>
          </cell>
          <cell r="H1831">
            <v>4.1078124999999996</v>
          </cell>
          <cell r="I1831">
            <v>0</v>
          </cell>
          <cell r="J1831">
            <v>31.71</v>
          </cell>
          <cell r="K1831">
            <v>38.052</v>
          </cell>
        </row>
        <row r="1832">
          <cell r="B1832" t="str">
            <v>C3782</v>
          </cell>
          <cell r="C1832" t="str">
            <v>PISO PRÉ-MOLDADO ARTICULADO E INTERTRAVADO DE 16 FACES - e = 8,0 cm (35 MPa) P/ TRÁFEGO PESADO</v>
          </cell>
          <cell r="D1832" t="str">
            <v>M2</v>
          </cell>
          <cell r="E1832">
            <v>1</v>
          </cell>
          <cell r="F1832">
            <v>34.061250000000001</v>
          </cell>
          <cell r="G1832">
            <v>0</v>
          </cell>
          <cell r="H1832">
            <v>4.8187499999999996</v>
          </cell>
          <cell r="I1832">
            <v>0</v>
          </cell>
          <cell r="J1832">
            <v>38.880000000000003</v>
          </cell>
          <cell r="K1832">
            <v>46.655999999999999</v>
          </cell>
        </row>
        <row r="1833">
          <cell r="B1833" t="str">
            <v>C1924</v>
          </cell>
          <cell r="C1833" t="str">
            <v>PISO RÚSTICO DE CONCRETO RIPADO (0.50X0.50)m  JUNTAS= 5cm  ESP.= 8cm</v>
          </cell>
          <cell r="D1833" t="str">
            <v>M2</v>
          </cell>
          <cell r="E1833">
            <v>1</v>
          </cell>
          <cell r="F1833">
            <v>22.178374999999999</v>
          </cell>
          <cell r="G1833">
            <v>0</v>
          </cell>
          <cell r="H1833">
            <v>11.421624999999999</v>
          </cell>
          <cell r="I1833">
            <v>0</v>
          </cell>
          <cell r="J1833">
            <v>33.599999999999994</v>
          </cell>
          <cell r="K1833">
            <v>40.319999999999993</v>
          </cell>
        </row>
        <row r="1834">
          <cell r="B1834" t="str">
            <v>C1925</v>
          </cell>
          <cell r="C1834" t="str">
            <v>PISO RÚSTICO DE CONCRETO RIPADO (1.00X1.00)m  JUNTAS= 10cm  ESP.= 8cm</v>
          </cell>
          <cell r="D1834" t="str">
            <v>M2</v>
          </cell>
          <cell r="E1834">
            <v>1</v>
          </cell>
          <cell r="F1834">
            <v>20.074624999999997</v>
          </cell>
          <cell r="G1834">
            <v>0</v>
          </cell>
          <cell r="H1834">
            <v>9.7153749999999999</v>
          </cell>
          <cell r="I1834">
            <v>0</v>
          </cell>
          <cell r="J1834">
            <v>29.79</v>
          </cell>
          <cell r="K1834">
            <v>35.747999999999998</v>
          </cell>
        </row>
        <row r="1835">
          <cell r="B1835" t="str">
            <v>C1926</v>
          </cell>
          <cell r="C1835" t="str">
            <v>PISO RÚSTICO DE CONCRETO RIPADO (1.20X1.20)m   ESP.= 7cm</v>
          </cell>
          <cell r="D1835" t="str">
            <v>M2</v>
          </cell>
          <cell r="E1835">
            <v>1</v>
          </cell>
          <cell r="F1835">
            <v>19.75</v>
          </cell>
          <cell r="G1835">
            <v>0</v>
          </cell>
          <cell r="H1835">
            <v>7.41</v>
          </cell>
          <cell r="I1835">
            <v>0</v>
          </cell>
          <cell r="J1835">
            <v>27.16</v>
          </cell>
          <cell r="K1835">
            <v>32.591999999999999</v>
          </cell>
        </row>
        <row r="1836">
          <cell r="B1836" t="str">
            <v>C1927</v>
          </cell>
          <cell r="C1836" t="str">
            <v>PISO RÚSTICO DE CONCRETO RIPADO (1.50X1.50)m   ESP.= 7cm</v>
          </cell>
          <cell r="D1836" t="str">
            <v>M2</v>
          </cell>
          <cell r="E1836">
            <v>1</v>
          </cell>
          <cell r="F1836">
            <v>19.09</v>
          </cell>
          <cell r="G1836">
            <v>0</v>
          </cell>
          <cell r="H1836">
            <v>7.41</v>
          </cell>
          <cell r="I1836">
            <v>0</v>
          </cell>
          <cell r="J1836">
            <v>26.5</v>
          </cell>
          <cell r="K1836">
            <v>31.799999999999997</v>
          </cell>
        </row>
        <row r="1837">
          <cell r="B1837" t="str">
            <v>C2032</v>
          </cell>
          <cell r="C1837" t="str">
            <v>REGULARIZAÇÃO MECANIZADA  ATÉ 0,40 M , COMPACTADA P/ PAVIMENTAÇÃO</v>
          </cell>
          <cell r="D1837" t="str">
            <v>M2</v>
          </cell>
          <cell r="E1837">
            <v>1</v>
          </cell>
          <cell r="F1837">
            <v>4.9583499999999994</v>
          </cell>
          <cell r="G1837">
            <v>0</v>
          </cell>
          <cell r="H1837">
            <v>0.35164999999999996</v>
          </cell>
          <cell r="I1837">
            <v>0</v>
          </cell>
          <cell r="J1837">
            <v>5.31</v>
          </cell>
          <cell r="K1837">
            <v>6.371999999999999</v>
          </cell>
        </row>
        <row r="1838">
          <cell r="C1838" t="str">
            <v>INSTALAÇÕES HIDRÁULICAS</v>
          </cell>
          <cell r="E1838">
            <v>0</v>
          </cell>
          <cell r="F1838">
            <v>229178.45448468401</v>
          </cell>
          <cell r="G1838">
            <v>0</v>
          </cell>
          <cell r="H1838">
            <v>47151.3955153157</v>
          </cell>
          <cell r="I1838">
            <v>0</v>
          </cell>
          <cell r="J1838" t="str">
            <v/>
          </cell>
        </row>
        <row r="1839">
          <cell r="C1839" t="str">
            <v>TUBOS E CONEXÕES DE FERRO FUNDIDO</v>
          </cell>
          <cell r="E1839">
            <v>0</v>
          </cell>
          <cell r="F1839">
            <v>4504.5758481250004</v>
          </cell>
          <cell r="G1839">
            <v>0</v>
          </cell>
          <cell r="H1839">
            <v>293.46415187500003</v>
          </cell>
          <cell r="I1839">
            <v>0</v>
          </cell>
          <cell r="J1839" t="str">
            <v/>
          </cell>
        </row>
        <row r="1840">
          <cell r="B1840" t="str">
            <v>C0319</v>
          </cell>
          <cell r="C1840" t="str">
            <v>ASSENTAMENTO DE TUBOS, PEÇAS E CONEXÕES EM FoFo, JE DN 50mm</v>
          </cell>
          <cell r="D1840" t="str">
            <v>M</v>
          </cell>
          <cell r="E1840">
            <v>1</v>
          </cell>
          <cell r="F1840">
            <v>1.0710861875</v>
          </cell>
          <cell r="G1840">
            <v>0</v>
          </cell>
          <cell r="H1840">
            <v>0.57891381249999996</v>
          </cell>
          <cell r="I1840">
            <v>0</v>
          </cell>
          <cell r="J1840">
            <v>1.65</v>
          </cell>
          <cell r="K1840">
            <v>1.9799999999999998</v>
          </cell>
        </row>
        <row r="1841">
          <cell r="B1841" t="str">
            <v>C0322</v>
          </cell>
          <cell r="C1841" t="str">
            <v>ASSENTAMENTO DE TUBOS, PEÇAS E CONEXÕES EM FoFo, JE DN 75mm</v>
          </cell>
          <cell r="D1841" t="str">
            <v>M</v>
          </cell>
          <cell r="E1841">
            <v>1</v>
          </cell>
          <cell r="F1841">
            <v>1.3684179999999999</v>
          </cell>
          <cell r="G1841">
            <v>0</v>
          </cell>
          <cell r="H1841">
            <v>0.69158199999999992</v>
          </cell>
          <cell r="I1841">
            <v>0</v>
          </cell>
          <cell r="J1841">
            <v>2.0599999999999996</v>
          </cell>
          <cell r="K1841">
            <v>2.4719999999999995</v>
          </cell>
        </row>
        <row r="1842">
          <cell r="B1842" t="str">
            <v>C0308</v>
          </cell>
          <cell r="C1842" t="str">
            <v>ASSENTAMENTO DE TUBOS, PEÇAS E CONEXÕES EM FoFo, JE DN 100mm</v>
          </cell>
          <cell r="D1842" t="str">
            <v>M</v>
          </cell>
          <cell r="E1842">
            <v>1</v>
          </cell>
          <cell r="F1842">
            <v>2.154600625</v>
          </cell>
          <cell r="G1842">
            <v>0</v>
          </cell>
          <cell r="H1842">
            <v>1.175399375</v>
          </cell>
          <cell r="I1842">
            <v>0</v>
          </cell>
          <cell r="J1842">
            <v>3.33</v>
          </cell>
          <cell r="K1842">
            <v>3.996</v>
          </cell>
        </row>
        <row r="1843">
          <cell r="B1843" t="str">
            <v>C0311</v>
          </cell>
          <cell r="C1843" t="str">
            <v>ASSENTAMENTO DE TUBOS, PEÇAS E CONEXÕES EM FoFo, JE DN 150mm</v>
          </cell>
          <cell r="D1843" t="str">
            <v>M</v>
          </cell>
          <cell r="E1843">
            <v>1</v>
          </cell>
          <cell r="F1843">
            <v>2.9617493124999998</v>
          </cell>
          <cell r="G1843">
            <v>0</v>
          </cell>
          <cell r="H1843">
            <v>1.5182506875000001</v>
          </cell>
          <cell r="I1843">
            <v>0</v>
          </cell>
          <cell r="J1843">
            <v>4.4800000000000004</v>
          </cell>
          <cell r="K1843">
            <v>5.3760000000000003</v>
          </cell>
        </row>
        <row r="1844">
          <cell r="B1844" t="str">
            <v>C0312</v>
          </cell>
          <cell r="C1844" t="str">
            <v>ASSENTAMENTO DE TUBOS, PEÇAS E CONEXÕES EM FoFo, JE DN 200mm</v>
          </cell>
          <cell r="D1844" t="str">
            <v>M</v>
          </cell>
          <cell r="E1844">
            <v>1</v>
          </cell>
          <cell r="F1844">
            <v>3.6500105</v>
          </cell>
          <cell r="G1844">
            <v>0</v>
          </cell>
          <cell r="H1844">
            <v>1.7499895000000001</v>
          </cell>
          <cell r="I1844">
            <v>0</v>
          </cell>
          <cell r="J1844">
            <v>5.4</v>
          </cell>
          <cell r="K1844">
            <v>6.48</v>
          </cell>
        </row>
        <row r="1845">
          <cell r="B1845" t="str">
            <v>C0313</v>
          </cell>
          <cell r="C1845" t="str">
            <v>ASSENTAMENTO DE TUBOS, PEÇAS E CONEXÕES EM FoFo, JE DN 250mm</v>
          </cell>
          <cell r="D1845" t="str">
            <v>M</v>
          </cell>
          <cell r="E1845">
            <v>1</v>
          </cell>
          <cell r="F1845">
            <v>4.5893333749999998</v>
          </cell>
          <cell r="G1845">
            <v>0</v>
          </cell>
          <cell r="H1845">
            <v>2.0106666250000003</v>
          </cell>
          <cell r="I1845">
            <v>0</v>
          </cell>
          <cell r="J1845">
            <v>6.6</v>
          </cell>
          <cell r="K1845">
            <v>7.919999999999999</v>
          </cell>
        </row>
        <row r="1846">
          <cell r="B1846" t="str">
            <v>C0314</v>
          </cell>
          <cell r="C1846" t="str">
            <v>ASSENTAMENTO DE TUBOS, PEÇAS E CONEXÕES EM FoFo, JE DN 300mm</v>
          </cell>
          <cell r="D1846" t="str">
            <v>M</v>
          </cell>
          <cell r="E1846">
            <v>1</v>
          </cell>
          <cell r="F1846">
            <v>5.8192546250000001</v>
          </cell>
          <cell r="G1846">
            <v>0</v>
          </cell>
          <cell r="H1846">
            <v>2.5607453750000002</v>
          </cell>
          <cell r="I1846">
            <v>0</v>
          </cell>
          <cell r="J1846">
            <v>8.3800000000000008</v>
          </cell>
          <cell r="K1846">
            <v>10.056000000000001</v>
          </cell>
        </row>
        <row r="1847">
          <cell r="B1847" t="str">
            <v>C0315</v>
          </cell>
          <cell r="C1847" t="str">
            <v>ASSENTAMENTO DE TUBOS, PEÇAS E CONEXÕES EM FoFo, JE DN 350mm</v>
          </cell>
          <cell r="D1847" t="str">
            <v>M</v>
          </cell>
          <cell r="E1847">
            <v>1</v>
          </cell>
          <cell r="F1847">
            <v>6.9937117500000001</v>
          </cell>
          <cell r="G1847">
            <v>0</v>
          </cell>
          <cell r="H1847">
            <v>3.0162882500000001</v>
          </cell>
          <cell r="I1847">
            <v>0</v>
          </cell>
          <cell r="J1847">
            <v>10.01</v>
          </cell>
          <cell r="K1847">
            <v>12.011999999999999</v>
          </cell>
        </row>
        <row r="1848">
          <cell r="B1848" t="str">
            <v>C0316</v>
          </cell>
          <cell r="C1848" t="str">
            <v>ASSENTAMENTO DE TUBOS, PEÇAS E CONEXÕES EM FoFo, JE DN 400mm</v>
          </cell>
          <cell r="D1848" t="str">
            <v>M</v>
          </cell>
          <cell r="E1848">
            <v>1</v>
          </cell>
          <cell r="F1848">
            <v>8.2629797499999995</v>
          </cell>
          <cell r="G1848">
            <v>0</v>
          </cell>
          <cell r="H1848">
            <v>3.4170202500000002</v>
          </cell>
          <cell r="I1848">
            <v>0</v>
          </cell>
          <cell r="J1848">
            <v>11.68</v>
          </cell>
          <cell r="K1848">
            <v>14.016</v>
          </cell>
        </row>
        <row r="1849">
          <cell r="B1849" t="str">
            <v>C0317</v>
          </cell>
          <cell r="C1849" t="str">
            <v>ASSENTAMENTO DE TUBOS, PEÇAS E CONEXÕES EM FoFo, JE DN 450mm</v>
          </cell>
          <cell r="D1849" t="str">
            <v>M</v>
          </cell>
          <cell r="E1849">
            <v>1</v>
          </cell>
          <cell r="F1849">
            <v>10.582545312500001</v>
          </cell>
          <cell r="G1849">
            <v>0</v>
          </cell>
          <cell r="H1849">
            <v>4.2674546874999999</v>
          </cell>
          <cell r="I1849">
            <v>0</v>
          </cell>
          <cell r="J1849">
            <v>14.850000000000001</v>
          </cell>
          <cell r="K1849">
            <v>17.82</v>
          </cell>
        </row>
        <row r="1850">
          <cell r="B1850" t="str">
            <v>C0318</v>
          </cell>
          <cell r="C1850" t="str">
            <v>ASSENTAMENTO DE TUBOS, PEÇAS E CONEXÕES EM FoFo, JE DN 500mm</v>
          </cell>
          <cell r="D1850" t="str">
            <v>M</v>
          </cell>
          <cell r="E1850">
            <v>1</v>
          </cell>
          <cell r="F1850">
            <v>13.089060874999999</v>
          </cell>
          <cell r="G1850">
            <v>0</v>
          </cell>
          <cell r="H1850">
            <v>5.1609391250000005</v>
          </cell>
          <cell r="I1850">
            <v>0</v>
          </cell>
          <cell r="J1850">
            <v>18.25</v>
          </cell>
          <cell r="K1850">
            <v>21.9</v>
          </cell>
        </row>
        <row r="1851">
          <cell r="B1851" t="str">
            <v>C0320</v>
          </cell>
          <cell r="C1851" t="str">
            <v>ASSENTAMENTO DE TUBOS, PEÇAS E CONEXÕES EM FoFo, JE DN 600mm</v>
          </cell>
          <cell r="D1851" t="str">
            <v>M</v>
          </cell>
          <cell r="E1851">
            <v>1</v>
          </cell>
          <cell r="F1851">
            <v>16.378512125</v>
          </cell>
          <cell r="G1851">
            <v>0</v>
          </cell>
          <cell r="H1851">
            <v>6.1814878750000002</v>
          </cell>
          <cell r="I1851">
            <v>0</v>
          </cell>
          <cell r="J1851">
            <v>22.560000000000002</v>
          </cell>
          <cell r="K1851">
            <v>27.072000000000003</v>
          </cell>
        </row>
        <row r="1852">
          <cell r="B1852" t="str">
            <v>C0321</v>
          </cell>
          <cell r="C1852" t="str">
            <v>ASSENTAMENTO DE TUBOS, PEÇAS E CONEXÕES EM FoFo, JE DN 700mm</v>
          </cell>
          <cell r="D1852" t="str">
            <v>M</v>
          </cell>
          <cell r="E1852">
            <v>1</v>
          </cell>
          <cell r="F1852">
            <v>20.011580250000002</v>
          </cell>
          <cell r="G1852">
            <v>0</v>
          </cell>
          <cell r="H1852">
            <v>7.4484197500000002</v>
          </cell>
          <cell r="I1852">
            <v>0</v>
          </cell>
          <cell r="J1852">
            <v>27.46</v>
          </cell>
          <cell r="K1852">
            <v>32.951999999999998</v>
          </cell>
        </row>
        <row r="1853">
          <cell r="B1853" t="str">
            <v>C0323</v>
          </cell>
          <cell r="C1853" t="str">
            <v>ASSENTAMENTO DE TUBOS, PEÇAS E CONEXÕES EM FoFo, JE DN 800mm</v>
          </cell>
          <cell r="D1853" t="str">
            <v>M</v>
          </cell>
          <cell r="E1853">
            <v>1</v>
          </cell>
          <cell r="F1853">
            <v>21.2705685</v>
          </cell>
          <cell r="G1853">
            <v>0</v>
          </cell>
          <cell r="H1853">
            <v>7.6394314999999997</v>
          </cell>
          <cell r="I1853">
            <v>0</v>
          </cell>
          <cell r="J1853">
            <v>28.91</v>
          </cell>
          <cell r="K1853">
            <v>34.692</v>
          </cell>
        </row>
        <row r="1854">
          <cell r="B1854" t="str">
            <v>C0324</v>
          </cell>
          <cell r="C1854" t="str">
            <v>ASSENTAMENTO DE TUBOS, PEÇAS E CONEXÕES EM FoFo, JE DN 900mm</v>
          </cell>
          <cell r="D1854" t="str">
            <v>M</v>
          </cell>
          <cell r="E1854">
            <v>1</v>
          </cell>
          <cell r="F1854">
            <v>26.246476874999999</v>
          </cell>
          <cell r="G1854">
            <v>0</v>
          </cell>
          <cell r="H1854">
            <v>10.143523125</v>
          </cell>
          <cell r="I1854">
            <v>0</v>
          </cell>
          <cell r="J1854">
            <v>36.39</v>
          </cell>
          <cell r="K1854">
            <v>43.667999999999999</v>
          </cell>
        </row>
        <row r="1855">
          <cell r="B1855" t="str">
            <v>C0307</v>
          </cell>
          <cell r="C1855" t="str">
            <v>ASSENTAMENTO DE TUBOS, PEÇAS E CONEXÕES EM FoFo, JE DN 1000mm</v>
          </cell>
          <cell r="D1855" t="str">
            <v>M</v>
          </cell>
          <cell r="E1855">
            <v>1</v>
          </cell>
          <cell r="F1855">
            <v>30.652930375</v>
          </cell>
          <cell r="G1855">
            <v>0</v>
          </cell>
          <cell r="H1855">
            <v>11.977069625</v>
          </cell>
          <cell r="I1855">
            <v>0</v>
          </cell>
          <cell r="J1855">
            <v>42.63</v>
          </cell>
          <cell r="K1855">
            <v>51.155999999999999</v>
          </cell>
        </row>
        <row r="1856">
          <cell r="B1856" t="str">
            <v>C0309</v>
          </cell>
          <cell r="C1856" t="str">
            <v>ASSENTAMENTO DE TUBOS, PEÇAS E CONEXÕES EM FoFo, JE DN 1100mm</v>
          </cell>
          <cell r="D1856" t="str">
            <v>M</v>
          </cell>
          <cell r="E1856">
            <v>1</v>
          </cell>
          <cell r="F1856">
            <v>34.264966687499999</v>
          </cell>
          <cell r="G1856">
            <v>0</v>
          </cell>
          <cell r="H1856">
            <v>13.895033312500001</v>
          </cell>
          <cell r="I1856">
            <v>0</v>
          </cell>
          <cell r="J1856">
            <v>48.16</v>
          </cell>
          <cell r="K1856">
            <v>57.791999999999994</v>
          </cell>
        </row>
        <row r="1857">
          <cell r="B1857" t="str">
            <v>C0310</v>
          </cell>
          <cell r="C1857" t="str">
            <v>ASSENTAMENTO DE TUBOS, PEÇAS E CONEXÕES EM FoFo, JE DN 1200mm</v>
          </cell>
          <cell r="D1857" t="str">
            <v>M</v>
          </cell>
          <cell r="E1857">
            <v>1</v>
          </cell>
          <cell r="F1857">
            <v>39.178063000000002</v>
          </cell>
          <cell r="G1857">
            <v>0</v>
          </cell>
          <cell r="H1857">
            <v>15.991937</v>
          </cell>
          <cell r="I1857">
            <v>0</v>
          </cell>
          <cell r="J1857">
            <v>55.17</v>
          </cell>
          <cell r="K1857">
            <v>66.203999999999994</v>
          </cell>
        </row>
        <row r="1858">
          <cell r="B1858" t="str">
            <v>C0475</v>
          </cell>
          <cell r="C1858" t="str">
            <v>BUCHA DE REDUÇÃO FERRO FUNDIDO D= 75X50mm (3"X2")</v>
          </cell>
          <cell r="D1858" t="str">
            <v>UN</v>
          </cell>
          <cell r="E1858">
            <v>1</v>
          </cell>
          <cell r="F1858">
            <v>31.251249999999999</v>
          </cell>
          <cell r="G1858">
            <v>0</v>
          </cell>
          <cell r="H1858">
            <v>3.8587500000000001</v>
          </cell>
          <cell r="I1858">
            <v>0</v>
          </cell>
          <cell r="J1858">
            <v>35.11</v>
          </cell>
          <cell r="K1858">
            <v>42.131999999999998</v>
          </cell>
        </row>
        <row r="1859">
          <cell r="B1859" t="str">
            <v>C0476</v>
          </cell>
          <cell r="C1859" t="str">
            <v>BUCHA DE REDUÇÃO FERRO FUNDIDO D=100X75mm (4"X3")</v>
          </cell>
          <cell r="D1859" t="str">
            <v>UN</v>
          </cell>
          <cell r="E1859">
            <v>1</v>
          </cell>
          <cell r="F1859">
            <v>44.196249999999999</v>
          </cell>
          <cell r="G1859">
            <v>0</v>
          </cell>
          <cell r="H1859">
            <v>6.0637499999999998</v>
          </cell>
          <cell r="I1859">
            <v>0</v>
          </cell>
          <cell r="J1859">
            <v>50.26</v>
          </cell>
          <cell r="K1859">
            <v>60.311999999999998</v>
          </cell>
        </row>
        <row r="1860">
          <cell r="B1860" t="str">
            <v>C0477</v>
          </cell>
          <cell r="C1860" t="str">
            <v>BUCHA DE REDUÇÃO FERRO FUNDIDO D=150X100mm (6"X4")</v>
          </cell>
          <cell r="D1860" t="str">
            <v>UN</v>
          </cell>
          <cell r="E1860">
            <v>1</v>
          </cell>
          <cell r="F1860">
            <v>152.93</v>
          </cell>
          <cell r="G1860">
            <v>0</v>
          </cell>
          <cell r="H1860">
            <v>7.84</v>
          </cell>
          <cell r="I1860">
            <v>0</v>
          </cell>
          <cell r="J1860">
            <v>160.77000000000001</v>
          </cell>
          <cell r="K1860">
            <v>192.92400000000001</v>
          </cell>
        </row>
        <row r="1861">
          <cell r="B1861" t="str">
            <v>C0655</v>
          </cell>
          <cell r="C1861" t="str">
            <v>CAIXA SIFONADA DE FERRO D= 150mm</v>
          </cell>
          <cell r="D1861" t="str">
            <v>UN</v>
          </cell>
          <cell r="E1861">
            <v>1</v>
          </cell>
          <cell r="F1861">
            <v>389.16250000000002</v>
          </cell>
          <cell r="G1861">
            <v>0</v>
          </cell>
          <cell r="H1861">
            <v>1.3474999999999999</v>
          </cell>
          <cell r="I1861">
            <v>0</v>
          </cell>
          <cell r="J1861">
            <v>390.51000000000005</v>
          </cell>
          <cell r="K1861">
            <v>468.61200000000002</v>
          </cell>
        </row>
        <row r="1862">
          <cell r="B1862" t="str">
            <v>C1438</v>
          </cell>
          <cell r="C1862" t="str">
            <v>GRELHA HEMISFÉRICA FERRO FUNDIDO D=80mm (3")</v>
          </cell>
          <cell r="D1862" t="str">
            <v>UN</v>
          </cell>
          <cell r="E1862">
            <v>1</v>
          </cell>
          <cell r="F1862">
            <v>25.0825</v>
          </cell>
          <cell r="G1862">
            <v>0</v>
          </cell>
          <cell r="H1862">
            <v>0.36749999999999999</v>
          </cell>
          <cell r="I1862">
            <v>0</v>
          </cell>
          <cell r="J1862">
            <v>25.45</v>
          </cell>
          <cell r="K1862">
            <v>30.54</v>
          </cell>
        </row>
        <row r="1863">
          <cell r="B1863" t="str">
            <v>C1534</v>
          </cell>
          <cell r="C1863" t="str">
            <v>JOELHO FERRO FUNDIDO C/VISITA D= 100X50mm (4"X2")</v>
          </cell>
          <cell r="D1863" t="str">
            <v>UN</v>
          </cell>
          <cell r="E1863">
            <v>1</v>
          </cell>
          <cell r="F1863">
            <v>95.716250000000002</v>
          </cell>
          <cell r="G1863">
            <v>0</v>
          </cell>
          <cell r="H1863">
            <v>9.4937500000000004</v>
          </cell>
          <cell r="I1863">
            <v>0</v>
          </cell>
          <cell r="J1863">
            <v>105.21000000000001</v>
          </cell>
          <cell r="K1863">
            <v>126.25200000000001</v>
          </cell>
        </row>
        <row r="1864">
          <cell r="B1864" t="str">
            <v>C1536</v>
          </cell>
          <cell r="C1864" t="str">
            <v>JOELHO FERRO FUNDIDO D= 50mm (2")</v>
          </cell>
          <cell r="D1864" t="str">
            <v>UN</v>
          </cell>
          <cell r="E1864">
            <v>1</v>
          </cell>
          <cell r="F1864">
            <v>73.527500000000003</v>
          </cell>
          <cell r="G1864">
            <v>0</v>
          </cell>
          <cell r="H1864">
            <v>5.0225</v>
          </cell>
          <cell r="I1864">
            <v>0</v>
          </cell>
          <cell r="J1864">
            <v>78.55</v>
          </cell>
          <cell r="K1864">
            <v>94.259999999999991</v>
          </cell>
        </row>
        <row r="1865">
          <cell r="B1865" t="str">
            <v>C1537</v>
          </cell>
          <cell r="C1865" t="str">
            <v>JOELHO FERRO FUNDIDO D= 75mm (3")</v>
          </cell>
          <cell r="D1865" t="str">
            <v>UN</v>
          </cell>
          <cell r="E1865">
            <v>1</v>
          </cell>
          <cell r="F1865">
            <v>100.13500000000001</v>
          </cell>
          <cell r="G1865">
            <v>0</v>
          </cell>
          <cell r="H1865">
            <v>7.1050000000000004</v>
          </cell>
          <cell r="I1865">
            <v>0</v>
          </cell>
          <cell r="J1865">
            <v>107.24000000000001</v>
          </cell>
          <cell r="K1865">
            <v>128.68800000000002</v>
          </cell>
        </row>
        <row r="1866">
          <cell r="B1866" t="str">
            <v>C1535</v>
          </cell>
          <cell r="C1866" t="str">
            <v>JOELHO FERRO FUNDIDO D= 100mm (4")</v>
          </cell>
          <cell r="D1866" t="str">
            <v>UN</v>
          </cell>
          <cell r="E1866">
            <v>1</v>
          </cell>
          <cell r="F1866">
            <v>147.30625000000001</v>
          </cell>
          <cell r="G1866">
            <v>0</v>
          </cell>
          <cell r="H1866">
            <v>9.4937500000000004</v>
          </cell>
          <cell r="I1866">
            <v>0</v>
          </cell>
          <cell r="J1866">
            <v>156.80000000000001</v>
          </cell>
          <cell r="K1866">
            <v>188.16</v>
          </cell>
        </row>
        <row r="1867">
          <cell r="B1867" t="str">
            <v>C1538</v>
          </cell>
          <cell r="C1867" t="str">
            <v>JOELHO FERRO FUNDIDO D=150mm (6")</v>
          </cell>
          <cell r="D1867" t="str">
            <v>UN</v>
          </cell>
          <cell r="E1867">
            <v>1</v>
          </cell>
          <cell r="F1867">
            <v>278.33</v>
          </cell>
          <cell r="G1867">
            <v>0</v>
          </cell>
          <cell r="H1867">
            <v>12.25</v>
          </cell>
          <cell r="I1867">
            <v>0</v>
          </cell>
          <cell r="J1867">
            <v>290.58</v>
          </cell>
          <cell r="K1867">
            <v>348.69599999999997</v>
          </cell>
        </row>
        <row r="1868">
          <cell r="B1868" t="str">
            <v>C1539</v>
          </cell>
          <cell r="C1868" t="str">
            <v>JOELHO FERRO FUNDIDO JUNTA ELÁSTICA, D= 50mm (2")</v>
          </cell>
          <cell r="D1868" t="str">
            <v>UN</v>
          </cell>
          <cell r="E1868">
            <v>1</v>
          </cell>
          <cell r="F1868">
            <v>69.997500000000002</v>
          </cell>
          <cell r="G1868">
            <v>0</v>
          </cell>
          <cell r="H1868">
            <v>0.61250000000000004</v>
          </cell>
          <cell r="I1868">
            <v>0</v>
          </cell>
          <cell r="J1868">
            <v>70.61</v>
          </cell>
          <cell r="K1868">
            <v>84.731999999999999</v>
          </cell>
        </row>
        <row r="1869">
          <cell r="B1869" t="str">
            <v>C1569</v>
          </cell>
          <cell r="C1869" t="str">
            <v>JUNÇÃO DUPLA FERRO FUNDIDO. J.E. D=100X100mm (4"X4")</v>
          </cell>
          <cell r="D1869" t="str">
            <v>UN</v>
          </cell>
          <cell r="E1869">
            <v>1</v>
          </cell>
          <cell r="F1869">
            <v>309.26375000000002</v>
          </cell>
          <cell r="G1869">
            <v>0</v>
          </cell>
          <cell r="H1869">
            <v>13.046250000000001</v>
          </cell>
          <cell r="I1869">
            <v>0</v>
          </cell>
          <cell r="J1869">
            <v>322.31</v>
          </cell>
          <cell r="K1869">
            <v>386.77199999999999</v>
          </cell>
        </row>
        <row r="1870">
          <cell r="B1870" t="str">
            <v>C1679</v>
          </cell>
          <cell r="C1870" t="str">
            <v>LUVA BIPARTIDA FERRO FUNDIDO D= 50mm (2")</v>
          </cell>
          <cell r="D1870" t="str">
            <v>UN</v>
          </cell>
          <cell r="E1870">
            <v>1</v>
          </cell>
          <cell r="F1870">
            <v>63.53875</v>
          </cell>
          <cell r="G1870">
            <v>0</v>
          </cell>
          <cell r="H1870">
            <v>2.51125</v>
          </cell>
          <cell r="I1870">
            <v>0</v>
          </cell>
          <cell r="J1870">
            <v>66.05</v>
          </cell>
          <cell r="K1870">
            <v>79.259999999999991</v>
          </cell>
        </row>
        <row r="1871">
          <cell r="B1871" t="str">
            <v>C1680</v>
          </cell>
          <cell r="C1871" t="str">
            <v>LUVA BIPARTIDA FERRO FUNDIDO D= 75mm (3")</v>
          </cell>
          <cell r="D1871" t="str">
            <v>UN</v>
          </cell>
          <cell r="E1871">
            <v>1</v>
          </cell>
          <cell r="F1871">
            <v>83.537499999999994</v>
          </cell>
          <cell r="G1871">
            <v>0</v>
          </cell>
          <cell r="H1871">
            <v>3.5525000000000002</v>
          </cell>
          <cell r="I1871">
            <v>0</v>
          </cell>
          <cell r="J1871">
            <v>87.089999999999989</v>
          </cell>
          <cell r="K1871">
            <v>104.50799999999998</v>
          </cell>
        </row>
        <row r="1872">
          <cell r="B1872" t="str">
            <v>C1681</v>
          </cell>
          <cell r="C1872" t="str">
            <v>LUVA BIPARTIDA FERRO FUNDIDO D=150mm (6")</v>
          </cell>
          <cell r="D1872" t="str">
            <v>UN</v>
          </cell>
          <cell r="E1872">
            <v>1</v>
          </cell>
          <cell r="F1872">
            <v>194.535</v>
          </cell>
          <cell r="G1872">
            <v>0</v>
          </cell>
          <cell r="H1872">
            <v>6.125</v>
          </cell>
          <cell r="I1872">
            <v>0</v>
          </cell>
          <cell r="J1872">
            <v>200.66</v>
          </cell>
          <cell r="K1872">
            <v>240.79199999999997</v>
          </cell>
        </row>
        <row r="1873">
          <cell r="B1873" t="str">
            <v>C1682</v>
          </cell>
          <cell r="C1873" t="str">
            <v>LUVA BIPARTIDA FERRO FUNDIDO. D=100mm (4")</v>
          </cell>
          <cell r="D1873" t="str">
            <v>UN</v>
          </cell>
          <cell r="E1873">
            <v>1</v>
          </cell>
          <cell r="F1873">
            <v>107.4725</v>
          </cell>
          <cell r="G1873">
            <v>0</v>
          </cell>
          <cell r="H1873">
            <v>4.7774999999999999</v>
          </cell>
          <cell r="I1873">
            <v>0</v>
          </cell>
          <cell r="J1873">
            <v>112.25</v>
          </cell>
          <cell r="K1873">
            <v>134.69999999999999</v>
          </cell>
        </row>
        <row r="1874">
          <cell r="B1874" t="str">
            <v>C1683</v>
          </cell>
          <cell r="C1874" t="str">
            <v>LUVA BOLSAXBOLSA FERRO FUNDIDO D= 50mm (2")</v>
          </cell>
          <cell r="D1874" t="str">
            <v>UN</v>
          </cell>
          <cell r="E1874">
            <v>1</v>
          </cell>
          <cell r="F1874">
            <v>39.658749999999998</v>
          </cell>
          <cell r="G1874">
            <v>0</v>
          </cell>
          <cell r="H1874">
            <v>2.51125</v>
          </cell>
          <cell r="I1874">
            <v>0</v>
          </cell>
          <cell r="J1874">
            <v>42.169999999999995</v>
          </cell>
          <cell r="K1874">
            <v>50.603999999999992</v>
          </cell>
        </row>
        <row r="1875">
          <cell r="B1875" t="str">
            <v>C1684</v>
          </cell>
          <cell r="C1875" t="str">
            <v>LUVA BOLSAXBOLSA FERRO FUNDIDO D= 75mm (3")</v>
          </cell>
          <cell r="D1875" t="str">
            <v>UN</v>
          </cell>
          <cell r="E1875">
            <v>1</v>
          </cell>
          <cell r="F1875">
            <v>54.717500000000001</v>
          </cell>
          <cell r="G1875">
            <v>0</v>
          </cell>
          <cell r="H1875">
            <v>3.5525000000000002</v>
          </cell>
          <cell r="I1875">
            <v>0</v>
          </cell>
          <cell r="J1875">
            <v>58.27</v>
          </cell>
          <cell r="K1875">
            <v>69.924000000000007</v>
          </cell>
        </row>
        <row r="1876">
          <cell r="B1876" t="str">
            <v>C1685</v>
          </cell>
          <cell r="C1876" t="str">
            <v>LUVA BOLSAXBOLSA FERRO FUNDIDO D=100mm (4")</v>
          </cell>
          <cell r="D1876" t="str">
            <v>UN</v>
          </cell>
          <cell r="E1876">
            <v>1</v>
          </cell>
          <cell r="F1876">
            <v>134.35249999999999</v>
          </cell>
          <cell r="G1876">
            <v>0</v>
          </cell>
          <cell r="H1876">
            <v>4.7774999999999999</v>
          </cell>
          <cell r="I1876">
            <v>0</v>
          </cell>
          <cell r="J1876">
            <v>139.13</v>
          </cell>
          <cell r="K1876">
            <v>166.95599999999999</v>
          </cell>
        </row>
        <row r="1877">
          <cell r="B1877" t="str">
            <v>C1686</v>
          </cell>
          <cell r="C1877" t="str">
            <v>LUVA BOLSAXBOLSA FERRO FUNDIDO D=150MM (6')</v>
          </cell>
          <cell r="D1877" t="str">
            <v>UN</v>
          </cell>
          <cell r="E1877">
            <v>1</v>
          </cell>
          <cell r="F1877">
            <v>177.375</v>
          </cell>
          <cell r="G1877">
            <v>0</v>
          </cell>
          <cell r="H1877">
            <v>6.125</v>
          </cell>
          <cell r="I1877">
            <v>0</v>
          </cell>
          <cell r="J1877">
            <v>183.5</v>
          </cell>
          <cell r="K1877">
            <v>220.2</v>
          </cell>
        </row>
        <row r="1878">
          <cell r="B1878" t="str">
            <v>C1938</v>
          </cell>
          <cell r="C1878" t="str">
            <v>PLUG FERRO FUNDIDO D= 50mm (2")</v>
          </cell>
          <cell r="D1878" t="str">
            <v>UN</v>
          </cell>
          <cell r="E1878">
            <v>1</v>
          </cell>
          <cell r="F1878">
            <v>45.133749999999999</v>
          </cell>
          <cell r="G1878">
            <v>0</v>
          </cell>
          <cell r="H1878">
            <v>1.2862499999999999</v>
          </cell>
          <cell r="I1878">
            <v>0</v>
          </cell>
          <cell r="J1878">
            <v>46.42</v>
          </cell>
          <cell r="K1878">
            <v>55.704000000000001</v>
          </cell>
        </row>
        <row r="1879">
          <cell r="B1879" t="str">
            <v>C1939</v>
          </cell>
          <cell r="C1879" t="str">
            <v>PLUG FERRO FUNDIDO D= 75mm (3")</v>
          </cell>
          <cell r="D1879" t="str">
            <v>UN</v>
          </cell>
          <cell r="E1879">
            <v>1</v>
          </cell>
          <cell r="F1879">
            <v>58.903750000000002</v>
          </cell>
          <cell r="G1879">
            <v>0</v>
          </cell>
          <cell r="H1879">
            <v>1.7762500000000001</v>
          </cell>
          <cell r="I1879">
            <v>0</v>
          </cell>
          <cell r="J1879">
            <v>60.68</v>
          </cell>
          <cell r="K1879">
            <v>72.816000000000003</v>
          </cell>
        </row>
        <row r="1880">
          <cell r="B1880" t="str">
            <v>C1940</v>
          </cell>
          <cell r="C1880" t="str">
            <v>PLUG FERRO FUNDIDO D=100mm (4")</v>
          </cell>
          <cell r="D1880" t="str">
            <v>UN</v>
          </cell>
          <cell r="E1880">
            <v>1</v>
          </cell>
          <cell r="F1880">
            <v>65.171250000000001</v>
          </cell>
          <cell r="G1880">
            <v>0</v>
          </cell>
          <cell r="H1880">
            <v>2.3887499999999999</v>
          </cell>
          <cell r="I1880">
            <v>0</v>
          </cell>
          <cell r="J1880">
            <v>67.56</v>
          </cell>
          <cell r="K1880">
            <v>81.072000000000003</v>
          </cell>
        </row>
        <row r="1881">
          <cell r="B1881" t="str">
            <v>C1941</v>
          </cell>
          <cell r="C1881" t="str">
            <v>PLUG FERRO FUNDIDO D=150mm (6")</v>
          </cell>
          <cell r="D1881" t="str">
            <v>UN</v>
          </cell>
          <cell r="E1881">
            <v>1</v>
          </cell>
          <cell r="F1881">
            <v>94.417500000000004</v>
          </cell>
          <cell r="G1881">
            <v>0</v>
          </cell>
          <cell r="H1881">
            <v>3.0625</v>
          </cell>
          <cell r="I1881">
            <v>0</v>
          </cell>
          <cell r="J1881">
            <v>97.48</v>
          </cell>
          <cell r="K1881">
            <v>116.976</v>
          </cell>
        </row>
        <row r="1882">
          <cell r="B1882" t="str">
            <v>C2415</v>
          </cell>
          <cell r="C1882" t="str">
            <v>TÊ SANITÁRIO FERRO FUNDIDO D= 50X50mm (2"X2")</v>
          </cell>
          <cell r="D1882" t="str">
            <v>UN</v>
          </cell>
          <cell r="E1882">
            <v>1</v>
          </cell>
          <cell r="F1882">
            <v>100.755</v>
          </cell>
          <cell r="G1882">
            <v>0</v>
          </cell>
          <cell r="H1882">
            <v>5.1449999999999996</v>
          </cell>
          <cell r="I1882">
            <v>0</v>
          </cell>
          <cell r="J1882">
            <v>105.89999999999999</v>
          </cell>
          <cell r="K1882">
            <v>127.07999999999998</v>
          </cell>
        </row>
        <row r="1883">
          <cell r="B1883" t="str">
            <v>C2416</v>
          </cell>
          <cell r="C1883" t="str">
            <v>TÊ SANITÁRIO FERRO FUNDIDO D= 75X50mm (3"X2")</v>
          </cell>
          <cell r="D1883" t="str">
            <v>UN</v>
          </cell>
          <cell r="E1883">
            <v>1</v>
          </cell>
          <cell r="F1883">
            <v>117.96875</v>
          </cell>
          <cell r="G1883">
            <v>0</v>
          </cell>
          <cell r="H1883">
            <v>7.4112499999999999</v>
          </cell>
          <cell r="I1883">
            <v>0</v>
          </cell>
          <cell r="J1883">
            <v>125.38</v>
          </cell>
          <cell r="K1883">
            <v>150.45599999999999</v>
          </cell>
        </row>
        <row r="1884">
          <cell r="B1884" t="str">
            <v>C2422</v>
          </cell>
          <cell r="C1884" t="str">
            <v>TÊ SANITÁRIO FERRO FUNDIDO D=75X75mm (3"X3")</v>
          </cell>
          <cell r="D1884" t="str">
            <v>UN</v>
          </cell>
          <cell r="E1884">
            <v>1</v>
          </cell>
          <cell r="F1884">
            <v>145.69874999999999</v>
          </cell>
          <cell r="G1884">
            <v>0</v>
          </cell>
          <cell r="H1884">
            <v>7.4112499999999999</v>
          </cell>
          <cell r="I1884">
            <v>0</v>
          </cell>
          <cell r="J1884">
            <v>153.10999999999999</v>
          </cell>
          <cell r="K1884">
            <v>183.73199999999997</v>
          </cell>
        </row>
        <row r="1885">
          <cell r="B1885" t="str">
            <v>C2418</v>
          </cell>
          <cell r="C1885" t="str">
            <v>TÊ SANITÁRIO FERRO FUNDIDO D=100X50mm (4"X2")</v>
          </cell>
          <cell r="D1885" t="str">
            <v>UN</v>
          </cell>
          <cell r="E1885">
            <v>1</v>
          </cell>
          <cell r="F1885">
            <v>151.79</v>
          </cell>
          <cell r="G1885">
            <v>0</v>
          </cell>
          <cell r="H1885">
            <v>9.8000000000000007</v>
          </cell>
          <cell r="I1885">
            <v>0</v>
          </cell>
          <cell r="J1885">
            <v>161.59</v>
          </cell>
          <cell r="K1885">
            <v>193.90799999999999</v>
          </cell>
        </row>
        <row r="1886">
          <cell r="B1886" t="str">
            <v>C2419</v>
          </cell>
          <cell r="C1886" t="str">
            <v>TÊ SANITÁRIO FERRO FUNDIDO D=100X75mm (4"X3")</v>
          </cell>
          <cell r="D1886" t="str">
            <v>UN</v>
          </cell>
          <cell r="E1886">
            <v>1</v>
          </cell>
          <cell r="F1886">
            <v>171.89</v>
          </cell>
          <cell r="G1886">
            <v>0</v>
          </cell>
          <cell r="H1886">
            <v>9.8000000000000007</v>
          </cell>
          <cell r="I1886">
            <v>0</v>
          </cell>
          <cell r="J1886">
            <v>181.69</v>
          </cell>
          <cell r="K1886">
            <v>218.02799999999999</v>
          </cell>
        </row>
        <row r="1887">
          <cell r="B1887" t="str">
            <v>C2417</v>
          </cell>
          <cell r="C1887" t="str">
            <v>TÊ SANITÁRIO FERRO FUNDIDO D=100X100mm (4"X4")</v>
          </cell>
          <cell r="D1887" t="str">
            <v>UN</v>
          </cell>
          <cell r="E1887">
            <v>1</v>
          </cell>
          <cell r="F1887">
            <v>198.33</v>
          </cell>
          <cell r="G1887">
            <v>0</v>
          </cell>
          <cell r="H1887">
            <v>9.8000000000000007</v>
          </cell>
          <cell r="I1887">
            <v>0</v>
          </cell>
          <cell r="J1887">
            <v>208.13000000000002</v>
          </cell>
          <cell r="K1887">
            <v>249.75600000000003</v>
          </cell>
        </row>
        <row r="1888">
          <cell r="B1888" t="str">
            <v>C2420</v>
          </cell>
          <cell r="C1888" t="str">
            <v>TÊ SANITÁRIO FERRO FUNDIDO D=150X100mm (6"X4")</v>
          </cell>
          <cell r="D1888" t="str">
            <v>UN</v>
          </cell>
          <cell r="E1888">
            <v>1</v>
          </cell>
          <cell r="F1888">
            <v>230.44749999999999</v>
          </cell>
          <cell r="G1888">
            <v>0</v>
          </cell>
          <cell r="H1888">
            <v>12.862500000000001</v>
          </cell>
          <cell r="I1888">
            <v>0</v>
          </cell>
          <cell r="J1888">
            <v>243.31</v>
          </cell>
          <cell r="K1888">
            <v>291.97199999999998</v>
          </cell>
        </row>
        <row r="1889">
          <cell r="B1889" t="str">
            <v>C2421</v>
          </cell>
          <cell r="C1889" t="str">
            <v>TÊ SANITÁRIO FERRO FUNDIDO D=150X150mm (6"X6")</v>
          </cell>
          <cell r="D1889" t="str">
            <v>UN</v>
          </cell>
          <cell r="E1889">
            <v>1</v>
          </cell>
          <cell r="F1889">
            <v>303.4375</v>
          </cell>
          <cell r="G1889">
            <v>0</v>
          </cell>
          <cell r="H1889">
            <v>12.862500000000001</v>
          </cell>
          <cell r="I1889">
            <v>0</v>
          </cell>
          <cell r="J1889">
            <v>316.3</v>
          </cell>
          <cell r="K1889">
            <v>379.56</v>
          </cell>
        </row>
        <row r="1890">
          <cell r="C1890" t="str">
            <v>TUBOS E CONEXÕES DE AÇO</v>
          </cell>
          <cell r="E1890">
            <v>0</v>
          </cell>
          <cell r="F1890">
            <v>7158.2145687000002</v>
          </cell>
          <cell r="G1890">
            <v>0</v>
          </cell>
          <cell r="H1890">
            <v>1384.3954312999999</v>
          </cell>
          <cell r="I1890">
            <v>0</v>
          </cell>
          <cell r="J1890" t="str">
            <v/>
          </cell>
        </row>
        <row r="1891">
          <cell r="B1891" t="str">
            <v>C0264</v>
          </cell>
          <cell r="C1891" t="str">
            <v>ASSENTAMENTO DE TUBOS E CONEXÕES EM AÇO, J.ELASTICA D=16"</v>
          </cell>
          <cell r="D1891" t="str">
            <v>M</v>
          </cell>
          <cell r="E1891">
            <v>1</v>
          </cell>
          <cell r="F1891">
            <v>8.1638801999999995</v>
          </cell>
          <cell r="G1891">
            <v>0</v>
          </cell>
          <cell r="H1891">
            <v>3.4061197999999999</v>
          </cell>
          <cell r="I1891">
            <v>0</v>
          </cell>
          <cell r="J1891">
            <v>11.57</v>
          </cell>
          <cell r="K1891">
            <v>13.884</v>
          </cell>
        </row>
        <row r="1892">
          <cell r="B1892" t="str">
            <v>C0265</v>
          </cell>
          <cell r="C1892" t="str">
            <v>ASSENTAMENTO DE TUBOS E CONEXÕES EM AÇO, J.ELASTICA D=20"</v>
          </cell>
          <cell r="D1892" t="str">
            <v>M</v>
          </cell>
          <cell r="E1892">
            <v>1</v>
          </cell>
          <cell r="F1892">
            <v>12.6933243</v>
          </cell>
          <cell r="G1892">
            <v>0</v>
          </cell>
          <cell r="H1892">
            <v>5.1066757000000003</v>
          </cell>
          <cell r="I1892">
            <v>0</v>
          </cell>
          <cell r="J1892">
            <v>17.8</v>
          </cell>
          <cell r="K1892">
            <v>21.36</v>
          </cell>
        </row>
        <row r="1893">
          <cell r="B1893" t="str">
            <v>C0266</v>
          </cell>
          <cell r="C1893" t="str">
            <v>ASSENTAMENTO DE TUBOS E CONEXÕES EM AÇO, J.ELASTICA D=24"</v>
          </cell>
          <cell r="D1893" t="str">
            <v>M</v>
          </cell>
          <cell r="E1893">
            <v>1</v>
          </cell>
          <cell r="F1893">
            <v>15.591682499999999</v>
          </cell>
          <cell r="G1893">
            <v>0</v>
          </cell>
          <cell r="H1893">
            <v>6.0683175</v>
          </cell>
          <cell r="I1893">
            <v>0</v>
          </cell>
          <cell r="J1893">
            <v>21.66</v>
          </cell>
          <cell r="K1893">
            <v>25.992000000000001</v>
          </cell>
        </row>
        <row r="1894">
          <cell r="B1894" t="str">
            <v>C0267</v>
          </cell>
          <cell r="C1894" t="str">
            <v>ASSENTAMENTO DE TUBOS E CONEXÕES EM AÇO, J.ELASTICA D=28"</v>
          </cell>
          <cell r="D1894" t="str">
            <v>M</v>
          </cell>
          <cell r="E1894">
            <v>1</v>
          </cell>
          <cell r="F1894">
            <v>18.6683266</v>
          </cell>
          <cell r="G1894">
            <v>0</v>
          </cell>
          <cell r="H1894">
            <v>7.2516733999999996</v>
          </cell>
          <cell r="I1894">
            <v>0</v>
          </cell>
          <cell r="J1894">
            <v>25.92</v>
          </cell>
          <cell r="K1894">
            <v>31.103999999999999</v>
          </cell>
        </row>
        <row r="1895">
          <cell r="B1895" t="str">
            <v>C0268</v>
          </cell>
          <cell r="C1895" t="str">
            <v>ASSENTAMENTO DE TUBOS E CONEXÕES EM AÇO, J.ELASTICA D=32"</v>
          </cell>
          <cell r="D1895" t="str">
            <v>M</v>
          </cell>
          <cell r="E1895">
            <v>1</v>
          </cell>
          <cell r="F1895">
            <v>19.266434799999999</v>
          </cell>
          <cell r="G1895">
            <v>0</v>
          </cell>
          <cell r="H1895">
            <v>7.3435651999999996</v>
          </cell>
          <cell r="I1895">
            <v>0</v>
          </cell>
          <cell r="J1895">
            <v>26.61</v>
          </cell>
          <cell r="K1895">
            <v>31.931999999999999</v>
          </cell>
        </row>
        <row r="1896">
          <cell r="B1896" t="str">
            <v>C0269</v>
          </cell>
          <cell r="C1896" t="str">
            <v>ASSENTAMENTO DE TUBOS E CONEXÕES EM AÇO, J.ELASTICA D=36"</v>
          </cell>
          <cell r="D1896" t="str">
            <v>M</v>
          </cell>
          <cell r="E1896">
            <v>1</v>
          </cell>
          <cell r="F1896">
            <v>23.486078899999999</v>
          </cell>
          <cell r="G1896">
            <v>0</v>
          </cell>
          <cell r="H1896">
            <v>9.7339210999999999</v>
          </cell>
          <cell r="I1896">
            <v>0</v>
          </cell>
          <cell r="J1896">
            <v>33.22</v>
          </cell>
          <cell r="K1896">
            <v>39.863999999999997</v>
          </cell>
        </row>
        <row r="1897">
          <cell r="B1897" t="str">
            <v>C0270</v>
          </cell>
          <cell r="C1897" t="str">
            <v>ASSENTAMENTO DE TUBOS E CONEXÕES EM AÇO, J.ELASTICA D=40"</v>
          </cell>
          <cell r="D1897" t="str">
            <v>M</v>
          </cell>
          <cell r="E1897">
            <v>1</v>
          </cell>
          <cell r="F1897">
            <v>27.041812100000001</v>
          </cell>
          <cell r="G1897">
            <v>0</v>
          </cell>
          <cell r="H1897">
            <v>11.438187900000001</v>
          </cell>
          <cell r="I1897">
            <v>0</v>
          </cell>
          <cell r="J1897">
            <v>38.480000000000004</v>
          </cell>
          <cell r="K1897">
            <v>46.176000000000002</v>
          </cell>
        </row>
        <row r="1898">
          <cell r="B1898" t="str">
            <v>C0271</v>
          </cell>
          <cell r="C1898" t="str">
            <v>ASSENTAMENTO DE TUBOS E CONEXÕES EM AÇO, J.ELASTICA D=44"</v>
          </cell>
          <cell r="D1898" t="str">
            <v>M</v>
          </cell>
          <cell r="E1898">
            <v>1</v>
          </cell>
          <cell r="F1898">
            <v>34.055526499999999</v>
          </cell>
          <cell r="G1898">
            <v>0</v>
          </cell>
          <cell r="H1898">
            <v>13.8344735</v>
          </cell>
          <cell r="I1898">
            <v>0</v>
          </cell>
          <cell r="J1898">
            <v>47.89</v>
          </cell>
          <cell r="K1898">
            <v>57.467999999999996</v>
          </cell>
        </row>
        <row r="1899">
          <cell r="B1899" t="str">
            <v>C0272</v>
          </cell>
          <cell r="C1899" t="str">
            <v>ASSENTAMENTO DE TUBOS E CONEXÕES EM AÇO, J.ELASTICA D=48"</v>
          </cell>
          <cell r="D1899" t="str">
            <v>M</v>
          </cell>
          <cell r="E1899">
            <v>1</v>
          </cell>
          <cell r="F1899">
            <v>37.605130199999998</v>
          </cell>
          <cell r="G1899">
            <v>0</v>
          </cell>
          <cell r="H1899">
            <v>15.774869799999999</v>
          </cell>
          <cell r="I1899">
            <v>0</v>
          </cell>
          <cell r="J1899">
            <v>53.379999999999995</v>
          </cell>
          <cell r="K1899">
            <v>64.055999999999997</v>
          </cell>
        </row>
        <row r="1900">
          <cell r="B1900" t="str">
            <v>C0273</v>
          </cell>
          <cell r="C1900" t="str">
            <v>ASSENTAMENTO DE TUBOS E CONEXÕES EM AÇO, J.ELASTICA D=60"</v>
          </cell>
          <cell r="D1900" t="str">
            <v>M</v>
          </cell>
          <cell r="E1900">
            <v>1</v>
          </cell>
          <cell r="F1900">
            <v>58.106921100000001</v>
          </cell>
          <cell r="G1900">
            <v>0</v>
          </cell>
          <cell r="H1900">
            <v>21.953078900000001</v>
          </cell>
          <cell r="I1900">
            <v>0</v>
          </cell>
          <cell r="J1900">
            <v>80.06</v>
          </cell>
          <cell r="K1900">
            <v>96.072000000000003</v>
          </cell>
        </row>
        <row r="1901">
          <cell r="B1901" t="str">
            <v>C0274</v>
          </cell>
          <cell r="C1901" t="str">
            <v>ASSENTAMENTO DE TUBOS E CONEXÕES EM AÇO, J.ELASTICA D=72"</v>
          </cell>
          <cell r="D1901" t="str">
            <v>M</v>
          </cell>
          <cell r="E1901">
            <v>1</v>
          </cell>
          <cell r="F1901">
            <v>74.383454599999993</v>
          </cell>
          <cell r="G1901">
            <v>0</v>
          </cell>
          <cell r="H1901">
            <v>27.6665454</v>
          </cell>
          <cell r="I1901">
            <v>0</v>
          </cell>
          <cell r="J1901">
            <v>102.05</v>
          </cell>
          <cell r="K1901">
            <v>122.46</v>
          </cell>
        </row>
        <row r="1902">
          <cell r="B1902" t="str">
            <v>C0248</v>
          </cell>
          <cell r="C1902" t="str">
            <v>ASSENTAMENTO DE TUBOS E CONEXÕES EM AÇO, J. SOLDADA D=16"</v>
          </cell>
          <cell r="D1902" t="str">
            <v>M</v>
          </cell>
          <cell r="E1902">
            <v>1</v>
          </cell>
          <cell r="F1902">
            <v>23.816930200000002</v>
          </cell>
          <cell r="G1902">
            <v>0</v>
          </cell>
          <cell r="H1902">
            <v>9.2730698</v>
          </cell>
          <cell r="I1902">
            <v>0</v>
          </cell>
          <cell r="J1902">
            <v>33.090000000000003</v>
          </cell>
          <cell r="K1902">
            <v>39.708000000000006</v>
          </cell>
        </row>
        <row r="1903">
          <cell r="B1903" t="str">
            <v>C0249</v>
          </cell>
          <cell r="C1903" t="str">
            <v>ASSENTAMENTO DE TUBOS E CONEXÕES EM AÇO, J. SOLDADA D=20"</v>
          </cell>
          <cell r="D1903" t="str">
            <v>M</v>
          </cell>
          <cell r="E1903">
            <v>1</v>
          </cell>
          <cell r="F1903">
            <v>29.782924300000001</v>
          </cell>
          <cell r="G1903">
            <v>0</v>
          </cell>
          <cell r="H1903">
            <v>11.5970757</v>
          </cell>
          <cell r="I1903">
            <v>0</v>
          </cell>
          <cell r="J1903">
            <v>41.38</v>
          </cell>
          <cell r="K1903">
            <v>49.655999999999999</v>
          </cell>
        </row>
        <row r="1904">
          <cell r="B1904" t="str">
            <v>C0250</v>
          </cell>
          <cell r="C1904" t="str">
            <v>ASSENTAMENTO DE TUBOS E CONEXÕES EM AÇO, J. SOLDADA D=24"</v>
          </cell>
          <cell r="D1904" t="str">
            <v>M</v>
          </cell>
          <cell r="E1904">
            <v>1</v>
          </cell>
          <cell r="F1904">
            <v>34.941567499999998</v>
          </cell>
          <cell r="G1904">
            <v>0</v>
          </cell>
          <cell r="H1904">
            <v>13.5684325</v>
          </cell>
          <cell r="I1904">
            <v>0</v>
          </cell>
          <cell r="J1904">
            <v>48.51</v>
          </cell>
          <cell r="K1904">
            <v>58.211999999999996</v>
          </cell>
        </row>
        <row r="1905">
          <cell r="B1905" t="str">
            <v>C0251</v>
          </cell>
          <cell r="C1905" t="str">
            <v>ASSENTAMENTO DE TUBOS E CONEXÕES EM AÇO, J. SOLDADA D=28"</v>
          </cell>
          <cell r="D1905" t="str">
            <v>M</v>
          </cell>
          <cell r="E1905">
            <v>1</v>
          </cell>
          <cell r="F1905">
            <v>41.746649099999999</v>
          </cell>
          <cell r="G1905">
            <v>0</v>
          </cell>
          <cell r="H1905">
            <v>16.243350899999999</v>
          </cell>
          <cell r="I1905">
            <v>0</v>
          </cell>
          <cell r="J1905">
            <v>57.989999999999995</v>
          </cell>
          <cell r="K1905">
            <v>69.587999999999994</v>
          </cell>
        </row>
        <row r="1906">
          <cell r="B1906" t="str">
            <v>C0252</v>
          </cell>
          <cell r="C1906" t="str">
            <v>ASSENTAMENTO DE TUBOS E CONEXÕES EM AÇO, J. SOLDADA D=30"</v>
          </cell>
          <cell r="D1906" t="str">
            <v>M</v>
          </cell>
          <cell r="E1906">
            <v>1</v>
          </cell>
          <cell r="F1906">
            <v>43.661380700000002</v>
          </cell>
          <cell r="G1906">
            <v>0</v>
          </cell>
          <cell r="H1906">
            <v>17.318619300000002</v>
          </cell>
          <cell r="I1906">
            <v>0</v>
          </cell>
          <cell r="J1906">
            <v>60.980000000000004</v>
          </cell>
          <cell r="K1906">
            <v>73.176000000000002</v>
          </cell>
        </row>
        <row r="1907">
          <cell r="B1907" t="str">
            <v>C0253</v>
          </cell>
          <cell r="C1907" t="str">
            <v>ASSENTAMENTO DE TUBOS E CONEXÕES EM AÇO, J. SOLDADA D=32"</v>
          </cell>
          <cell r="D1907" t="str">
            <v>M</v>
          </cell>
          <cell r="E1907">
            <v>1</v>
          </cell>
          <cell r="F1907">
            <v>46.896662300000003</v>
          </cell>
          <cell r="G1907">
            <v>0</v>
          </cell>
          <cell r="H1907">
            <v>18.4833377</v>
          </cell>
          <cell r="I1907">
            <v>0</v>
          </cell>
          <cell r="J1907">
            <v>65.38</v>
          </cell>
          <cell r="K1907">
            <v>78.455999999999989</v>
          </cell>
        </row>
        <row r="1908">
          <cell r="B1908" t="str">
            <v>C0254</v>
          </cell>
          <cell r="C1908" t="str">
            <v>ASSENTAMENTO DE TUBOS E CONEXÕES EM AÇO, J. SOLDADA D=36"</v>
          </cell>
          <cell r="D1908" t="str">
            <v>M</v>
          </cell>
          <cell r="E1908">
            <v>1</v>
          </cell>
          <cell r="F1908">
            <v>52.3458489</v>
          </cell>
          <cell r="G1908">
            <v>0</v>
          </cell>
          <cell r="H1908">
            <v>20.754151100000001</v>
          </cell>
          <cell r="I1908">
            <v>0</v>
          </cell>
          <cell r="J1908">
            <v>73.099999999999994</v>
          </cell>
          <cell r="K1908">
            <v>87.719999999999985</v>
          </cell>
        </row>
        <row r="1909">
          <cell r="B1909" t="str">
            <v>C0255</v>
          </cell>
          <cell r="C1909" t="str">
            <v>ASSENTAMENTO DE TUBOS E CONEXÕES EM AÇO, J. SOLDADA D=40"</v>
          </cell>
          <cell r="D1909" t="str">
            <v>M</v>
          </cell>
          <cell r="E1909">
            <v>1</v>
          </cell>
          <cell r="F1909">
            <v>61.119637099999998</v>
          </cell>
          <cell r="G1909">
            <v>0</v>
          </cell>
          <cell r="H1909">
            <v>23.320362899999999</v>
          </cell>
          <cell r="I1909">
            <v>0</v>
          </cell>
          <cell r="J1909">
            <v>84.44</v>
          </cell>
          <cell r="K1909">
            <v>101.32799999999999</v>
          </cell>
        </row>
        <row r="1910">
          <cell r="B1910" t="str">
            <v>C0256</v>
          </cell>
          <cell r="C1910" t="str">
            <v>ASSENTAMENTO DE TUBOS E CONEXÕES EM AÇO, J. SOLDADA D=42"</v>
          </cell>
          <cell r="D1910" t="str">
            <v>M</v>
          </cell>
          <cell r="E1910">
            <v>1</v>
          </cell>
          <cell r="F1910">
            <v>80.197344999999999</v>
          </cell>
          <cell r="G1910">
            <v>0</v>
          </cell>
          <cell r="H1910">
            <v>34.632655</v>
          </cell>
          <cell r="I1910">
            <v>0</v>
          </cell>
          <cell r="J1910">
            <v>114.83</v>
          </cell>
          <cell r="K1910">
            <v>137.79599999999999</v>
          </cell>
        </row>
        <row r="1911">
          <cell r="B1911" t="str">
            <v>C0257</v>
          </cell>
          <cell r="C1911" t="str">
            <v>ASSENTAMENTO DE TUBOS E CONEXÕES EM AÇO, J. SOLDADA D=44"</v>
          </cell>
          <cell r="D1911" t="str">
            <v>M</v>
          </cell>
          <cell r="E1911">
            <v>1</v>
          </cell>
          <cell r="F1911">
            <v>83.289511500000003</v>
          </cell>
          <cell r="G1911">
            <v>0</v>
          </cell>
          <cell r="H1911">
            <v>36.240488499999998</v>
          </cell>
          <cell r="I1911">
            <v>0</v>
          </cell>
          <cell r="J1911">
            <v>119.53</v>
          </cell>
          <cell r="K1911">
            <v>143.43600000000001</v>
          </cell>
        </row>
        <row r="1912">
          <cell r="B1912" t="str">
            <v>C0258</v>
          </cell>
          <cell r="C1912" t="str">
            <v>ASSENTAMENTO DE TUBOS E CONEXÕES EM AÇO, J. SOLDADA D=48"</v>
          </cell>
          <cell r="D1912" t="str">
            <v>M</v>
          </cell>
          <cell r="E1912">
            <v>1</v>
          </cell>
          <cell r="F1912">
            <v>90.892330200000004</v>
          </cell>
          <cell r="G1912">
            <v>0</v>
          </cell>
          <cell r="H1912">
            <v>39.537669800000003</v>
          </cell>
          <cell r="I1912">
            <v>0</v>
          </cell>
          <cell r="J1912">
            <v>130.43</v>
          </cell>
          <cell r="K1912">
            <v>156.51599999999999</v>
          </cell>
        </row>
        <row r="1913">
          <cell r="B1913" t="str">
            <v>C0259</v>
          </cell>
          <cell r="C1913" t="str">
            <v>ASSENTAMENTO DE TUBOS E CONEXÕES EM AÇO, J. SOLDADA D=54"</v>
          </cell>
          <cell r="D1913" t="str">
            <v>M</v>
          </cell>
          <cell r="E1913">
            <v>1</v>
          </cell>
          <cell r="F1913">
            <v>131.6229246</v>
          </cell>
          <cell r="G1913">
            <v>0</v>
          </cell>
          <cell r="H1913">
            <v>42.9970754</v>
          </cell>
          <cell r="I1913">
            <v>0</v>
          </cell>
          <cell r="J1913">
            <v>174.62</v>
          </cell>
          <cell r="K1913">
            <v>209.54400000000001</v>
          </cell>
        </row>
        <row r="1914">
          <cell r="B1914" t="str">
            <v>C0260</v>
          </cell>
          <cell r="C1914" t="str">
            <v>ASSENTAMENTO DE TUBOS E CONEXÕES EM AÇO, J. SOLDADA D=56"</v>
          </cell>
          <cell r="D1914" t="str">
            <v>M</v>
          </cell>
          <cell r="E1914">
            <v>1</v>
          </cell>
          <cell r="F1914">
            <v>142.50356059999999</v>
          </cell>
          <cell r="G1914">
            <v>0</v>
          </cell>
          <cell r="H1914">
            <v>46.4964394</v>
          </cell>
          <cell r="I1914">
            <v>0</v>
          </cell>
          <cell r="J1914">
            <v>189</v>
          </cell>
          <cell r="K1914">
            <v>226.79999999999998</v>
          </cell>
        </row>
        <row r="1915">
          <cell r="B1915" t="str">
            <v>C0261</v>
          </cell>
          <cell r="C1915" t="str">
            <v>ASSENTAMENTO DE TUBOS E CONEXÕES EM AÇO, J. SOLDADA D=60"</v>
          </cell>
          <cell r="D1915" t="str">
            <v>M</v>
          </cell>
          <cell r="E1915">
            <v>1</v>
          </cell>
          <cell r="F1915">
            <v>152.3633361</v>
          </cell>
          <cell r="G1915">
            <v>0</v>
          </cell>
          <cell r="H1915">
            <v>49.776663900000003</v>
          </cell>
          <cell r="I1915">
            <v>0</v>
          </cell>
          <cell r="J1915">
            <v>202.14</v>
          </cell>
          <cell r="K1915">
            <v>242.56799999999998</v>
          </cell>
        </row>
        <row r="1916">
          <cell r="B1916" t="str">
            <v>C0262</v>
          </cell>
          <cell r="C1916" t="str">
            <v>ASSENTAMENTO DE TUBOS E CONEXÕES EM AÇO, J. SOLDADA D=64"</v>
          </cell>
          <cell r="D1916" t="str">
            <v>M</v>
          </cell>
          <cell r="E1916">
            <v>1</v>
          </cell>
          <cell r="F1916">
            <v>164.11070140000001</v>
          </cell>
          <cell r="G1916">
            <v>0</v>
          </cell>
          <cell r="H1916">
            <v>54.7292986</v>
          </cell>
          <cell r="I1916">
            <v>0</v>
          </cell>
          <cell r="J1916">
            <v>218.84</v>
          </cell>
          <cell r="K1916">
            <v>262.608</v>
          </cell>
        </row>
        <row r="1917">
          <cell r="B1917" t="str">
            <v>C0234</v>
          </cell>
          <cell r="C1917" t="str">
            <v>ASSENTAMENTO DE TUBOS E CONEXÒES EM AÇO, J. SOLDADA D=72"</v>
          </cell>
          <cell r="D1917" t="str">
            <v>M</v>
          </cell>
          <cell r="E1917">
            <v>1</v>
          </cell>
          <cell r="F1917">
            <v>188.49300460000001</v>
          </cell>
          <cell r="G1917">
            <v>0</v>
          </cell>
          <cell r="H1917">
            <v>62.166995399999998</v>
          </cell>
          <cell r="I1917">
            <v>0</v>
          </cell>
          <cell r="J1917">
            <v>250.66</v>
          </cell>
          <cell r="K1917">
            <v>300.79199999999997</v>
          </cell>
        </row>
        <row r="1918">
          <cell r="B1918" t="str">
            <v>C0263</v>
          </cell>
          <cell r="C1918" t="str">
            <v>ASSENTAMENTO DE TUBOS E CONEXÕES EM AÇO, J. SOLDADA D=84"</v>
          </cell>
          <cell r="D1918" t="str">
            <v>M</v>
          </cell>
          <cell r="E1918">
            <v>1</v>
          </cell>
          <cell r="F1918">
            <v>237.58156049999999</v>
          </cell>
          <cell r="G1918">
            <v>0</v>
          </cell>
          <cell r="H1918">
            <v>73.578439500000002</v>
          </cell>
          <cell r="I1918">
            <v>0</v>
          </cell>
          <cell r="J1918">
            <v>311.15999999999997</v>
          </cell>
          <cell r="K1918">
            <v>373.39199999999994</v>
          </cell>
        </row>
        <row r="1919">
          <cell r="B1919" t="str">
            <v>C0247</v>
          </cell>
          <cell r="C1919" t="str">
            <v>ASSENTAMENTO DE TUBOS E CONEXÕES EM AÇO, J. SOLDADA D=100"</v>
          </cell>
          <cell r="D1919" t="str">
            <v>M</v>
          </cell>
          <cell r="E1919">
            <v>1</v>
          </cell>
          <cell r="F1919">
            <v>273.9627433</v>
          </cell>
          <cell r="G1919">
            <v>0</v>
          </cell>
          <cell r="H1919">
            <v>87.047256700000005</v>
          </cell>
          <cell r="I1919">
            <v>0</v>
          </cell>
          <cell r="J1919">
            <v>361.01</v>
          </cell>
          <cell r="K1919">
            <v>433.21199999999999</v>
          </cell>
        </row>
        <row r="1920">
          <cell r="B1920" t="str">
            <v>C0510</v>
          </cell>
          <cell r="C1920" t="str">
            <v>BUJÃO EM AÇO GALV. D=15mm (1/2")  À  25mm (1")</v>
          </cell>
          <cell r="D1920" t="str">
            <v>UN</v>
          </cell>
          <cell r="E1920">
            <v>1</v>
          </cell>
          <cell r="F1920">
            <v>1.1675</v>
          </cell>
          <cell r="G1920">
            <v>0</v>
          </cell>
          <cell r="H1920">
            <v>0.61250000000000004</v>
          </cell>
          <cell r="I1920">
            <v>0</v>
          </cell>
          <cell r="J1920">
            <v>1.78</v>
          </cell>
          <cell r="K1920">
            <v>2.1360000000000001</v>
          </cell>
        </row>
        <row r="1921">
          <cell r="B1921" t="str">
            <v>C0511</v>
          </cell>
          <cell r="C1921" t="str">
            <v>BUJÃO EM AÇO GALV. D=32mm (1 1/4")  À 50mm (2")</v>
          </cell>
          <cell r="D1921" t="str">
            <v>UN</v>
          </cell>
          <cell r="E1921">
            <v>1</v>
          </cell>
          <cell r="F1921">
            <v>3.3774999999999999</v>
          </cell>
          <cell r="G1921">
            <v>0</v>
          </cell>
          <cell r="H1921">
            <v>1.1025</v>
          </cell>
          <cell r="I1921">
            <v>0</v>
          </cell>
          <cell r="J1921">
            <v>4.4800000000000004</v>
          </cell>
          <cell r="K1921">
            <v>5.3760000000000003</v>
          </cell>
        </row>
        <row r="1922">
          <cell r="B1922" t="str">
            <v>C0512</v>
          </cell>
          <cell r="C1922" t="str">
            <v>BUJÃO EM AÇO GALV. D=65mm (2 1/2")  À  80mm (3")</v>
          </cell>
          <cell r="D1922" t="str">
            <v>UN</v>
          </cell>
          <cell r="E1922">
            <v>1</v>
          </cell>
          <cell r="F1922">
            <v>9.8350000000000009</v>
          </cell>
          <cell r="G1922">
            <v>0</v>
          </cell>
          <cell r="H1922">
            <v>1.2250000000000001</v>
          </cell>
          <cell r="I1922">
            <v>0</v>
          </cell>
          <cell r="J1922">
            <v>11.06</v>
          </cell>
          <cell r="K1922">
            <v>13.272</v>
          </cell>
        </row>
        <row r="1923">
          <cell r="B1923" t="str">
            <v>C0509</v>
          </cell>
          <cell r="C1923" t="str">
            <v>BUJÃO EM AÇO GALV. D=100mm (4')</v>
          </cell>
          <cell r="D1923" t="str">
            <v>UN</v>
          </cell>
          <cell r="E1923">
            <v>1</v>
          </cell>
          <cell r="F1923">
            <v>26.55875</v>
          </cell>
          <cell r="G1923">
            <v>0</v>
          </cell>
          <cell r="H1923">
            <v>1.53125</v>
          </cell>
          <cell r="I1923">
            <v>0</v>
          </cell>
          <cell r="J1923">
            <v>28.09</v>
          </cell>
          <cell r="K1923">
            <v>33.707999999999998</v>
          </cell>
        </row>
        <row r="1924">
          <cell r="B1924" t="str">
            <v>C0513</v>
          </cell>
          <cell r="C1924" t="str">
            <v>BUJÃO OU TAMPÃO AÇO GALV. D=65mm (2 1/2')  À  80mm (3")</v>
          </cell>
          <cell r="D1924" t="str">
            <v>UN</v>
          </cell>
          <cell r="E1924">
            <v>1</v>
          </cell>
          <cell r="F1924">
            <v>9.8350000000000009</v>
          </cell>
          <cell r="G1924">
            <v>0</v>
          </cell>
          <cell r="H1924">
            <v>1.2250000000000001</v>
          </cell>
          <cell r="I1924">
            <v>0</v>
          </cell>
          <cell r="J1924">
            <v>11.06</v>
          </cell>
          <cell r="K1924">
            <v>13.272</v>
          </cell>
        </row>
        <row r="1925">
          <cell r="B1925" t="str">
            <v>C3700</v>
          </cell>
          <cell r="C1925" t="str">
            <v>COTOVELO 90 AÇO ASTM A-120 ROSCÁVEL DE 20mm (3/4")</v>
          </cell>
          <cell r="D1925" t="str">
            <v>UN</v>
          </cell>
          <cell r="E1925">
            <v>1</v>
          </cell>
          <cell r="F1925">
            <v>10.31</v>
          </cell>
          <cell r="G1925">
            <v>0</v>
          </cell>
          <cell r="H1925">
            <v>2.4500000000000002</v>
          </cell>
          <cell r="I1925">
            <v>0</v>
          </cell>
          <cell r="J1925">
            <v>12.760000000000002</v>
          </cell>
          <cell r="K1925">
            <v>15.312000000000001</v>
          </cell>
        </row>
        <row r="1926">
          <cell r="B1926" t="str">
            <v>C3701</v>
          </cell>
          <cell r="C1926" t="str">
            <v>COTOVELO 90 AÇO ASTM A-120 ROSCÁVEL DE 25mm (1")</v>
          </cell>
          <cell r="D1926" t="str">
            <v>UN</v>
          </cell>
          <cell r="E1926">
            <v>1</v>
          </cell>
          <cell r="F1926">
            <v>13.46</v>
          </cell>
          <cell r="G1926">
            <v>0</v>
          </cell>
          <cell r="H1926">
            <v>2.4500000000000002</v>
          </cell>
          <cell r="I1926">
            <v>0</v>
          </cell>
          <cell r="J1926">
            <v>15.91</v>
          </cell>
          <cell r="K1926">
            <v>19.091999999999999</v>
          </cell>
        </row>
        <row r="1927">
          <cell r="B1927" t="str">
            <v>C3702</v>
          </cell>
          <cell r="C1927" t="str">
            <v>COTOVELO 90 AÇO ASTM A-120 ROSCÁVEL DE 32mm (1 1/4")</v>
          </cell>
          <cell r="D1927" t="str">
            <v>UN</v>
          </cell>
          <cell r="E1927">
            <v>1</v>
          </cell>
          <cell r="F1927">
            <v>20.912500000000001</v>
          </cell>
          <cell r="G1927">
            <v>0</v>
          </cell>
          <cell r="H1927">
            <v>4.2874999999999996</v>
          </cell>
          <cell r="I1927">
            <v>0</v>
          </cell>
          <cell r="J1927">
            <v>25.200000000000003</v>
          </cell>
          <cell r="K1927">
            <v>30.240000000000002</v>
          </cell>
        </row>
        <row r="1928">
          <cell r="B1928" t="str">
            <v>C3703</v>
          </cell>
          <cell r="C1928" t="str">
            <v>COTOVELO 90 AÇO ASTM A-120 ROSCÁVEL DE 40mm (1 1/2")</v>
          </cell>
          <cell r="D1928" t="str">
            <v>UN</v>
          </cell>
          <cell r="E1928">
            <v>1</v>
          </cell>
          <cell r="F1928">
            <v>11.2125</v>
          </cell>
          <cell r="G1928">
            <v>0</v>
          </cell>
          <cell r="H1928">
            <v>4.2874999999999996</v>
          </cell>
          <cell r="I1928">
            <v>0</v>
          </cell>
          <cell r="J1928">
            <v>15.5</v>
          </cell>
          <cell r="K1928">
            <v>18.599999999999998</v>
          </cell>
        </row>
        <row r="1929">
          <cell r="B1929" t="str">
            <v>C3704</v>
          </cell>
          <cell r="C1929" t="str">
            <v>COTOVELO 90 AÇO ASTM A-120 ROSCÁVEL DE 50mm (2")</v>
          </cell>
          <cell r="D1929" t="str">
            <v>UN</v>
          </cell>
          <cell r="E1929">
            <v>1</v>
          </cell>
          <cell r="F1929">
            <v>35.202500000000001</v>
          </cell>
          <cell r="G1929">
            <v>0</v>
          </cell>
          <cell r="H1929">
            <v>4.2874999999999996</v>
          </cell>
          <cell r="I1929">
            <v>0</v>
          </cell>
          <cell r="J1929">
            <v>39.49</v>
          </cell>
          <cell r="K1929">
            <v>47.387999999999998</v>
          </cell>
        </row>
        <row r="1930">
          <cell r="B1930" t="str">
            <v>C3705</v>
          </cell>
          <cell r="C1930" t="str">
            <v>COTOVELO 90 AÇO ASTM A-120 ROSCÁVEL DE 80mm (3")</v>
          </cell>
          <cell r="D1930" t="str">
            <v>UN</v>
          </cell>
          <cell r="E1930">
            <v>1</v>
          </cell>
          <cell r="F1930">
            <v>21.17</v>
          </cell>
          <cell r="G1930">
            <v>0</v>
          </cell>
          <cell r="H1930">
            <v>4.9000000000000004</v>
          </cell>
          <cell r="I1930">
            <v>0</v>
          </cell>
          <cell r="J1930">
            <v>26.07</v>
          </cell>
          <cell r="K1930">
            <v>31.283999999999999</v>
          </cell>
        </row>
        <row r="1931">
          <cell r="B1931" t="str">
            <v>C3706</v>
          </cell>
          <cell r="C1931" t="str">
            <v>COTOVELO 90 AÇO ASTM A-120 ROSCÁVEL DE 100mm (4")</v>
          </cell>
          <cell r="D1931" t="str">
            <v>UN</v>
          </cell>
          <cell r="E1931">
            <v>1</v>
          </cell>
          <cell r="F1931">
            <v>28.864999999999998</v>
          </cell>
          <cell r="G1931">
            <v>0</v>
          </cell>
          <cell r="H1931">
            <v>6.125</v>
          </cell>
          <cell r="I1931">
            <v>0</v>
          </cell>
          <cell r="J1931">
            <v>34.989999999999995</v>
          </cell>
          <cell r="K1931">
            <v>41.987999999999992</v>
          </cell>
        </row>
        <row r="1932">
          <cell r="B1932" t="str">
            <v>C0940</v>
          </cell>
          <cell r="C1932" t="str">
            <v>COTOVELO AÇO GALV. D= 15mm (1/2")</v>
          </cell>
          <cell r="D1932" t="str">
            <v>UN</v>
          </cell>
          <cell r="E1932">
            <v>1</v>
          </cell>
          <cell r="F1932">
            <v>3.56</v>
          </cell>
          <cell r="G1932">
            <v>0</v>
          </cell>
          <cell r="H1932">
            <v>2.4500000000000002</v>
          </cell>
          <cell r="I1932">
            <v>0</v>
          </cell>
          <cell r="J1932">
            <v>6.01</v>
          </cell>
          <cell r="K1932">
            <v>7.2119999999999997</v>
          </cell>
        </row>
        <row r="1933">
          <cell r="B1933" t="str">
            <v>C0941</v>
          </cell>
          <cell r="C1933" t="str">
            <v>COTOVELO AÇO GALV. D= 20mm (3/4")</v>
          </cell>
          <cell r="D1933" t="str">
            <v>UN</v>
          </cell>
          <cell r="E1933">
            <v>1</v>
          </cell>
          <cell r="F1933">
            <v>4.54</v>
          </cell>
          <cell r="G1933">
            <v>0</v>
          </cell>
          <cell r="H1933">
            <v>2.4500000000000002</v>
          </cell>
          <cell r="I1933">
            <v>0</v>
          </cell>
          <cell r="J1933">
            <v>6.99</v>
          </cell>
          <cell r="K1933">
            <v>8.3879999999999999</v>
          </cell>
        </row>
        <row r="1934">
          <cell r="B1934" t="str">
            <v>C0942</v>
          </cell>
          <cell r="C1934" t="str">
            <v>COTOVELO AÇO GALV. D= 25mm (1")</v>
          </cell>
          <cell r="D1934" t="str">
            <v>UN</v>
          </cell>
          <cell r="E1934">
            <v>1</v>
          </cell>
          <cell r="F1934">
            <v>5.62</v>
          </cell>
          <cell r="G1934">
            <v>0</v>
          </cell>
          <cell r="H1934">
            <v>2.4500000000000002</v>
          </cell>
          <cell r="I1934">
            <v>0</v>
          </cell>
          <cell r="J1934">
            <v>8.07</v>
          </cell>
          <cell r="K1934">
            <v>9.6839999999999993</v>
          </cell>
        </row>
        <row r="1935">
          <cell r="B1935" t="str">
            <v>C0943</v>
          </cell>
          <cell r="C1935" t="str">
            <v>COTOVELO AÇO GALV. D= 32mm (1 1/4")</v>
          </cell>
          <cell r="D1935" t="str">
            <v>UN</v>
          </cell>
          <cell r="E1935">
            <v>1</v>
          </cell>
          <cell r="F1935">
            <v>9.2624999999999993</v>
          </cell>
          <cell r="G1935">
            <v>0</v>
          </cell>
          <cell r="H1935">
            <v>4.2874999999999996</v>
          </cell>
          <cell r="I1935">
            <v>0</v>
          </cell>
          <cell r="J1935">
            <v>13.549999999999999</v>
          </cell>
          <cell r="K1935">
            <v>16.259999999999998</v>
          </cell>
        </row>
        <row r="1936">
          <cell r="B1936" t="str">
            <v>C0944</v>
          </cell>
          <cell r="C1936" t="str">
            <v>COTOVELO AÇO GALV. D= 40mm (1 1/2")</v>
          </cell>
          <cell r="D1936" t="str">
            <v>UN</v>
          </cell>
          <cell r="E1936">
            <v>1</v>
          </cell>
          <cell r="F1936">
            <v>11.6325</v>
          </cell>
          <cell r="G1936">
            <v>0</v>
          </cell>
          <cell r="H1936">
            <v>4.2874999999999996</v>
          </cell>
          <cell r="I1936">
            <v>0</v>
          </cell>
          <cell r="J1936">
            <v>15.92</v>
          </cell>
          <cell r="K1936">
            <v>19.103999999999999</v>
          </cell>
        </row>
        <row r="1937">
          <cell r="B1937" t="str">
            <v>C0945</v>
          </cell>
          <cell r="C1937" t="str">
            <v>COTOVELO AÇO GALV. D= 50mm (2")</v>
          </cell>
          <cell r="D1937" t="str">
            <v>UN</v>
          </cell>
          <cell r="E1937">
            <v>1</v>
          </cell>
          <cell r="F1937">
            <v>16.432500000000001</v>
          </cell>
          <cell r="G1937">
            <v>0</v>
          </cell>
          <cell r="H1937">
            <v>4.2874999999999996</v>
          </cell>
          <cell r="I1937">
            <v>0</v>
          </cell>
          <cell r="J1937">
            <v>20.72</v>
          </cell>
          <cell r="K1937">
            <v>24.863999999999997</v>
          </cell>
        </row>
        <row r="1938">
          <cell r="B1938" t="str">
            <v>C0946</v>
          </cell>
          <cell r="C1938" t="str">
            <v>COTOVELO AÇO GALV. D= 65mm (2 1/2")</v>
          </cell>
          <cell r="D1938" t="str">
            <v>UN</v>
          </cell>
          <cell r="E1938">
            <v>1</v>
          </cell>
          <cell r="F1938">
            <v>28.94</v>
          </cell>
          <cell r="G1938">
            <v>0</v>
          </cell>
          <cell r="H1938">
            <v>4.9000000000000004</v>
          </cell>
          <cell r="I1938">
            <v>0</v>
          </cell>
          <cell r="J1938">
            <v>33.840000000000003</v>
          </cell>
          <cell r="K1938">
            <v>40.608000000000004</v>
          </cell>
        </row>
        <row r="1939">
          <cell r="B1939" t="str">
            <v>C0947</v>
          </cell>
          <cell r="C1939" t="str">
            <v>COTOVELO AÇO GALV. D= 80mm (3")</v>
          </cell>
          <cell r="D1939" t="str">
            <v>UN</v>
          </cell>
          <cell r="E1939">
            <v>1</v>
          </cell>
          <cell r="F1939">
            <v>37.869999999999997</v>
          </cell>
          <cell r="G1939">
            <v>0</v>
          </cell>
          <cell r="H1939">
            <v>4.9000000000000004</v>
          </cell>
          <cell r="I1939">
            <v>0</v>
          </cell>
          <cell r="J1939">
            <v>42.769999999999996</v>
          </cell>
          <cell r="K1939">
            <v>51.323999999999991</v>
          </cell>
        </row>
        <row r="1940">
          <cell r="B1940" t="str">
            <v>C0948</v>
          </cell>
          <cell r="C1940" t="str">
            <v>COTOVELO AÇO GALV. D=100mm (4")</v>
          </cell>
          <cell r="D1940" t="str">
            <v>UN</v>
          </cell>
          <cell r="E1940">
            <v>1</v>
          </cell>
          <cell r="F1940">
            <v>65.605000000000004</v>
          </cell>
          <cell r="G1940">
            <v>0</v>
          </cell>
          <cell r="H1940">
            <v>6.125</v>
          </cell>
          <cell r="I1940">
            <v>0</v>
          </cell>
          <cell r="J1940">
            <v>71.73</v>
          </cell>
          <cell r="K1940">
            <v>86.076000000000008</v>
          </cell>
        </row>
        <row r="1941">
          <cell r="B1941" t="str">
            <v>C0949</v>
          </cell>
          <cell r="C1941" t="str">
            <v>COTOVELO AÇO GALV. D=125mm (5")</v>
          </cell>
          <cell r="D1941" t="str">
            <v>UN</v>
          </cell>
          <cell r="E1941">
            <v>1</v>
          </cell>
          <cell r="F1941">
            <v>198.24625</v>
          </cell>
          <cell r="G1941">
            <v>0</v>
          </cell>
          <cell r="H1941">
            <v>7.0437500000000002</v>
          </cell>
          <cell r="I1941">
            <v>0</v>
          </cell>
          <cell r="J1941">
            <v>205.29</v>
          </cell>
          <cell r="K1941">
            <v>246.34799999999998</v>
          </cell>
        </row>
        <row r="1942">
          <cell r="B1942" t="str">
            <v>C0950</v>
          </cell>
          <cell r="C1942" t="str">
            <v>COTOVELO AÇO GALV. D=150mm (6")</v>
          </cell>
          <cell r="D1942" t="str">
            <v>UN</v>
          </cell>
          <cell r="E1942">
            <v>1</v>
          </cell>
          <cell r="F1942">
            <v>198.97749999999999</v>
          </cell>
          <cell r="G1942">
            <v>0</v>
          </cell>
          <cell r="H1942">
            <v>7.9625000000000004</v>
          </cell>
          <cell r="I1942">
            <v>0</v>
          </cell>
          <cell r="J1942">
            <v>206.94</v>
          </cell>
          <cell r="K1942">
            <v>248.32799999999997</v>
          </cell>
        </row>
        <row r="1943">
          <cell r="B1943" t="str">
            <v>C0960</v>
          </cell>
          <cell r="C1943" t="str">
            <v>COTOVELO REDUÇÃO AÇO GALV. D= 20X15mm (3/4X1/2'')  A  25X20mm (1"x3/4")</v>
          </cell>
          <cell r="D1943" t="str">
            <v>UN</v>
          </cell>
          <cell r="E1943">
            <v>1</v>
          </cell>
          <cell r="F1943">
            <v>4.54</v>
          </cell>
          <cell r="G1943">
            <v>0</v>
          </cell>
          <cell r="H1943">
            <v>2.4500000000000002</v>
          </cell>
          <cell r="I1943">
            <v>0</v>
          </cell>
          <cell r="J1943">
            <v>6.99</v>
          </cell>
          <cell r="K1943">
            <v>8.3879999999999999</v>
          </cell>
        </row>
        <row r="1944">
          <cell r="B1944" t="str">
            <v>C0962</v>
          </cell>
          <cell r="C1944" t="str">
            <v>COTOVELO REDUÇÃO AÇO GALV. D=32X20mm (1 1/4"X3/4'')  A  50X40mm ( 2"x1 1/2")</v>
          </cell>
          <cell r="D1944" t="str">
            <v>UN</v>
          </cell>
          <cell r="E1944">
            <v>1</v>
          </cell>
          <cell r="F1944">
            <v>9.2624999999999993</v>
          </cell>
          <cell r="G1944">
            <v>0</v>
          </cell>
          <cell r="H1944">
            <v>4.2874999999999996</v>
          </cell>
          <cell r="I1944">
            <v>0</v>
          </cell>
          <cell r="J1944">
            <v>13.549999999999999</v>
          </cell>
          <cell r="K1944">
            <v>16.259999999999998</v>
          </cell>
        </row>
        <row r="1945">
          <cell r="B1945" t="str">
            <v>C0961</v>
          </cell>
          <cell r="C1945" t="str">
            <v>COTOVELO REDUÇÃO AÇO GALV. D= 65X50mm (2 1/2"X2'')</v>
          </cell>
          <cell r="D1945" t="str">
            <v>UN</v>
          </cell>
          <cell r="E1945">
            <v>1</v>
          </cell>
          <cell r="F1945">
            <v>28.94</v>
          </cell>
          <cell r="G1945">
            <v>0</v>
          </cell>
          <cell r="H1945">
            <v>4.9000000000000004</v>
          </cell>
          <cell r="I1945">
            <v>0</v>
          </cell>
          <cell r="J1945">
            <v>33.840000000000003</v>
          </cell>
          <cell r="K1945">
            <v>40.608000000000004</v>
          </cell>
        </row>
        <row r="1946">
          <cell r="B1946" t="str">
            <v>C0965</v>
          </cell>
          <cell r="C1946" t="str">
            <v>CRUZETA EM AÇO GALV. D=15mm (1/2")</v>
          </cell>
          <cell r="D1946" t="str">
            <v>UN</v>
          </cell>
          <cell r="E1946">
            <v>1</v>
          </cell>
          <cell r="F1946">
            <v>8.3537499999999998</v>
          </cell>
          <cell r="G1946">
            <v>0</v>
          </cell>
          <cell r="H1946">
            <v>3.7362500000000001</v>
          </cell>
          <cell r="I1946">
            <v>0</v>
          </cell>
          <cell r="J1946">
            <v>12.09</v>
          </cell>
          <cell r="K1946">
            <v>14.507999999999999</v>
          </cell>
        </row>
        <row r="1947">
          <cell r="B1947" t="str">
            <v>C0964</v>
          </cell>
          <cell r="C1947" t="str">
            <v>CRUZETA EM AÇO GALV. D=15mm  À 25mm</v>
          </cell>
          <cell r="D1947" t="str">
            <v>UN</v>
          </cell>
          <cell r="E1947">
            <v>1</v>
          </cell>
          <cell r="F1947">
            <v>10.46</v>
          </cell>
          <cell r="G1947">
            <v>0</v>
          </cell>
          <cell r="H1947">
            <v>6.37</v>
          </cell>
          <cell r="I1947">
            <v>0</v>
          </cell>
          <cell r="J1947">
            <v>16.830000000000002</v>
          </cell>
          <cell r="K1947">
            <v>20.196000000000002</v>
          </cell>
        </row>
        <row r="1948">
          <cell r="B1948" t="str">
            <v>C0967</v>
          </cell>
          <cell r="C1948" t="str">
            <v>CRUZETA EM AÇO GALV. D=32mm (1 1/4")</v>
          </cell>
          <cell r="D1948" t="str">
            <v>UN</v>
          </cell>
          <cell r="E1948">
            <v>1</v>
          </cell>
          <cell r="F1948">
            <v>19.62</v>
          </cell>
          <cell r="G1948">
            <v>0</v>
          </cell>
          <cell r="H1948">
            <v>6.37</v>
          </cell>
          <cell r="I1948">
            <v>0</v>
          </cell>
          <cell r="J1948">
            <v>25.990000000000002</v>
          </cell>
          <cell r="K1948">
            <v>31.188000000000002</v>
          </cell>
        </row>
        <row r="1949">
          <cell r="B1949" t="str">
            <v>C0966</v>
          </cell>
          <cell r="C1949" t="str">
            <v>CRUZETA EM AÇO GALV. D=32mm  À 50mm</v>
          </cell>
          <cell r="D1949" t="str">
            <v>UN</v>
          </cell>
          <cell r="E1949">
            <v>1</v>
          </cell>
          <cell r="F1949">
            <v>19.62</v>
          </cell>
          <cell r="G1949">
            <v>0</v>
          </cell>
          <cell r="H1949">
            <v>6.37</v>
          </cell>
          <cell r="I1949">
            <v>0</v>
          </cell>
          <cell r="J1949">
            <v>25.990000000000002</v>
          </cell>
          <cell r="K1949">
            <v>31.188000000000002</v>
          </cell>
        </row>
        <row r="1950">
          <cell r="B1950" t="str">
            <v>C0969</v>
          </cell>
          <cell r="C1950" t="str">
            <v>CRUZETA EM AÇO GALV. D=65mm (2 1/2")</v>
          </cell>
          <cell r="D1950" t="str">
            <v>UN</v>
          </cell>
          <cell r="E1950">
            <v>1</v>
          </cell>
          <cell r="F1950">
            <v>44.325000000000003</v>
          </cell>
          <cell r="G1950">
            <v>0</v>
          </cell>
          <cell r="H1950">
            <v>7.5949999999999998</v>
          </cell>
          <cell r="I1950">
            <v>0</v>
          </cell>
          <cell r="J1950">
            <v>51.92</v>
          </cell>
          <cell r="K1950">
            <v>62.304000000000002</v>
          </cell>
        </row>
        <row r="1951">
          <cell r="B1951" t="str">
            <v>C0968</v>
          </cell>
          <cell r="C1951" t="str">
            <v xml:space="preserve">CRUZETA EM AÇO GALV. D=65mm  À 80mm </v>
          </cell>
          <cell r="D1951" t="str">
            <v>UN</v>
          </cell>
          <cell r="E1951">
            <v>1</v>
          </cell>
          <cell r="F1951">
            <v>44.325000000000003</v>
          </cell>
          <cell r="G1951">
            <v>0</v>
          </cell>
          <cell r="H1951">
            <v>7.5949999999999998</v>
          </cell>
          <cell r="I1951">
            <v>0</v>
          </cell>
          <cell r="J1951">
            <v>51.92</v>
          </cell>
          <cell r="K1951">
            <v>62.304000000000002</v>
          </cell>
        </row>
        <row r="1952">
          <cell r="B1952" t="str">
            <v>C1016</v>
          </cell>
          <cell r="C1952" t="str">
            <v>CURVA EM AÇO GALV. D= 15 A 25mm  (1/2")  A  (1")</v>
          </cell>
          <cell r="D1952" t="str">
            <v>UN</v>
          </cell>
          <cell r="E1952">
            <v>1</v>
          </cell>
          <cell r="F1952">
            <v>6.32</v>
          </cell>
          <cell r="G1952">
            <v>0</v>
          </cell>
          <cell r="H1952">
            <v>2.4500000000000002</v>
          </cell>
          <cell r="I1952">
            <v>0</v>
          </cell>
          <cell r="J1952">
            <v>8.77</v>
          </cell>
          <cell r="K1952">
            <v>10.523999999999999</v>
          </cell>
        </row>
        <row r="1953">
          <cell r="B1953" t="str">
            <v>C1017</v>
          </cell>
          <cell r="C1953" t="str">
            <v>CURVA EM AÇO GALV. D= 65 A 80mm  (2 1/2")  A  (3")</v>
          </cell>
          <cell r="D1953" t="str">
            <v>UN</v>
          </cell>
          <cell r="E1953">
            <v>1</v>
          </cell>
          <cell r="F1953">
            <v>58.6</v>
          </cell>
          <cell r="G1953">
            <v>0</v>
          </cell>
          <cell r="H1953">
            <v>4.9000000000000004</v>
          </cell>
          <cell r="I1953">
            <v>0</v>
          </cell>
          <cell r="J1953">
            <v>63.5</v>
          </cell>
          <cell r="K1953">
            <v>76.2</v>
          </cell>
        </row>
        <row r="1954">
          <cell r="B1954" t="str">
            <v>C1018</v>
          </cell>
          <cell r="C1954" t="str">
            <v>CURVA EM AÇO GALV. D=100 A 150mm  (4")  A  (6")</v>
          </cell>
          <cell r="D1954" t="str">
            <v>UN</v>
          </cell>
          <cell r="E1954">
            <v>1</v>
          </cell>
          <cell r="F1954">
            <v>123.69499999999999</v>
          </cell>
          <cell r="G1954">
            <v>0</v>
          </cell>
          <cell r="H1954">
            <v>6.125</v>
          </cell>
          <cell r="I1954">
            <v>0</v>
          </cell>
          <cell r="J1954">
            <v>129.82</v>
          </cell>
          <cell r="K1954">
            <v>155.78399999999999</v>
          </cell>
        </row>
        <row r="1955">
          <cell r="B1955" t="str">
            <v>C1394</v>
          </cell>
          <cell r="C1955" t="str">
            <v>FLANGE SEXTAVADA EM AÇO GALV. D=15mm (1/2")</v>
          </cell>
          <cell r="D1955" t="str">
            <v>UN</v>
          </cell>
          <cell r="E1955">
            <v>1</v>
          </cell>
          <cell r="F1955">
            <v>4.3949999999999996</v>
          </cell>
          <cell r="G1955">
            <v>0</v>
          </cell>
          <cell r="H1955">
            <v>1.2250000000000001</v>
          </cell>
          <cell r="I1955">
            <v>0</v>
          </cell>
          <cell r="J1955">
            <v>5.6199999999999992</v>
          </cell>
          <cell r="K1955">
            <v>6.7439999999999989</v>
          </cell>
        </row>
        <row r="1956">
          <cell r="B1956" t="str">
            <v>C1395</v>
          </cell>
          <cell r="C1956" t="str">
            <v>FLANGE SEXTAVADA EM AÇO GALV. D=15mm (1/2")  À  25mm (3/4")</v>
          </cell>
          <cell r="D1956" t="str">
            <v>UN</v>
          </cell>
          <cell r="E1956">
            <v>1</v>
          </cell>
          <cell r="F1956">
            <v>4.3224999999999998</v>
          </cell>
          <cell r="G1956">
            <v>0</v>
          </cell>
          <cell r="H1956">
            <v>1.1375</v>
          </cell>
          <cell r="I1956">
            <v>0</v>
          </cell>
          <cell r="J1956">
            <v>5.46</v>
          </cell>
          <cell r="K1956">
            <v>6.5519999999999996</v>
          </cell>
        </row>
        <row r="1957">
          <cell r="B1957" t="str">
            <v>C1396</v>
          </cell>
          <cell r="C1957" t="str">
            <v>FLANGE SEXTAVADA EM AÇO GALV. D=32mm (1 1/4")</v>
          </cell>
          <cell r="D1957" t="str">
            <v>UN</v>
          </cell>
          <cell r="E1957">
            <v>1</v>
          </cell>
          <cell r="F1957">
            <v>8.7262500000000003</v>
          </cell>
          <cell r="G1957">
            <v>0</v>
          </cell>
          <cell r="H1957">
            <v>2.1437499999999998</v>
          </cell>
          <cell r="I1957">
            <v>0</v>
          </cell>
          <cell r="J1957">
            <v>10.870000000000001</v>
          </cell>
          <cell r="K1957">
            <v>13.044</v>
          </cell>
        </row>
        <row r="1958">
          <cell r="B1958" t="str">
            <v>C1392</v>
          </cell>
          <cell r="C1958" t="str">
            <v>FLANGE SEXTAVADA EM AÇO GALV. D=32mm (1")  À  50mm (2")</v>
          </cell>
          <cell r="D1958" t="str">
            <v>UN</v>
          </cell>
          <cell r="E1958">
            <v>1</v>
          </cell>
          <cell r="F1958">
            <v>8.5993750000000002</v>
          </cell>
          <cell r="G1958">
            <v>0</v>
          </cell>
          <cell r="H1958">
            <v>1.9906250000000001</v>
          </cell>
          <cell r="I1958">
            <v>0</v>
          </cell>
          <cell r="J1958">
            <v>10.59</v>
          </cell>
          <cell r="K1958">
            <v>12.708</v>
          </cell>
        </row>
        <row r="1959">
          <cell r="B1959" t="str">
            <v>C1397</v>
          </cell>
          <cell r="C1959" t="str">
            <v>FLANGE SEXTAVADA EM AÇO GALV. D=65mm (2 1/2")</v>
          </cell>
          <cell r="D1959" t="str">
            <v>UN</v>
          </cell>
          <cell r="E1959">
            <v>1</v>
          </cell>
          <cell r="F1959">
            <v>20.13</v>
          </cell>
          <cell r="G1959">
            <v>0</v>
          </cell>
          <cell r="H1959">
            <v>2.4500000000000002</v>
          </cell>
          <cell r="I1959">
            <v>0</v>
          </cell>
          <cell r="J1959">
            <v>22.58</v>
          </cell>
          <cell r="K1959">
            <v>27.095999999999997</v>
          </cell>
        </row>
        <row r="1960">
          <cell r="B1960" t="str">
            <v>C1398</v>
          </cell>
          <cell r="C1960" t="str">
            <v xml:space="preserve">FLANGE SEXTAVADA EM AÇO GALV. D=65mm(2 1/2")  À  80mm (3")    </v>
          </cell>
          <cell r="D1960" t="str">
            <v>UN</v>
          </cell>
          <cell r="E1960">
            <v>1</v>
          </cell>
          <cell r="F1960">
            <v>19.995000000000001</v>
          </cell>
          <cell r="G1960">
            <v>0</v>
          </cell>
          <cell r="H1960">
            <v>2.2749999999999999</v>
          </cell>
          <cell r="I1960">
            <v>0</v>
          </cell>
          <cell r="J1960">
            <v>22.27</v>
          </cell>
          <cell r="K1960">
            <v>26.724</v>
          </cell>
        </row>
        <row r="1961">
          <cell r="B1961" t="str">
            <v>C1393</v>
          </cell>
          <cell r="C1961" t="str">
            <v>FLANGE SEXTAVADA EM AÇO GALV. D=100mm (4")</v>
          </cell>
          <cell r="D1961" t="str">
            <v>UN</v>
          </cell>
          <cell r="E1961">
            <v>1</v>
          </cell>
          <cell r="F1961">
            <v>36.956249999999997</v>
          </cell>
          <cell r="G1961">
            <v>0</v>
          </cell>
          <cell r="H1961">
            <v>2.84375</v>
          </cell>
          <cell r="I1961">
            <v>0</v>
          </cell>
          <cell r="J1961">
            <v>39.799999999999997</v>
          </cell>
          <cell r="K1961">
            <v>47.76</v>
          </cell>
        </row>
        <row r="1962">
          <cell r="B1962" t="str">
            <v>C3845</v>
          </cell>
          <cell r="C1962" t="str">
            <v>FORNECIMENTO, MONTAGEM, INSPEÇÃO E ASSENTAMENTO DE TUBOS E CONEXÕES EM AÇO, J. SOLDADA D=4", API 5 LX SOLDA, NORMA API 104</v>
          </cell>
          <cell r="D1962" t="str">
            <v>M</v>
          </cell>
          <cell r="E1962">
            <v>1</v>
          </cell>
          <cell r="F1962">
            <v>93.227076999999994</v>
          </cell>
          <cell r="G1962">
            <v>0</v>
          </cell>
          <cell r="H1962">
            <v>12.442922999999999</v>
          </cell>
          <cell r="I1962">
            <v>0</v>
          </cell>
          <cell r="J1962">
            <v>105.66999999999999</v>
          </cell>
          <cell r="K1962">
            <v>126.80399999999997</v>
          </cell>
        </row>
        <row r="1963">
          <cell r="B1963" t="str">
            <v>C3844</v>
          </cell>
          <cell r="C1963" t="str">
            <v>FORNECIMENTO, MONTAGEM, INSPEÇÃO E ASSENTAMENTO DE TUBOS E CONEXÕES EM AÇO, J. SOLDADA D=6", API 5 LX SOLDA, NORMA API 104</v>
          </cell>
          <cell r="D1963" t="str">
            <v>M</v>
          </cell>
          <cell r="E1963">
            <v>1</v>
          </cell>
          <cell r="F1963">
            <v>138.017077</v>
          </cell>
          <cell r="G1963">
            <v>0</v>
          </cell>
          <cell r="H1963">
            <v>12.442922999999999</v>
          </cell>
          <cell r="I1963">
            <v>0</v>
          </cell>
          <cell r="J1963">
            <v>150.46</v>
          </cell>
          <cell r="K1963">
            <v>180.55199999999999</v>
          </cell>
        </row>
        <row r="1964">
          <cell r="B1964" t="str">
            <v>C3719</v>
          </cell>
          <cell r="C1964" t="str">
            <v>JUNTA DE BORRACHA ROSQUEADA DE 3/4"</v>
          </cell>
          <cell r="D1964" t="str">
            <v>UN</v>
          </cell>
          <cell r="E1964">
            <v>1</v>
          </cell>
          <cell r="F1964">
            <v>94.478750000000005</v>
          </cell>
          <cell r="G1964">
            <v>0</v>
          </cell>
          <cell r="H1964">
            <v>1.53125</v>
          </cell>
          <cell r="I1964">
            <v>0</v>
          </cell>
          <cell r="J1964">
            <v>96.01</v>
          </cell>
          <cell r="K1964">
            <v>115.212</v>
          </cell>
        </row>
        <row r="1965">
          <cell r="B1965" t="str">
            <v>C3720</v>
          </cell>
          <cell r="C1965" t="str">
            <v>JUNTA DE BORRACHA ROSQUEADA DE 1"</v>
          </cell>
          <cell r="D1965" t="str">
            <v>UN</v>
          </cell>
          <cell r="E1965">
            <v>1</v>
          </cell>
          <cell r="F1965">
            <v>115.43875</v>
          </cell>
          <cell r="G1965">
            <v>0</v>
          </cell>
          <cell r="H1965">
            <v>1.53125</v>
          </cell>
          <cell r="I1965">
            <v>0</v>
          </cell>
          <cell r="J1965">
            <v>116.97</v>
          </cell>
          <cell r="K1965">
            <v>140.364</v>
          </cell>
        </row>
        <row r="1966">
          <cell r="B1966" t="str">
            <v>C1691</v>
          </cell>
          <cell r="C1966" t="str">
            <v>LUVA DE REDUÇÃO AÇO GALV. D= 20X15mm  À 25X20mm</v>
          </cell>
          <cell r="D1966" t="str">
            <v>UN</v>
          </cell>
          <cell r="E1966">
            <v>1</v>
          </cell>
          <cell r="F1966">
            <v>3.165</v>
          </cell>
          <cell r="G1966">
            <v>0</v>
          </cell>
          <cell r="H1966">
            <v>1.2250000000000001</v>
          </cell>
          <cell r="I1966">
            <v>0</v>
          </cell>
          <cell r="J1966">
            <v>4.3900000000000006</v>
          </cell>
          <cell r="K1966">
            <v>5.2680000000000007</v>
          </cell>
        </row>
        <row r="1967">
          <cell r="B1967" t="str">
            <v>C1692</v>
          </cell>
          <cell r="C1967" t="str">
            <v>LUVA DE REDUÇÃO AÇO GALV. D= 32X15mm  À 50X40mm</v>
          </cell>
          <cell r="D1967" t="str">
            <v>UN</v>
          </cell>
          <cell r="E1967">
            <v>1</v>
          </cell>
          <cell r="F1967">
            <v>6.3062500000000004</v>
          </cell>
          <cell r="G1967">
            <v>0</v>
          </cell>
          <cell r="H1967">
            <v>2.1437499999999998</v>
          </cell>
          <cell r="I1967">
            <v>0</v>
          </cell>
          <cell r="J1967">
            <v>8.4499999999999993</v>
          </cell>
          <cell r="K1967">
            <v>10.139999999999999</v>
          </cell>
        </row>
        <row r="1968">
          <cell r="B1968" t="str">
            <v>C1690</v>
          </cell>
          <cell r="C1968" t="str">
            <v>LUVA DE REDUÇÃO AÇO GALV. D=80X65mm (3"X2 1/2")</v>
          </cell>
          <cell r="D1968" t="str">
            <v>UN</v>
          </cell>
          <cell r="E1968">
            <v>1</v>
          </cell>
          <cell r="F1968">
            <v>28.13</v>
          </cell>
          <cell r="G1968">
            <v>0</v>
          </cell>
          <cell r="H1968">
            <v>2.4500000000000002</v>
          </cell>
          <cell r="I1968">
            <v>0</v>
          </cell>
          <cell r="J1968">
            <v>30.58</v>
          </cell>
          <cell r="K1968">
            <v>36.695999999999998</v>
          </cell>
        </row>
        <row r="1969">
          <cell r="B1969" t="str">
            <v>C1688</v>
          </cell>
          <cell r="C1969" t="str">
            <v>LUVA DE REDUÇÃO AÇO GALV. D=100X50mm (4"X2")</v>
          </cell>
          <cell r="D1969" t="str">
            <v>UN</v>
          </cell>
          <cell r="E1969">
            <v>1</v>
          </cell>
          <cell r="F1969">
            <v>41.5075</v>
          </cell>
          <cell r="G1969">
            <v>0</v>
          </cell>
          <cell r="H1969">
            <v>3.0625</v>
          </cell>
          <cell r="I1969">
            <v>0</v>
          </cell>
          <cell r="J1969">
            <v>44.57</v>
          </cell>
          <cell r="K1969">
            <v>53.484000000000002</v>
          </cell>
        </row>
        <row r="1970">
          <cell r="B1970" t="str">
            <v>C1689</v>
          </cell>
          <cell r="C1970" t="str">
            <v>LUVA DE REDUÇÃO AÇO GALV. D=100X65mm (4"X2 1/2")</v>
          </cell>
          <cell r="D1970" t="str">
            <v>UN</v>
          </cell>
          <cell r="E1970">
            <v>1</v>
          </cell>
          <cell r="F1970">
            <v>41.5075</v>
          </cell>
          <cell r="G1970">
            <v>0</v>
          </cell>
          <cell r="H1970">
            <v>3.0625</v>
          </cell>
          <cell r="I1970">
            <v>0</v>
          </cell>
          <cell r="J1970">
            <v>44.57</v>
          </cell>
          <cell r="K1970">
            <v>53.484000000000002</v>
          </cell>
        </row>
        <row r="1971">
          <cell r="B1971" t="str">
            <v>C1693</v>
          </cell>
          <cell r="C1971" t="str">
            <v>LUVA DE REDUÇÃO AÇO GALV. D=100X50mm À 100X80mm</v>
          </cell>
          <cell r="D1971" t="str">
            <v>UN</v>
          </cell>
          <cell r="E1971">
            <v>1</v>
          </cell>
          <cell r="F1971">
            <v>41.5075</v>
          </cell>
          <cell r="G1971">
            <v>0</v>
          </cell>
          <cell r="H1971">
            <v>3.0625</v>
          </cell>
          <cell r="I1971">
            <v>0</v>
          </cell>
          <cell r="J1971">
            <v>44.57</v>
          </cell>
          <cell r="K1971">
            <v>53.484000000000002</v>
          </cell>
        </row>
        <row r="1972">
          <cell r="B1972" t="str">
            <v>C1687</v>
          </cell>
          <cell r="C1972" t="str">
            <v>LUVA DE REDUÇÃO AÇO GALV. D=100X80mm (4"X3")</v>
          </cell>
          <cell r="D1972" t="str">
            <v>UN</v>
          </cell>
          <cell r="E1972">
            <v>1</v>
          </cell>
          <cell r="F1972">
            <v>41.5075</v>
          </cell>
          <cell r="G1972">
            <v>0</v>
          </cell>
          <cell r="H1972">
            <v>3.0625</v>
          </cell>
          <cell r="I1972">
            <v>0</v>
          </cell>
          <cell r="J1972">
            <v>44.57</v>
          </cell>
          <cell r="K1972">
            <v>53.484000000000002</v>
          </cell>
        </row>
        <row r="1973">
          <cell r="B1973" t="str">
            <v>C3712</v>
          </cell>
          <cell r="C1973" t="str">
            <v>LUVA DE UNIÃO AÇO ASTM  A-120 DE 20mm (3/4")</v>
          </cell>
          <cell r="D1973" t="str">
            <v>UN</v>
          </cell>
          <cell r="E1973">
            <v>1</v>
          </cell>
          <cell r="F1973">
            <v>32.325000000000003</v>
          </cell>
          <cell r="G1973">
            <v>0</v>
          </cell>
          <cell r="H1973">
            <v>1.2250000000000001</v>
          </cell>
          <cell r="I1973">
            <v>0</v>
          </cell>
          <cell r="J1973">
            <v>33.550000000000004</v>
          </cell>
          <cell r="K1973">
            <v>40.260000000000005</v>
          </cell>
        </row>
        <row r="1974">
          <cell r="B1974" t="str">
            <v>C3713</v>
          </cell>
          <cell r="C1974" t="str">
            <v>LUVA DE UNIÃO AÇO ASTM  A-120 DE 25mm (1")</v>
          </cell>
          <cell r="D1974" t="str">
            <v>UN</v>
          </cell>
          <cell r="E1974">
            <v>1</v>
          </cell>
          <cell r="F1974">
            <v>38.475000000000001</v>
          </cell>
          <cell r="G1974">
            <v>0</v>
          </cell>
          <cell r="H1974">
            <v>1.2250000000000001</v>
          </cell>
          <cell r="I1974">
            <v>0</v>
          </cell>
          <cell r="J1974">
            <v>39.700000000000003</v>
          </cell>
          <cell r="K1974">
            <v>47.64</v>
          </cell>
        </row>
        <row r="1975">
          <cell r="B1975" t="str">
            <v>C1694</v>
          </cell>
          <cell r="C1975" t="str">
            <v>LUVA DE UNIÃO AÇO GALVANIZADO DE (2 1/2")</v>
          </cell>
          <cell r="D1975" t="str">
            <v>UN</v>
          </cell>
          <cell r="E1975">
            <v>1</v>
          </cell>
          <cell r="F1975">
            <v>44.86</v>
          </cell>
          <cell r="G1975">
            <v>0</v>
          </cell>
          <cell r="H1975">
            <v>4.9000000000000004</v>
          </cell>
          <cell r="I1975">
            <v>0</v>
          </cell>
          <cell r="J1975">
            <v>49.76</v>
          </cell>
          <cell r="K1975">
            <v>59.711999999999996</v>
          </cell>
        </row>
        <row r="1976">
          <cell r="B1976" t="str">
            <v>C1695</v>
          </cell>
          <cell r="C1976" t="str">
            <v>LUVA DE UNIÃO AÇO GALVANIZADO DE (3")</v>
          </cell>
          <cell r="D1976" t="str">
            <v>UN</v>
          </cell>
          <cell r="E1976">
            <v>1</v>
          </cell>
          <cell r="F1976">
            <v>66.010000000000005</v>
          </cell>
          <cell r="G1976">
            <v>0</v>
          </cell>
          <cell r="H1976">
            <v>4.9000000000000004</v>
          </cell>
          <cell r="I1976">
            <v>0</v>
          </cell>
          <cell r="J1976">
            <v>70.910000000000011</v>
          </cell>
          <cell r="K1976">
            <v>85.092000000000013</v>
          </cell>
        </row>
        <row r="1977">
          <cell r="B1977" t="str">
            <v>C1696</v>
          </cell>
          <cell r="C1977" t="str">
            <v>LUVA DE UNIÃO AÇO GALVANIZADO DE (4")</v>
          </cell>
          <cell r="D1977" t="str">
            <v>UN</v>
          </cell>
          <cell r="E1977">
            <v>1</v>
          </cell>
          <cell r="F1977">
            <v>88.564999999999998</v>
          </cell>
          <cell r="G1977">
            <v>0</v>
          </cell>
          <cell r="H1977">
            <v>6.125</v>
          </cell>
          <cell r="I1977">
            <v>0</v>
          </cell>
          <cell r="J1977">
            <v>94.69</v>
          </cell>
          <cell r="K1977">
            <v>113.628</v>
          </cell>
        </row>
        <row r="1978">
          <cell r="B1978" t="str">
            <v>C1705</v>
          </cell>
          <cell r="C1978" t="str">
            <v>LUVA AÇO GALV. D=15mm (1/2")  À  25mm (1")</v>
          </cell>
          <cell r="D1978" t="str">
            <v>UN</v>
          </cell>
          <cell r="E1978">
            <v>1</v>
          </cell>
          <cell r="F1978">
            <v>10.255000000000001</v>
          </cell>
          <cell r="G1978">
            <v>0</v>
          </cell>
          <cell r="H1978">
            <v>1.2250000000000001</v>
          </cell>
          <cell r="I1978">
            <v>0</v>
          </cell>
          <cell r="J1978">
            <v>11.48</v>
          </cell>
          <cell r="K1978">
            <v>13.776</v>
          </cell>
        </row>
        <row r="1979">
          <cell r="B1979" t="str">
            <v>C1706</v>
          </cell>
          <cell r="C1979" t="str">
            <v>LUVA AÇO GALV. D=32mm (1 1/4")  À  50mm (2")</v>
          </cell>
          <cell r="D1979" t="str">
            <v>UN</v>
          </cell>
          <cell r="E1979">
            <v>1</v>
          </cell>
          <cell r="F1979">
            <v>6.3062500000000004</v>
          </cell>
          <cell r="G1979">
            <v>0</v>
          </cell>
          <cell r="H1979">
            <v>2.1437499999999998</v>
          </cell>
          <cell r="I1979">
            <v>0</v>
          </cell>
          <cell r="J1979">
            <v>8.4499999999999993</v>
          </cell>
          <cell r="K1979">
            <v>10.139999999999999</v>
          </cell>
        </row>
        <row r="1980">
          <cell r="B1980" t="str">
            <v>C1707</v>
          </cell>
          <cell r="C1980" t="str">
            <v>LUVA AÇO GALV. D=65mm (2 1/2")  À  80mm (3")</v>
          </cell>
          <cell r="D1980" t="str">
            <v>UN</v>
          </cell>
          <cell r="E1980">
            <v>1</v>
          </cell>
          <cell r="F1980">
            <v>19.71</v>
          </cell>
          <cell r="G1980">
            <v>0</v>
          </cell>
          <cell r="H1980">
            <v>2.4500000000000002</v>
          </cell>
          <cell r="I1980">
            <v>0</v>
          </cell>
          <cell r="J1980">
            <v>22.16</v>
          </cell>
          <cell r="K1980">
            <v>26.591999999999999</v>
          </cell>
        </row>
        <row r="1981">
          <cell r="B1981" t="str">
            <v>C1704</v>
          </cell>
          <cell r="C1981" t="str">
            <v>LUVA AÇO GALV. D=100mm (4") À 50mm (6")</v>
          </cell>
          <cell r="D1981" t="str">
            <v>UN</v>
          </cell>
          <cell r="E1981">
            <v>1</v>
          </cell>
          <cell r="F1981">
            <v>41.5075</v>
          </cell>
          <cell r="G1981">
            <v>0</v>
          </cell>
          <cell r="H1981">
            <v>3.0625</v>
          </cell>
          <cell r="I1981">
            <v>0</v>
          </cell>
          <cell r="J1981">
            <v>44.57</v>
          </cell>
          <cell r="K1981">
            <v>53.484000000000002</v>
          </cell>
        </row>
        <row r="1982">
          <cell r="B1982" t="str">
            <v>C1822</v>
          </cell>
          <cell r="C1982" t="str">
            <v>NIPLE DUPLO DE REDUÇÃO AÇO GALV. D=20X15mm (3/4"X1/2")</v>
          </cell>
          <cell r="D1982" t="str">
            <v>UN</v>
          </cell>
          <cell r="E1982">
            <v>1</v>
          </cell>
          <cell r="F1982">
            <v>2.7149999999999999</v>
          </cell>
          <cell r="G1982">
            <v>0</v>
          </cell>
          <cell r="H1982">
            <v>1.2250000000000001</v>
          </cell>
          <cell r="I1982">
            <v>0</v>
          </cell>
          <cell r="J1982">
            <v>3.94</v>
          </cell>
          <cell r="K1982">
            <v>4.7279999999999998</v>
          </cell>
        </row>
        <row r="1983">
          <cell r="B1983" t="str">
            <v>C1826</v>
          </cell>
          <cell r="C1983" t="str">
            <v>NIPLE DUPLO DE REDUÇÃO AÇO GALV. D=20X15mm (3/4"X1/2")  À  25X20mm (1"X3/4")</v>
          </cell>
          <cell r="D1983" t="str">
            <v>UN</v>
          </cell>
          <cell r="E1983">
            <v>1</v>
          </cell>
          <cell r="F1983">
            <v>2.7149999999999999</v>
          </cell>
          <cell r="G1983">
            <v>0</v>
          </cell>
          <cell r="H1983">
            <v>1.2250000000000001</v>
          </cell>
          <cell r="I1983">
            <v>0</v>
          </cell>
          <cell r="J1983">
            <v>3.94</v>
          </cell>
          <cell r="K1983">
            <v>4.7279999999999998</v>
          </cell>
        </row>
        <row r="1984">
          <cell r="B1984" t="str">
            <v>C1823</v>
          </cell>
          <cell r="C1984" t="str">
            <v>NIPLE DUPLO DE REDUÇÃO AÇO GALV. D=32X15mm (1 1/4"X1/2")</v>
          </cell>
          <cell r="D1984" t="str">
            <v>UN</v>
          </cell>
          <cell r="E1984">
            <v>1</v>
          </cell>
          <cell r="F1984">
            <v>4.7262500000000003</v>
          </cell>
          <cell r="G1984">
            <v>0</v>
          </cell>
          <cell r="H1984">
            <v>2.1437499999999998</v>
          </cell>
          <cell r="I1984">
            <v>0</v>
          </cell>
          <cell r="J1984">
            <v>6.87</v>
          </cell>
          <cell r="K1984">
            <v>8.2439999999999998</v>
          </cell>
        </row>
        <row r="1985">
          <cell r="B1985" t="str">
            <v>C1824</v>
          </cell>
          <cell r="C1985" t="str">
            <v>NIPLE DUPLO REDUÇÃO AÇO GALV. D=32X15mm (1 1/4"X1/2")  À  50X40mm (2"X1 1/2")</v>
          </cell>
          <cell r="D1985" t="str">
            <v>UN</v>
          </cell>
          <cell r="E1985">
            <v>1</v>
          </cell>
          <cell r="F1985">
            <v>4.7262500000000003</v>
          </cell>
          <cell r="G1985">
            <v>0</v>
          </cell>
          <cell r="H1985">
            <v>2.1437499999999998</v>
          </cell>
          <cell r="I1985">
            <v>0</v>
          </cell>
          <cell r="J1985">
            <v>6.87</v>
          </cell>
          <cell r="K1985">
            <v>8.2439999999999998</v>
          </cell>
        </row>
        <row r="1986">
          <cell r="B1986" t="str">
            <v>C1825</v>
          </cell>
          <cell r="C1986" t="str">
            <v>NIPLE DUPLO DE REDUÇÃO AÇO GALV. D=65X32mm(2 1/2"X1 1/4")  À  80X65mm(3"X2 1/2")</v>
          </cell>
          <cell r="D1986" t="str">
            <v>UN</v>
          </cell>
          <cell r="E1986">
            <v>1</v>
          </cell>
          <cell r="F1986">
            <v>12.36</v>
          </cell>
          <cell r="G1986">
            <v>0</v>
          </cell>
          <cell r="H1986">
            <v>2.4500000000000002</v>
          </cell>
          <cell r="I1986">
            <v>0</v>
          </cell>
          <cell r="J1986">
            <v>14.809999999999999</v>
          </cell>
          <cell r="K1986">
            <v>17.771999999999998</v>
          </cell>
        </row>
        <row r="1987">
          <cell r="B1987" t="str">
            <v>C1815</v>
          </cell>
          <cell r="C1987" t="str">
            <v>NIPLE DUPLO DE REDUÇÃO AÇO GALV. D=80X50mm (3"X2")  À  80X65mm (3"X2 1/2")</v>
          </cell>
          <cell r="D1987" t="str">
            <v>UN</v>
          </cell>
          <cell r="E1987">
            <v>1</v>
          </cell>
          <cell r="F1987">
            <v>22.2</v>
          </cell>
          <cell r="G1987">
            <v>0</v>
          </cell>
          <cell r="H1987">
            <v>2.4500000000000002</v>
          </cell>
          <cell r="I1987">
            <v>0</v>
          </cell>
          <cell r="J1987">
            <v>24.65</v>
          </cell>
          <cell r="K1987">
            <v>29.58</v>
          </cell>
        </row>
        <row r="1988">
          <cell r="B1988" t="str">
            <v>C1817</v>
          </cell>
          <cell r="C1988" t="str">
            <v>NIPLE DUPLO AÇO GALV. D=15mm (1/2")  À 25mm (1")</v>
          </cell>
          <cell r="D1988" t="str">
            <v>UN</v>
          </cell>
          <cell r="E1988">
            <v>1</v>
          </cell>
          <cell r="F1988">
            <v>2.1949999999999998</v>
          </cell>
          <cell r="G1988">
            <v>0</v>
          </cell>
          <cell r="H1988">
            <v>1.2250000000000001</v>
          </cell>
          <cell r="I1988">
            <v>0</v>
          </cell>
          <cell r="J1988">
            <v>3.42</v>
          </cell>
          <cell r="K1988">
            <v>4.1040000000000001</v>
          </cell>
        </row>
        <row r="1989">
          <cell r="B1989" t="str">
            <v>C1818</v>
          </cell>
          <cell r="C1989" t="str">
            <v>NIPLE DUPLO AÇO GALV. D=32mm  (1 1/4")  À 50mm (2")</v>
          </cell>
          <cell r="D1989" t="str">
            <v>UN</v>
          </cell>
          <cell r="E1989">
            <v>1</v>
          </cell>
          <cell r="F1989">
            <v>5.7562499999999996</v>
          </cell>
          <cell r="G1989">
            <v>0</v>
          </cell>
          <cell r="H1989">
            <v>2.1437499999999998</v>
          </cell>
          <cell r="I1989">
            <v>0</v>
          </cell>
          <cell r="J1989">
            <v>7.8999999999999995</v>
          </cell>
          <cell r="K1989">
            <v>9.4799999999999986</v>
          </cell>
        </row>
        <row r="1990">
          <cell r="B1990" t="str">
            <v>C1821</v>
          </cell>
          <cell r="C1990" t="str">
            <v>NIPLE DUPLO AÇO GALV. D=65mm (2 1/2")</v>
          </cell>
          <cell r="D1990" t="str">
            <v>UN</v>
          </cell>
          <cell r="E1990">
            <v>1</v>
          </cell>
          <cell r="F1990">
            <v>15.98</v>
          </cell>
          <cell r="G1990">
            <v>0</v>
          </cell>
          <cell r="H1990">
            <v>2.4500000000000002</v>
          </cell>
          <cell r="I1990">
            <v>0</v>
          </cell>
          <cell r="J1990">
            <v>18.43</v>
          </cell>
          <cell r="K1990">
            <v>22.116</v>
          </cell>
        </row>
        <row r="1991">
          <cell r="B1991" t="str">
            <v>C1819</v>
          </cell>
          <cell r="C1991" t="str">
            <v>NIPLE DUPLO AÇO GALV. D=65mm (2 1/2")  À 80mm (3")</v>
          </cell>
          <cell r="D1991" t="str">
            <v>UN</v>
          </cell>
          <cell r="E1991">
            <v>1</v>
          </cell>
          <cell r="F1991">
            <v>15.98</v>
          </cell>
          <cell r="G1991">
            <v>0</v>
          </cell>
          <cell r="H1991">
            <v>2.4500000000000002</v>
          </cell>
          <cell r="I1991">
            <v>0</v>
          </cell>
          <cell r="J1991">
            <v>18.43</v>
          </cell>
          <cell r="K1991">
            <v>22.116</v>
          </cell>
        </row>
        <row r="1992">
          <cell r="B1992" t="str">
            <v>C1816</v>
          </cell>
          <cell r="C1992" t="str">
            <v>NIPLE DUPLO AÇO GALV. D=100mm (4")</v>
          </cell>
          <cell r="D1992" t="str">
            <v>UN</v>
          </cell>
          <cell r="E1992">
            <v>1</v>
          </cell>
          <cell r="F1992">
            <v>34.637500000000003</v>
          </cell>
          <cell r="G1992">
            <v>0</v>
          </cell>
          <cell r="H1992">
            <v>3.0625</v>
          </cell>
          <cell r="I1992">
            <v>0</v>
          </cell>
          <cell r="J1992">
            <v>37.700000000000003</v>
          </cell>
          <cell r="K1992">
            <v>45.24</v>
          </cell>
        </row>
        <row r="1993">
          <cell r="B1993" t="str">
            <v>C1820</v>
          </cell>
          <cell r="C1993" t="str">
            <v>NIPLE DUPLO AÇO GALV. D=100mm (4")</v>
          </cell>
          <cell r="D1993" t="str">
            <v>UN</v>
          </cell>
          <cell r="E1993">
            <v>1</v>
          </cell>
          <cell r="F1993">
            <v>34.637500000000003</v>
          </cell>
          <cell r="G1993">
            <v>0</v>
          </cell>
          <cell r="H1993">
            <v>3.0625</v>
          </cell>
          <cell r="I1993">
            <v>0</v>
          </cell>
          <cell r="J1993">
            <v>37.700000000000003</v>
          </cell>
          <cell r="K1993">
            <v>45.24</v>
          </cell>
        </row>
        <row r="1994">
          <cell r="B1994" t="str">
            <v>C3711</v>
          </cell>
          <cell r="C1994" t="str">
            <v>REDUÇÃO AÇO ASTM  A-120  ROSCÁVEL DE (1"x 1 1/2")  À (1"x 3/4")</v>
          </cell>
          <cell r="D1994" t="str">
            <v>UN</v>
          </cell>
          <cell r="E1994">
            <v>1</v>
          </cell>
          <cell r="F1994">
            <v>10.44</v>
          </cell>
          <cell r="G1994">
            <v>0</v>
          </cell>
          <cell r="H1994">
            <v>2.4500000000000002</v>
          </cell>
          <cell r="I1994">
            <v>0</v>
          </cell>
          <cell r="J1994">
            <v>12.89</v>
          </cell>
          <cell r="K1994">
            <v>15.468</v>
          </cell>
        </row>
        <row r="1995">
          <cell r="B1995" t="str">
            <v>C3710</v>
          </cell>
          <cell r="C1995" t="str">
            <v>REDUÇÃO AÇO ASTM  A-120  ROSCÁVEL DE (2"x 1 1/2")  À (2"x 3/4")</v>
          </cell>
          <cell r="D1995" t="str">
            <v>UN</v>
          </cell>
          <cell r="E1995">
            <v>1</v>
          </cell>
          <cell r="F1995">
            <v>10.44</v>
          </cell>
          <cell r="G1995">
            <v>0</v>
          </cell>
          <cell r="H1995">
            <v>2.4500000000000002</v>
          </cell>
          <cell r="I1995">
            <v>0</v>
          </cell>
          <cell r="J1995">
            <v>12.89</v>
          </cell>
          <cell r="K1995">
            <v>15.468</v>
          </cell>
        </row>
        <row r="1996">
          <cell r="B1996" t="str">
            <v>C3708</v>
          </cell>
          <cell r="C1996" t="str">
            <v>REDUÇÃO AÇO ASTM  A-120  ROSCÁVEL DE (4"x 2")</v>
          </cell>
          <cell r="D1996" t="str">
            <v>UN</v>
          </cell>
          <cell r="E1996">
            <v>1</v>
          </cell>
          <cell r="F1996">
            <v>17.677499999999998</v>
          </cell>
          <cell r="G1996">
            <v>0</v>
          </cell>
          <cell r="H1996">
            <v>3.0625</v>
          </cell>
          <cell r="I1996">
            <v>0</v>
          </cell>
          <cell r="J1996">
            <v>20.74</v>
          </cell>
          <cell r="K1996">
            <v>24.887999999999998</v>
          </cell>
        </row>
        <row r="1997">
          <cell r="B1997" t="str">
            <v>C3709</v>
          </cell>
          <cell r="C1997" t="str">
            <v>REDUÇÃO AÇO ASTM  A-120  ROSCÁVEL DE (3"x 2 1/2")  À (3"x 3/4")</v>
          </cell>
          <cell r="D1997" t="str">
            <v>UN</v>
          </cell>
          <cell r="E1997">
            <v>1</v>
          </cell>
          <cell r="F1997">
            <v>10.44</v>
          </cell>
          <cell r="G1997">
            <v>0</v>
          </cell>
          <cell r="H1997">
            <v>2.4500000000000002</v>
          </cell>
          <cell r="I1997">
            <v>0</v>
          </cell>
          <cell r="J1997">
            <v>12.89</v>
          </cell>
          <cell r="K1997">
            <v>15.468</v>
          </cell>
        </row>
        <row r="1998">
          <cell r="B1998" t="str">
            <v>C3707</v>
          </cell>
          <cell r="C1998" t="str">
            <v>REDUÇÃO AÇO ASTM  A-120  ROSCÁVEL DE (4"x 3")</v>
          </cell>
          <cell r="D1998" t="str">
            <v>UN</v>
          </cell>
          <cell r="E1998">
            <v>1</v>
          </cell>
          <cell r="F1998">
            <v>15.5275</v>
          </cell>
          <cell r="G1998">
            <v>0</v>
          </cell>
          <cell r="H1998">
            <v>3.0625</v>
          </cell>
          <cell r="I1998">
            <v>0</v>
          </cell>
          <cell r="J1998">
            <v>18.59</v>
          </cell>
          <cell r="K1998">
            <v>22.308</v>
          </cell>
        </row>
        <row r="1999">
          <cell r="B1999" t="str">
            <v>C2307</v>
          </cell>
          <cell r="C1999" t="str">
            <v>TAMPÃO EM AÇO GALV. D=15mm (1/2")  À 25mm(1")</v>
          </cell>
          <cell r="D1999" t="str">
            <v>UN</v>
          </cell>
          <cell r="E1999">
            <v>1</v>
          </cell>
          <cell r="F1999">
            <v>3.0074999999999998</v>
          </cell>
          <cell r="G1999">
            <v>0</v>
          </cell>
          <cell r="H1999">
            <v>0.61250000000000004</v>
          </cell>
          <cell r="I1999">
            <v>0</v>
          </cell>
          <cell r="J1999">
            <v>3.62</v>
          </cell>
          <cell r="K1999">
            <v>4.3440000000000003</v>
          </cell>
        </row>
        <row r="2000">
          <cell r="B2000" t="str">
            <v>C2308</v>
          </cell>
          <cell r="C2000" t="str">
            <v>TAMPÃO EM AÇO GALV. D=32mm (1 1/4")  À  50mm(2")</v>
          </cell>
          <cell r="D2000" t="str">
            <v>UN</v>
          </cell>
          <cell r="E2000">
            <v>1</v>
          </cell>
          <cell r="F2000">
            <v>4.9175000000000004</v>
          </cell>
          <cell r="G2000">
            <v>0</v>
          </cell>
          <cell r="H2000">
            <v>1.1025</v>
          </cell>
          <cell r="I2000">
            <v>0</v>
          </cell>
          <cell r="J2000">
            <v>6.0200000000000005</v>
          </cell>
          <cell r="K2000">
            <v>7.2240000000000002</v>
          </cell>
        </row>
        <row r="2001">
          <cell r="B2001" t="str">
            <v>C2309</v>
          </cell>
          <cell r="C2001" t="str">
            <v>TAMPÃO EM AÇO GALV. D=65mm(2 1/2")  À  80mm(3")</v>
          </cell>
          <cell r="D2001" t="str">
            <v>UN</v>
          </cell>
          <cell r="E2001">
            <v>1</v>
          </cell>
          <cell r="F2001">
            <v>9.0950000000000006</v>
          </cell>
          <cell r="G2001">
            <v>0</v>
          </cell>
          <cell r="H2001">
            <v>1.2250000000000001</v>
          </cell>
          <cell r="I2001">
            <v>0</v>
          </cell>
          <cell r="J2001">
            <v>10.32</v>
          </cell>
          <cell r="K2001">
            <v>12.384</v>
          </cell>
        </row>
        <row r="2002">
          <cell r="B2002" t="str">
            <v>C2306</v>
          </cell>
          <cell r="C2002" t="str">
            <v>TAMPÃO EM AÇO GALV. D=100mm (4')</v>
          </cell>
          <cell r="D2002" t="str">
            <v>UN</v>
          </cell>
          <cell r="E2002">
            <v>1</v>
          </cell>
          <cell r="F2002">
            <v>26.068750000000001</v>
          </cell>
          <cell r="G2002">
            <v>0</v>
          </cell>
          <cell r="H2002">
            <v>1.53125</v>
          </cell>
          <cell r="I2002">
            <v>0</v>
          </cell>
          <cell r="J2002">
            <v>27.6</v>
          </cell>
          <cell r="K2002">
            <v>33.119999999999997</v>
          </cell>
        </row>
        <row r="2003">
          <cell r="B2003" t="str">
            <v>C3692</v>
          </cell>
          <cell r="C2003" t="str">
            <v>TÊ AÇO ASTM A-120 ROSCÁVEL DE 20mm (3/4")</v>
          </cell>
          <cell r="D2003" t="str">
            <v>UN</v>
          </cell>
          <cell r="E2003">
            <v>1</v>
          </cell>
          <cell r="F2003">
            <v>3.5425</v>
          </cell>
          <cell r="G2003">
            <v>0</v>
          </cell>
          <cell r="H2003">
            <v>2.8174999999999999</v>
          </cell>
          <cell r="I2003">
            <v>0</v>
          </cell>
          <cell r="J2003">
            <v>6.3599999999999994</v>
          </cell>
          <cell r="K2003">
            <v>7.6319999999999988</v>
          </cell>
        </row>
        <row r="2004">
          <cell r="B2004" t="str">
            <v>C3693</v>
          </cell>
          <cell r="C2004" t="str">
            <v>TÊ AÇO ASTM A-120 ROSCÁVEL DE 25mm (1")</v>
          </cell>
          <cell r="D2004" t="str">
            <v>UN</v>
          </cell>
          <cell r="E2004">
            <v>1</v>
          </cell>
          <cell r="F2004">
            <v>3.8125</v>
          </cell>
          <cell r="G2004">
            <v>0</v>
          </cell>
          <cell r="H2004">
            <v>2.8174999999999999</v>
          </cell>
          <cell r="I2004">
            <v>0</v>
          </cell>
          <cell r="J2004">
            <v>6.63</v>
          </cell>
          <cell r="K2004">
            <v>7.9559999999999995</v>
          </cell>
        </row>
        <row r="2005">
          <cell r="B2005" t="str">
            <v>C3694</v>
          </cell>
          <cell r="C2005" t="str">
            <v>TÊ AÇO ASTM A-120 ROSCÁVEL DE 32mm (1 1/4")</v>
          </cell>
          <cell r="D2005" t="str">
            <v>UN</v>
          </cell>
          <cell r="E2005">
            <v>1</v>
          </cell>
          <cell r="F2005">
            <v>6.4924999999999997</v>
          </cell>
          <cell r="G2005">
            <v>0</v>
          </cell>
          <cell r="H2005">
            <v>4.7774999999999999</v>
          </cell>
          <cell r="I2005">
            <v>0</v>
          </cell>
          <cell r="J2005">
            <v>11.27</v>
          </cell>
          <cell r="K2005">
            <v>13.523999999999999</v>
          </cell>
        </row>
        <row r="2006">
          <cell r="B2006" t="str">
            <v>C3696</v>
          </cell>
          <cell r="C2006" t="str">
            <v>TÊ AÇO ASTM A-120 ROSCÁVEL DE 40mm (1 1/2")</v>
          </cell>
          <cell r="D2006" t="str">
            <v>UN</v>
          </cell>
          <cell r="E2006">
            <v>1</v>
          </cell>
          <cell r="F2006">
            <v>7.0625</v>
          </cell>
          <cell r="G2006">
            <v>0</v>
          </cell>
          <cell r="H2006">
            <v>4.7774999999999999</v>
          </cell>
          <cell r="I2006">
            <v>0</v>
          </cell>
          <cell r="J2006">
            <v>11.84</v>
          </cell>
          <cell r="K2006">
            <v>14.208</v>
          </cell>
        </row>
        <row r="2007">
          <cell r="B2007" t="str">
            <v>C3697</v>
          </cell>
          <cell r="C2007" t="str">
            <v>TÊ AÇO ASTM A-120 ROSCÁVEL DE 50mm (2")</v>
          </cell>
          <cell r="D2007" t="str">
            <v>UN</v>
          </cell>
          <cell r="E2007">
            <v>1</v>
          </cell>
          <cell r="F2007">
            <v>48.922499999999999</v>
          </cell>
          <cell r="G2007">
            <v>0</v>
          </cell>
          <cell r="H2007">
            <v>4.7774999999999999</v>
          </cell>
          <cell r="I2007">
            <v>0</v>
          </cell>
          <cell r="J2007">
            <v>53.7</v>
          </cell>
          <cell r="K2007">
            <v>64.44</v>
          </cell>
        </row>
        <row r="2008">
          <cell r="B2008" t="str">
            <v>C3698</v>
          </cell>
          <cell r="C2008" t="str">
            <v>TÊ AÇO ASTM  A-120  ROSCÁVEL DE 80mm (3")</v>
          </cell>
          <cell r="D2008" t="str">
            <v>UN</v>
          </cell>
          <cell r="E2008">
            <v>1</v>
          </cell>
          <cell r="F2008">
            <v>70.833749999999995</v>
          </cell>
          <cell r="G2008">
            <v>0</v>
          </cell>
          <cell r="H2008">
            <v>5.69625</v>
          </cell>
          <cell r="I2008">
            <v>0</v>
          </cell>
          <cell r="J2008">
            <v>76.53</v>
          </cell>
          <cell r="K2008">
            <v>91.835999999999999</v>
          </cell>
        </row>
        <row r="2009">
          <cell r="B2009" t="str">
            <v>C3699</v>
          </cell>
          <cell r="C2009" t="str">
            <v>TÊ AÇO ASTM  A-120  ROSCÁVEL DE 100mm (4")</v>
          </cell>
          <cell r="D2009" t="str">
            <v>UN</v>
          </cell>
          <cell r="E2009">
            <v>1</v>
          </cell>
          <cell r="F2009">
            <v>79.676249999999996</v>
          </cell>
          <cell r="G2009">
            <v>0</v>
          </cell>
          <cell r="H2009">
            <v>7.0437500000000002</v>
          </cell>
          <cell r="I2009">
            <v>0</v>
          </cell>
          <cell r="J2009">
            <v>86.72</v>
          </cell>
          <cell r="K2009">
            <v>104.06399999999999</v>
          </cell>
        </row>
        <row r="2010">
          <cell r="B2010" t="str">
            <v>C2321</v>
          </cell>
          <cell r="C2010" t="str">
            <v>TÊ AÇO GALV. D= 15mm (1/2")</v>
          </cell>
          <cell r="D2010" t="str">
            <v>UN</v>
          </cell>
          <cell r="E2010">
            <v>1</v>
          </cell>
          <cell r="F2010">
            <v>4.4325000000000001</v>
          </cell>
          <cell r="G2010">
            <v>0</v>
          </cell>
          <cell r="H2010">
            <v>2.8174999999999999</v>
          </cell>
          <cell r="I2010">
            <v>0</v>
          </cell>
          <cell r="J2010">
            <v>7.25</v>
          </cell>
          <cell r="K2010">
            <v>8.6999999999999993</v>
          </cell>
        </row>
        <row r="2011">
          <cell r="B2011" t="str">
            <v>C2323</v>
          </cell>
          <cell r="C2011" t="str">
            <v>TÊ AÇO GALV. D= 25mm (1")</v>
          </cell>
          <cell r="D2011" t="str">
            <v>UN</v>
          </cell>
          <cell r="E2011">
            <v>1</v>
          </cell>
          <cell r="F2011">
            <v>7.6624999999999996</v>
          </cell>
          <cell r="G2011">
            <v>0</v>
          </cell>
          <cell r="H2011">
            <v>2.8174999999999999</v>
          </cell>
          <cell r="I2011">
            <v>0</v>
          </cell>
          <cell r="J2011">
            <v>10.48</v>
          </cell>
          <cell r="K2011">
            <v>12.576000000000001</v>
          </cell>
        </row>
        <row r="2012">
          <cell r="B2012" t="str">
            <v>C2322</v>
          </cell>
          <cell r="C2012" t="str">
            <v>TÊ AÇO GALV. D= 20mm (3/4")</v>
          </cell>
          <cell r="D2012" t="str">
            <v>UN</v>
          </cell>
          <cell r="E2012">
            <v>1</v>
          </cell>
          <cell r="F2012">
            <v>5.4824999999999999</v>
          </cell>
          <cell r="G2012">
            <v>0</v>
          </cell>
          <cell r="H2012">
            <v>2.8174999999999999</v>
          </cell>
          <cell r="I2012">
            <v>0</v>
          </cell>
          <cell r="J2012">
            <v>8.3000000000000007</v>
          </cell>
          <cell r="K2012">
            <v>9.9600000000000009</v>
          </cell>
        </row>
        <row r="2013">
          <cell r="B2013" t="str">
            <v>C2324</v>
          </cell>
          <cell r="C2013" t="str">
            <v>TÊ AÇO GALV. D= 32mm (1 1/4")</v>
          </cell>
          <cell r="D2013" t="str">
            <v>UN</v>
          </cell>
          <cell r="E2013">
            <v>1</v>
          </cell>
          <cell r="F2013">
            <v>12.3325</v>
          </cell>
          <cell r="G2013">
            <v>0</v>
          </cell>
          <cell r="H2013">
            <v>4.7774999999999999</v>
          </cell>
          <cell r="I2013">
            <v>0</v>
          </cell>
          <cell r="J2013">
            <v>17.11</v>
          </cell>
          <cell r="K2013">
            <v>20.532</v>
          </cell>
        </row>
        <row r="2014">
          <cell r="B2014" t="str">
            <v>C2325</v>
          </cell>
          <cell r="C2014" t="str">
            <v>TÊ AÇO GALV. D= 40mm (1 1/2")</v>
          </cell>
          <cell r="D2014" t="str">
            <v>UN</v>
          </cell>
          <cell r="E2014">
            <v>1</v>
          </cell>
          <cell r="F2014">
            <v>13.452500000000001</v>
          </cell>
          <cell r="G2014">
            <v>0</v>
          </cell>
          <cell r="H2014">
            <v>4.7774999999999999</v>
          </cell>
          <cell r="I2014">
            <v>0</v>
          </cell>
          <cell r="J2014">
            <v>18.23</v>
          </cell>
          <cell r="K2014">
            <v>21.876000000000001</v>
          </cell>
        </row>
        <row r="2015">
          <cell r="B2015" t="str">
            <v>C2326</v>
          </cell>
          <cell r="C2015" t="str">
            <v>TÊ AÇO GALV. D= 50mm (2")</v>
          </cell>
          <cell r="D2015" t="str">
            <v>UN</v>
          </cell>
          <cell r="E2015">
            <v>1</v>
          </cell>
          <cell r="F2015">
            <v>21.232500000000002</v>
          </cell>
          <cell r="G2015">
            <v>0</v>
          </cell>
          <cell r="H2015">
            <v>4.7774999999999999</v>
          </cell>
          <cell r="I2015">
            <v>0</v>
          </cell>
          <cell r="J2015">
            <v>26.01</v>
          </cell>
          <cell r="K2015">
            <v>31.212</v>
          </cell>
        </row>
        <row r="2016">
          <cell r="B2016" t="str">
            <v>C2327</v>
          </cell>
          <cell r="C2016" t="str">
            <v>TÊ AÇO GALV. D= 65mm (2 1/2")</v>
          </cell>
          <cell r="D2016" t="str">
            <v>UN</v>
          </cell>
          <cell r="E2016">
            <v>1</v>
          </cell>
          <cell r="F2016">
            <v>35.213749999999997</v>
          </cell>
          <cell r="G2016">
            <v>0</v>
          </cell>
          <cell r="H2016">
            <v>5.69625</v>
          </cell>
          <cell r="I2016">
            <v>0</v>
          </cell>
          <cell r="J2016">
            <v>40.909999999999997</v>
          </cell>
          <cell r="K2016">
            <v>49.091999999999992</v>
          </cell>
        </row>
        <row r="2017">
          <cell r="B2017" t="str">
            <v>C2328</v>
          </cell>
          <cell r="C2017" t="str">
            <v>TÊ AÇO GALV. D= 80mm (3")</v>
          </cell>
          <cell r="D2017" t="str">
            <v>UN</v>
          </cell>
          <cell r="E2017">
            <v>1</v>
          </cell>
          <cell r="F2017">
            <v>44.66375</v>
          </cell>
          <cell r="G2017">
            <v>0</v>
          </cell>
          <cell r="H2017">
            <v>5.69625</v>
          </cell>
          <cell r="I2017">
            <v>0</v>
          </cell>
          <cell r="J2017">
            <v>50.36</v>
          </cell>
          <cell r="K2017">
            <v>60.431999999999995</v>
          </cell>
        </row>
        <row r="2018">
          <cell r="B2018" t="str">
            <v>C2329</v>
          </cell>
          <cell r="C2018" t="str">
            <v>TÊ AÇO GALV. D=100mm (4")</v>
          </cell>
          <cell r="D2018" t="str">
            <v>UN</v>
          </cell>
          <cell r="E2018">
            <v>1</v>
          </cell>
          <cell r="F2018">
            <v>81.716250000000002</v>
          </cell>
          <cell r="G2018">
            <v>0</v>
          </cell>
          <cell r="H2018">
            <v>7.0437500000000002</v>
          </cell>
          <cell r="I2018">
            <v>0</v>
          </cell>
          <cell r="J2018">
            <v>88.76</v>
          </cell>
          <cell r="K2018">
            <v>106.512</v>
          </cell>
        </row>
        <row r="2019">
          <cell r="B2019" t="str">
            <v>C2330</v>
          </cell>
          <cell r="C2019" t="str">
            <v>TÊ AÇO GALV. D=125mm (5")</v>
          </cell>
          <cell r="D2019" t="str">
            <v>UN</v>
          </cell>
          <cell r="E2019">
            <v>1</v>
          </cell>
          <cell r="F2019">
            <v>214.74375000000001</v>
          </cell>
          <cell r="G2019">
            <v>0</v>
          </cell>
          <cell r="H2019">
            <v>8.1462500000000002</v>
          </cell>
          <cell r="I2019">
            <v>0</v>
          </cell>
          <cell r="J2019">
            <v>222.89000000000001</v>
          </cell>
          <cell r="K2019">
            <v>267.46800000000002</v>
          </cell>
        </row>
        <row r="2020">
          <cell r="B2020" t="str">
            <v>C2394</v>
          </cell>
          <cell r="C2020" t="str">
            <v>TÊ REDUÇÃO AÇO GALV. D= 20X15mm (3/4"X1/2")  À  25X20mm (1"X3/4")</v>
          </cell>
          <cell r="D2020" t="str">
            <v>UN</v>
          </cell>
          <cell r="E2020">
            <v>1</v>
          </cell>
          <cell r="F2020">
            <v>5.4824999999999999</v>
          </cell>
          <cell r="G2020">
            <v>0</v>
          </cell>
          <cell r="H2020">
            <v>2.8174999999999999</v>
          </cell>
          <cell r="I2020">
            <v>0</v>
          </cell>
          <cell r="J2020">
            <v>8.3000000000000007</v>
          </cell>
          <cell r="K2020">
            <v>9.9600000000000009</v>
          </cell>
        </row>
        <row r="2021">
          <cell r="B2021" t="str">
            <v>C2331</v>
          </cell>
          <cell r="C2021" t="str">
            <v>TÊ AÇO GALV. D=150mm (6")</v>
          </cell>
          <cell r="D2021" t="str">
            <v>UN</v>
          </cell>
          <cell r="E2021">
            <v>1</v>
          </cell>
          <cell r="F2021">
            <v>215.43625</v>
          </cell>
          <cell r="G2021">
            <v>0</v>
          </cell>
          <cell r="H2021">
            <v>9.0037500000000001</v>
          </cell>
          <cell r="I2021">
            <v>0</v>
          </cell>
          <cell r="J2021">
            <v>224.44</v>
          </cell>
          <cell r="K2021">
            <v>269.32799999999997</v>
          </cell>
        </row>
        <row r="2022">
          <cell r="B2022" t="str">
            <v>C2395</v>
          </cell>
          <cell r="C2022" t="str">
            <v>TÊ REDUÇÃO AÇO GALV. D= 32X15mm (1 1/4"X1/2")  À 50X40mm (2"x1 1/4")</v>
          </cell>
          <cell r="D2022" t="str">
            <v>UN</v>
          </cell>
          <cell r="E2022">
            <v>1</v>
          </cell>
          <cell r="F2022">
            <v>12.3325</v>
          </cell>
          <cell r="G2022">
            <v>0</v>
          </cell>
          <cell r="H2022">
            <v>4.7774999999999999</v>
          </cell>
          <cell r="I2022">
            <v>0</v>
          </cell>
          <cell r="J2022">
            <v>17.11</v>
          </cell>
          <cell r="K2022">
            <v>20.532</v>
          </cell>
        </row>
        <row r="2023">
          <cell r="B2023" t="str">
            <v>C2396</v>
          </cell>
          <cell r="C2023" t="str">
            <v>TÊ REDUÇÃO AÇO GALV. D= 65X25mm (2 1/2"x1")  À 80X65mm (3"x2 1/2")</v>
          </cell>
          <cell r="D2023" t="str">
            <v>UN</v>
          </cell>
          <cell r="E2023">
            <v>1</v>
          </cell>
          <cell r="F2023">
            <v>35.213749999999997</v>
          </cell>
          <cell r="G2023">
            <v>0</v>
          </cell>
          <cell r="H2023">
            <v>5.69625</v>
          </cell>
          <cell r="I2023">
            <v>0</v>
          </cell>
          <cell r="J2023">
            <v>40.909999999999997</v>
          </cell>
          <cell r="K2023">
            <v>49.091999999999992</v>
          </cell>
        </row>
        <row r="2024">
          <cell r="B2024" t="str">
            <v>C2397</v>
          </cell>
          <cell r="C2024" t="str">
            <v>TÊ REDUÇÃO AÇO GALV. D=100X50mm (4"x2")  À 100X80mm (4"x3")</v>
          </cell>
          <cell r="D2024" t="str">
            <v>UN</v>
          </cell>
          <cell r="E2024">
            <v>1</v>
          </cell>
          <cell r="F2024">
            <v>81.716250000000002</v>
          </cell>
          <cell r="G2024">
            <v>0</v>
          </cell>
          <cell r="H2024">
            <v>7.0437500000000002</v>
          </cell>
          <cell r="I2024">
            <v>0</v>
          </cell>
          <cell r="J2024">
            <v>88.76</v>
          </cell>
          <cell r="K2024">
            <v>106.512</v>
          </cell>
        </row>
        <row r="2025">
          <cell r="B2025" t="str">
            <v>C3685</v>
          </cell>
          <cell r="C2025" t="str">
            <v>TUBO AÇO ASTM A-120 PRETO C/ ROSCA DE 20mm (3/4")</v>
          </cell>
          <cell r="D2025" t="str">
            <v>M</v>
          </cell>
          <cell r="E2025">
            <v>1</v>
          </cell>
          <cell r="F2025">
            <v>7.7024999999999997</v>
          </cell>
          <cell r="G2025">
            <v>0</v>
          </cell>
          <cell r="H2025">
            <v>1.8374999999999999</v>
          </cell>
          <cell r="I2025">
            <v>0</v>
          </cell>
          <cell r="J2025">
            <v>9.5399999999999991</v>
          </cell>
          <cell r="K2025">
            <v>11.447999999999999</v>
          </cell>
        </row>
        <row r="2026">
          <cell r="B2026" t="str">
            <v>C3686</v>
          </cell>
          <cell r="C2026" t="str">
            <v>TUBO AÇO ASTM A-120 PRETO  C/ ROSCA DE 25mm (1")</v>
          </cell>
          <cell r="D2026" t="str">
            <v>M</v>
          </cell>
          <cell r="E2026">
            <v>1</v>
          </cell>
          <cell r="F2026">
            <v>10.29875</v>
          </cell>
          <cell r="G2026">
            <v>0</v>
          </cell>
          <cell r="H2026">
            <v>2.0212500000000002</v>
          </cell>
          <cell r="I2026">
            <v>0</v>
          </cell>
          <cell r="J2026">
            <v>12.32</v>
          </cell>
          <cell r="K2026">
            <v>14.783999999999999</v>
          </cell>
        </row>
        <row r="2027">
          <cell r="B2027" t="str">
            <v>C3687</v>
          </cell>
          <cell r="C2027" t="str">
            <v>TUBO AÇO ASTM A-120 PRETO  C/ ROSCA DE 32mm (1 1/4")</v>
          </cell>
          <cell r="D2027" t="str">
            <v>M</v>
          </cell>
          <cell r="E2027">
            <v>1</v>
          </cell>
          <cell r="F2027">
            <v>14.1975</v>
          </cell>
          <cell r="G2027">
            <v>0</v>
          </cell>
          <cell r="H2027">
            <v>3.0625</v>
          </cell>
          <cell r="I2027">
            <v>0</v>
          </cell>
          <cell r="J2027">
            <v>17.259999999999998</v>
          </cell>
          <cell r="K2027">
            <v>20.711999999999996</v>
          </cell>
        </row>
        <row r="2028">
          <cell r="B2028" t="str">
            <v>C3688</v>
          </cell>
          <cell r="C2028" t="str">
            <v>TUBO AÇO ASTM A-120 PRETO  C/ ROSCA DE 40mm (1 1/2")</v>
          </cell>
          <cell r="D2028" t="str">
            <v>M</v>
          </cell>
          <cell r="E2028">
            <v>1</v>
          </cell>
          <cell r="F2028">
            <v>16.8825</v>
          </cell>
          <cell r="G2028">
            <v>0</v>
          </cell>
          <cell r="H2028">
            <v>3.7974999999999999</v>
          </cell>
          <cell r="I2028">
            <v>0</v>
          </cell>
          <cell r="J2028">
            <v>20.68</v>
          </cell>
          <cell r="K2028">
            <v>24.815999999999999</v>
          </cell>
        </row>
        <row r="2029">
          <cell r="B2029" t="str">
            <v>C3690</v>
          </cell>
          <cell r="C2029" t="str">
            <v>TUBO AÇO ASTM A-120 PRETO  C/ ROSCA DE 80mm (3")</v>
          </cell>
          <cell r="D2029" t="str">
            <v>M</v>
          </cell>
          <cell r="E2029">
            <v>1</v>
          </cell>
          <cell r="F2029">
            <v>39.172750000000001</v>
          </cell>
          <cell r="G2029">
            <v>0</v>
          </cell>
          <cell r="H2029">
            <v>6.54725</v>
          </cell>
          <cell r="I2029">
            <v>0</v>
          </cell>
          <cell r="J2029">
            <v>45.72</v>
          </cell>
          <cell r="K2029">
            <v>54.863999999999997</v>
          </cell>
        </row>
        <row r="2030">
          <cell r="B2030" t="str">
            <v>C3689</v>
          </cell>
          <cell r="C2030" t="str">
            <v>TUBO AÇO ASTM A-120 PRETO  C/ ROSCA DE 50mm (2")</v>
          </cell>
          <cell r="D2030" t="str">
            <v>M</v>
          </cell>
          <cell r="E2030">
            <v>1</v>
          </cell>
          <cell r="F2030">
            <v>22.197500000000002</v>
          </cell>
          <cell r="G2030">
            <v>0</v>
          </cell>
          <cell r="H2030">
            <v>4.5324999999999998</v>
          </cell>
          <cell r="I2030">
            <v>0</v>
          </cell>
          <cell r="J2030">
            <v>26.73</v>
          </cell>
          <cell r="K2030">
            <v>32.076000000000001</v>
          </cell>
        </row>
        <row r="2031">
          <cell r="B2031" t="str">
            <v>C3691</v>
          </cell>
          <cell r="C2031" t="str">
            <v>TUBO AÇO ASTM A-120 PRETO  C/ ROSCA DE 100mm (4")</v>
          </cell>
          <cell r="D2031" t="str">
            <v>M</v>
          </cell>
          <cell r="E2031">
            <v>1</v>
          </cell>
          <cell r="F2031">
            <v>53.173349999999999</v>
          </cell>
          <cell r="G2031">
            <v>0</v>
          </cell>
          <cell r="H2031">
            <v>7.5966499999999995</v>
          </cell>
          <cell r="I2031">
            <v>0</v>
          </cell>
          <cell r="J2031">
            <v>60.769999999999996</v>
          </cell>
          <cell r="K2031">
            <v>72.923999999999992</v>
          </cell>
        </row>
        <row r="2032">
          <cell r="B2032" t="str">
            <v>C3846</v>
          </cell>
          <cell r="C2032" t="str">
            <v>TUBO AÇO CARBONO PRETO C/ CONEXÕES DE 40mm (1 1/2")</v>
          </cell>
          <cell r="D2032" t="str">
            <v>M</v>
          </cell>
          <cell r="E2032">
            <v>1</v>
          </cell>
          <cell r="F2032">
            <v>49.945</v>
          </cell>
          <cell r="G2032">
            <v>0</v>
          </cell>
          <cell r="H2032">
            <v>8.5749999999999993</v>
          </cell>
          <cell r="I2032">
            <v>0</v>
          </cell>
          <cell r="J2032">
            <v>58.519999999999996</v>
          </cell>
          <cell r="K2032">
            <v>70.22399999999999</v>
          </cell>
        </row>
        <row r="2033">
          <cell r="B2033" t="str">
            <v>C2558</v>
          </cell>
          <cell r="C2033" t="str">
            <v>TUBO AÇO GALV. C/OU S/COSTURA D=15mm (1/2")</v>
          </cell>
          <cell r="D2033" t="str">
            <v>M</v>
          </cell>
          <cell r="E2033">
            <v>1</v>
          </cell>
          <cell r="F2033">
            <v>9.9662500000000005</v>
          </cell>
          <cell r="G2033">
            <v>0</v>
          </cell>
          <cell r="H2033">
            <v>1.6537500000000001</v>
          </cell>
          <cell r="I2033">
            <v>0</v>
          </cell>
          <cell r="J2033">
            <v>11.620000000000001</v>
          </cell>
          <cell r="K2033">
            <v>13.944000000000001</v>
          </cell>
        </row>
        <row r="2034">
          <cell r="B2034" t="str">
            <v>C2559</v>
          </cell>
          <cell r="C2034" t="str">
            <v>TUBO AÇO GALV. C/OU S/COSTURA D=20mm (3/4")</v>
          </cell>
          <cell r="D2034" t="str">
            <v>M</v>
          </cell>
          <cell r="E2034">
            <v>1</v>
          </cell>
          <cell r="F2034">
            <v>12.342499999999999</v>
          </cell>
          <cell r="G2034">
            <v>0</v>
          </cell>
          <cell r="H2034">
            <v>1.8374999999999999</v>
          </cell>
          <cell r="I2034">
            <v>0</v>
          </cell>
          <cell r="J2034">
            <v>14.18</v>
          </cell>
          <cell r="K2034">
            <v>17.015999999999998</v>
          </cell>
        </row>
        <row r="2035">
          <cell r="B2035" t="str">
            <v>C2560</v>
          </cell>
          <cell r="C2035" t="str">
            <v>TUBO AÇO GALV. C/OU S/COSTURA D=25mm (1")</v>
          </cell>
          <cell r="D2035" t="str">
            <v>M</v>
          </cell>
          <cell r="E2035">
            <v>1</v>
          </cell>
          <cell r="F2035">
            <v>17.37875</v>
          </cell>
          <cell r="G2035">
            <v>0</v>
          </cell>
          <cell r="H2035">
            <v>2.0212500000000002</v>
          </cell>
          <cell r="I2035">
            <v>0</v>
          </cell>
          <cell r="J2035">
            <v>19.399999999999999</v>
          </cell>
          <cell r="K2035">
            <v>23.279999999999998</v>
          </cell>
        </row>
        <row r="2036">
          <cell r="B2036" t="str">
            <v>C2554</v>
          </cell>
          <cell r="C2036" t="str">
            <v>TUBO AÇO GALV. C/OU S/COSTURA D= 40mm (1 1/2")</v>
          </cell>
          <cell r="D2036" t="str">
            <v>M</v>
          </cell>
          <cell r="E2036">
            <v>1</v>
          </cell>
          <cell r="F2036">
            <v>28.0425</v>
          </cell>
          <cell r="G2036">
            <v>0</v>
          </cell>
          <cell r="H2036">
            <v>3.7974999999999999</v>
          </cell>
          <cell r="I2036">
            <v>0</v>
          </cell>
          <cell r="J2036">
            <v>31.84</v>
          </cell>
          <cell r="K2036">
            <v>38.207999999999998</v>
          </cell>
        </row>
        <row r="2037">
          <cell r="B2037" t="str">
            <v>C2561</v>
          </cell>
          <cell r="C2037" t="str">
            <v>TUBO AÇO GALV. C/OU S/COSTURA D=32mm (1 1/4")</v>
          </cell>
          <cell r="D2037" t="str">
            <v>M</v>
          </cell>
          <cell r="E2037">
            <v>1</v>
          </cell>
          <cell r="F2037">
            <v>22.137499999999999</v>
          </cell>
          <cell r="G2037">
            <v>0</v>
          </cell>
          <cell r="H2037">
            <v>3.0625</v>
          </cell>
          <cell r="I2037">
            <v>0</v>
          </cell>
          <cell r="J2037">
            <v>25.2</v>
          </cell>
          <cell r="K2037">
            <v>30.24</v>
          </cell>
        </row>
        <row r="2038">
          <cell r="B2038" t="str">
            <v>C2562</v>
          </cell>
          <cell r="C2038" t="str">
            <v>TUBO AÇO GALV. C/OU S/COSTURA D=50mm (2")</v>
          </cell>
          <cell r="D2038" t="str">
            <v>M</v>
          </cell>
          <cell r="E2038">
            <v>1</v>
          </cell>
          <cell r="F2038">
            <v>35.147500000000001</v>
          </cell>
          <cell r="G2038">
            <v>0</v>
          </cell>
          <cell r="H2038">
            <v>4.5324999999999998</v>
          </cell>
          <cell r="I2038">
            <v>0</v>
          </cell>
          <cell r="J2038">
            <v>39.68</v>
          </cell>
          <cell r="K2038">
            <v>47.616</v>
          </cell>
        </row>
        <row r="2039">
          <cell r="B2039" t="str">
            <v>C2563</v>
          </cell>
          <cell r="C2039" t="str">
            <v>TUBO AÇO GALV. C/OU S/COSTURA D=65mm (2 1/2")</v>
          </cell>
          <cell r="D2039" t="str">
            <v>M</v>
          </cell>
          <cell r="E2039">
            <v>1</v>
          </cell>
          <cell r="F2039">
            <v>48.626249999999999</v>
          </cell>
          <cell r="G2039">
            <v>0</v>
          </cell>
          <cell r="H2039">
            <v>5.0837500000000002</v>
          </cell>
          <cell r="I2039">
            <v>0</v>
          </cell>
          <cell r="J2039">
            <v>53.71</v>
          </cell>
          <cell r="K2039">
            <v>64.451999999999998</v>
          </cell>
        </row>
        <row r="2040">
          <cell r="B2040" t="str">
            <v>C2555</v>
          </cell>
          <cell r="C2040" t="str">
            <v>TUBO AÇO GALV. C/OU S/COSTURA D=100mm (4")</v>
          </cell>
          <cell r="D2040" t="str">
            <v>M</v>
          </cell>
          <cell r="E2040">
            <v>1</v>
          </cell>
          <cell r="F2040">
            <v>80.351249999999993</v>
          </cell>
          <cell r="G2040">
            <v>0</v>
          </cell>
          <cell r="H2040">
            <v>6.7987500000000001</v>
          </cell>
          <cell r="I2040">
            <v>0</v>
          </cell>
          <cell r="J2040">
            <v>87.149999999999991</v>
          </cell>
          <cell r="K2040">
            <v>104.57999999999998</v>
          </cell>
        </row>
        <row r="2041">
          <cell r="B2041" t="str">
            <v>C2564</v>
          </cell>
          <cell r="C2041" t="str">
            <v>TUBO AÇO GALV. C/OU S/COSTURA D=80mm (3")</v>
          </cell>
          <cell r="D2041" t="str">
            <v>M</v>
          </cell>
          <cell r="E2041">
            <v>1</v>
          </cell>
          <cell r="F2041">
            <v>56.64875</v>
          </cell>
          <cell r="G2041">
            <v>0</v>
          </cell>
          <cell r="H2041">
            <v>5.9412500000000001</v>
          </cell>
          <cell r="I2041">
            <v>0</v>
          </cell>
          <cell r="J2041">
            <v>62.59</v>
          </cell>
          <cell r="K2041">
            <v>75.108000000000004</v>
          </cell>
        </row>
        <row r="2042">
          <cell r="B2042" t="str">
            <v>C2556</v>
          </cell>
          <cell r="C2042" t="str">
            <v>TUBO AÇO GALV. C/OU S/COSTURA D=125mm (5")</v>
          </cell>
          <cell r="D2042" t="str">
            <v>M</v>
          </cell>
          <cell r="E2042">
            <v>1</v>
          </cell>
          <cell r="F2042">
            <v>67.078749999999999</v>
          </cell>
          <cell r="G2042">
            <v>0</v>
          </cell>
          <cell r="H2042">
            <v>7.4112499999999999</v>
          </cell>
          <cell r="I2042">
            <v>0</v>
          </cell>
          <cell r="J2042">
            <v>74.489999999999995</v>
          </cell>
          <cell r="K2042">
            <v>89.387999999999991</v>
          </cell>
        </row>
        <row r="2043">
          <cell r="B2043" t="str">
            <v>C2557</v>
          </cell>
          <cell r="C2043" t="str">
            <v>TUBO AÇO GALV. C/OU S/COSTURA D=150mm (6")</v>
          </cell>
          <cell r="D2043" t="str">
            <v>M</v>
          </cell>
          <cell r="E2043">
            <v>1</v>
          </cell>
          <cell r="F2043">
            <v>100.01875</v>
          </cell>
          <cell r="G2043">
            <v>0</v>
          </cell>
          <cell r="H2043">
            <v>8.8812499999999996</v>
          </cell>
          <cell r="I2043">
            <v>0</v>
          </cell>
          <cell r="J2043">
            <v>108.89999999999999</v>
          </cell>
          <cell r="K2043">
            <v>130.67999999999998</v>
          </cell>
        </row>
        <row r="2044">
          <cell r="B2044" t="str">
            <v>C2543</v>
          </cell>
          <cell r="C2044" t="str">
            <v>TUBO AÇO GALV. C/OU S/COST.INCL.CONEXÕES D= 15mm (1/2")</v>
          </cell>
          <cell r="D2044" t="str">
            <v>M</v>
          </cell>
          <cell r="E2044">
            <v>1</v>
          </cell>
          <cell r="F2044">
            <v>17.122499999999999</v>
          </cell>
          <cell r="G2044">
            <v>0</v>
          </cell>
          <cell r="H2044">
            <v>4.2874999999999996</v>
          </cell>
          <cell r="I2044">
            <v>0</v>
          </cell>
          <cell r="J2044">
            <v>21.409999999999997</v>
          </cell>
          <cell r="K2044">
            <v>25.691999999999997</v>
          </cell>
        </row>
        <row r="2045">
          <cell r="B2045" t="str">
            <v>C2544</v>
          </cell>
          <cell r="C2045" t="str">
            <v>TUBO AÇO GALV. C/OU S/COST.INCL.CONEXÕES D= 20mm (3/4")</v>
          </cell>
          <cell r="D2045" t="str">
            <v>M</v>
          </cell>
          <cell r="E2045">
            <v>1</v>
          </cell>
          <cell r="F2045">
            <v>21.12</v>
          </cell>
          <cell r="G2045">
            <v>0</v>
          </cell>
          <cell r="H2045">
            <v>4.9000000000000004</v>
          </cell>
          <cell r="I2045">
            <v>0</v>
          </cell>
          <cell r="J2045">
            <v>26.020000000000003</v>
          </cell>
          <cell r="K2045">
            <v>31.224000000000004</v>
          </cell>
        </row>
        <row r="2046">
          <cell r="B2046" t="str">
            <v>C2545</v>
          </cell>
          <cell r="C2046" t="str">
            <v>TUBO AÇO GALV. C/OU S/COST.INCL.CONEXÕES D= 25mm (1")</v>
          </cell>
          <cell r="D2046" t="str">
            <v>M</v>
          </cell>
          <cell r="E2046">
            <v>1</v>
          </cell>
          <cell r="F2046">
            <v>28.772500000000001</v>
          </cell>
          <cell r="G2046">
            <v>0</v>
          </cell>
          <cell r="H2046">
            <v>6.7374999999999998</v>
          </cell>
          <cell r="I2046">
            <v>0</v>
          </cell>
          <cell r="J2046">
            <v>35.51</v>
          </cell>
          <cell r="K2046">
            <v>42.611999999999995</v>
          </cell>
        </row>
        <row r="2047">
          <cell r="B2047" t="str">
            <v>C2546</v>
          </cell>
          <cell r="C2047" t="str">
            <v>TUBO AÇO GALV. C/OU S/COST.INCL.CONEXÕES D= 32mm (1 1/4")</v>
          </cell>
          <cell r="D2047" t="str">
            <v>M</v>
          </cell>
          <cell r="E2047">
            <v>1</v>
          </cell>
          <cell r="F2047">
            <v>35.090000000000003</v>
          </cell>
          <cell r="G2047">
            <v>0</v>
          </cell>
          <cell r="H2047">
            <v>7.35</v>
          </cell>
          <cell r="I2047">
            <v>0</v>
          </cell>
          <cell r="J2047">
            <v>42.440000000000005</v>
          </cell>
          <cell r="K2047">
            <v>50.928000000000004</v>
          </cell>
        </row>
        <row r="2048">
          <cell r="B2048" t="str">
            <v>C2547</v>
          </cell>
          <cell r="C2048" t="str">
            <v>TUBO AÇO GALV. C/OU S/COST.INCL.CONEXÕES D= 40mm(1 1/2")</v>
          </cell>
          <cell r="D2048" t="str">
            <v>M</v>
          </cell>
          <cell r="E2048">
            <v>1</v>
          </cell>
          <cell r="F2048">
            <v>41.505000000000003</v>
          </cell>
          <cell r="G2048">
            <v>0</v>
          </cell>
          <cell r="H2048">
            <v>8.5749999999999993</v>
          </cell>
          <cell r="I2048">
            <v>0</v>
          </cell>
          <cell r="J2048">
            <v>50.08</v>
          </cell>
          <cell r="K2048">
            <v>60.095999999999997</v>
          </cell>
        </row>
        <row r="2049">
          <cell r="B2049" t="str">
            <v>C2552</v>
          </cell>
          <cell r="C2049" t="str">
            <v>TUBO AÇO GALV. C/OU S/COST.INCL.CONEXÕES D=50mm (2")</v>
          </cell>
          <cell r="D2049" t="str">
            <v>M</v>
          </cell>
          <cell r="E2049">
            <v>1</v>
          </cell>
          <cell r="F2049">
            <v>51.52</v>
          </cell>
          <cell r="G2049">
            <v>0</v>
          </cell>
          <cell r="H2049">
            <v>9.8000000000000007</v>
          </cell>
          <cell r="I2049">
            <v>0</v>
          </cell>
          <cell r="J2049">
            <v>61.320000000000007</v>
          </cell>
          <cell r="K2049">
            <v>73.584000000000003</v>
          </cell>
        </row>
        <row r="2050">
          <cell r="B2050" t="str">
            <v>C2553</v>
          </cell>
          <cell r="C2050" t="str">
            <v>TUBO AÇO GALV. C/OU S/COST.INCL.CONEXÕES D=65mm (2 1/2")</v>
          </cell>
          <cell r="D2050" t="str">
            <v>M</v>
          </cell>
          <cell r="E2050">
            <v>1</v>
          </cell>
          <cell r="F2050">
            <v>70.555000000000007</v>
          </cell>
          <cell r="G2050">
            <v>0</v>
          </cell>
          <cell r="H2050">
            <v>11.025</v>
          </cell>
          <cell r="I2050">
            <v>0</v>
          </cell>
          <cell r="J2050">
            <v>81.580000000000013</v>
          </cell>
          <cell r="K2050">
            <v>97.896000000000015</v>
          </cell>
        </row>
        <row r="2051">
          <cell r="B2051" t="str">
            <v>C2548</v>
          </cell>
          <cell r="C2051" t="str">
            <v>TUBO AÇO GALV. C/OU S/COST.INCL.CONEXÕES D= 80mm (3")</v>
          </cell>
          <cell r="D2051" t="str">
            <v>M</v>
          </cell>
          <cell r="E2051">
            <v>1</v>
          </cell>
          <cell r="F2051">
            <v>76.58</v>
          </cell>
          <cell r="G2051">
            <v>0</v>
          </cell>
          <cell r="H2051">
            <v>12.25</v>
          </cell>
          <cell r="I2051">
            <v>0</v>
          </cell>
          <cell r="J2051">
            <v>88.83</v>
          </cell>
          <cell r="K2051">
            <v>106.59599999999999</v>
          </cell>
        </row>
        <row r="2052">
          <cell r="B2052" t="str">
            <v>C2549</v>
          </cell>
          <cell r="C2052" t="str">
            <v>TUBO AÇO GALV. C/OU S/COST.INCL.CONEXÕES D=100mm (4")</v>
          </cell>
          <cell r="D2052" t="str">
            <v>M</v>
          </cell>
          <cell r="E2052">
            <v>1</v>
          </cell>
          <cell r="F2052">
            <v>107.175</v>
          </cell>
          <cell r="G2052">
            <v>0</v>
          </cell>
          <cell r="H2052">
            <v>13.475</v>
          </cell>
          <cell r="I2052">
            <v>0</v>
          </cell>
          <cell r="J2052">
            <v>120.64999999999999</v>
          </cell>
          <cell r="K2052">
            <v>144.77999999999997</v>
          </cell>
        </row>
        <row r="2053">
          <cell r="B2053" t="str">
            <v>C2550</v>
          </cell>
          <cell r="C2053" t="str">
            <v>TUBO AÇO GALV. C/OU S/COST.INCL.CONEXÕES D=125mm (5")</v>
          </cell>
          <cell r="D2053" t="str">
            <v>M</v>
          </cell>
          <cell r="E2053">
            <v>1</v>
          </cell>
          <cell r="F2053">
            <v>90.44</v>
          </cell>
          <cell r="G2053">
            <v>0</v>
          </cell>
          <cell r="H2053">
            <v>14.7</v>
          </cell>
          <cell r="I2053">
            <v>0</v>
          </cell>
          <cell r="J2053">
            <v>105.14</v>
          </cell>
          <cell r="K2053">
            <v>126.16799999999999</v>
          </cell>
        </row>
        <row r="2054">
          <cell r="B2054" t="str">
            <v>C2551</v>
          </cell>
          <cell r="C2054" t="str">
            <v>TUBO AÇO GALV. C/OU S/COST.INCL.CONEXÕES D=150mm (6")</v>
          </cell>
          <cell r="D2054" t="str">
            <v>M</v>
          </cell>
          <cell r="E2054">
            <v>1</v>
          </cell>
          <cell r="F2054">
            <v>132.54875000000001</v>
          </cell>
          <cell r="G2054">
            <v>0</v>
          </cell>
          <cell r="H2054">
            <v>16.231249999999999</v>
          </cell>
          <cell r="I2054">
            <v>0</v>
          </cell>
          <cell r="J2054">
            <v>148.78</v>
          </cell>
          <cell r="K2054">
            <v>178.536</v>
          </cell>
        </row>
        <row r="2055">
          <cell r="B2055" t="str">
            <v>C4373</v>
          </cell>
          <cell r="C2055" t="str">
            <v>BUCHA DE REDUÇÃO DE AÇO GALVANIZADO 1 1/4"x 1"</v>
          </cell>
          <cell r="D2055" t="str">
            <v>UN</v>
          </cell>
          <cell r="E2055">
            <v>1</v>
          </cell>
          <cell r="F2055">
            <v>5.4474999999999998</v>
          </cell>
          <cell r="G2055">
            <v>0</v>
          </cell>
          <cell r="H2055">
            <v>1.1025</v>
          </cell>
          <cell r="I2055">
            <v>0</v>
          </cell>
          <cell r="J2055">
            <v>6.55</v>
          </cell>
          <cell r="K2055">
            <v>7.8599999999999994</v>
          </cell>
        </row>
        <row r="2056">
          <cell r="B2056" t="str">
            <v>C4374</v>
          </cell>
          <cell r="C2056" t="str">
            <v>BUCHA DE REDUÇÃO DE AÇO GALVANIZADO 1 1/2"x 1"</v>
          </cell>
          <cell r="D2056" t="str">
            <v>UN</v>
          </cell>
          <cell r="E2056">
            <v>1</v>
          </cell>
          <cell r="F2056">
            <v>7.9450000000000003</v>
          </cell>
          <cell r="G2056">
            <v>0</v>
          </cell>
          <cell r="H2056">
            <v>1.2250000000000001</v>
          </cell>
          <cell r="I2056">
            <v>0</v>
          </cell>
          <cell r="J2056">
            <v>9.17</v>
          </cell>
          <cell r="K2056">
            <v>11.004</v>
          </cell>
        </row>
        <row r="2057">
          <cell r="B2057" t="str">
            <v>C4375</v>
          </cell>
          <cell r="C2057" t="str">
            <v>BUCHA DE REDUÇÃO DE AÇO GALVANIZADO 1 1/2"x 1" 1/4"</v>
          </cell>
          <cell r="D2057" t="str">
            <v>UN</v>
          </cell>
          <cell r="E2057">
            <v>1</v>
          </cell>
          <cell r="F2057">
            <v>7.9450000000000003</v>
          </cell>
          <cell r="G2057">
            <v>0</v>
          </cell>
          <cell r="H2057">
            <v>1.2250000000000001</v>
          </cell>
          <cell r="I2057">
            <v>0</v>
          </cell>
          <cell r="J2057">
            <v>9.17</v>
          </cell>
          <cell r="K2057">
            <v>11.004</v>
          </cell>
        </row>
        <row r="2058">
          <cell r="B2058" t="str">
            <v>C4376</v>
          </cell>
          <cell r="C2058" t="str">
            <v>BUCHA DE REDUÇÃO DE AÇO GALVANIZADO 2"x 1/2"</v>
          </cell>
          <cell r="D2058" t="str">
            <v>UN</v>
          </cell>
          <cell r="E2058">
            <v>1</v>
          </cell>
          <cell r="F2058">
            <v>8.9924999999999997</v>
          </cell>
          <cell r="G2058">
            <v>0</v>
          </cell>
          <cell r="H2058">
            <v>1.8374999999999999</v>
          </cell>
          <cell r="I2058">
            <v>0</v>
          </cell>
          <cell r="J2058">
            <v>10.83</v>
          </cell>
          <cell r="K2058">
            <v>12.996</v>
          </cell>
        </row>
        <row r="2059">
          <cell r="B2059" t="str">
            <v>C4402</v>
          </cell>
          <cell r="C2059" t="str">
            <v>LUVA DE UNIÃO AÇO ASTM A-120 DE 40mm (1 1/2")</v>
          </cell>
          <cell r="D2059" t="str">
            <v>UN</v>
          </cell>
          <cell r="E2059">
            <v>1</v>
          </cell>
          <cell r="F2059">
            <v>31.4725</v>
          </cell>
          <cell r="G2059">
            <v>0</v>
          </cell>
          <cell r="H2059">
            <v>1.8374999999999999</v>
          </cell>
          <cell r="I2059">
            <v>0</v>
          </cell>
          <cell r="J2059">
            <v>33.31</v>
          </cell>
          <cell r="K2059">
            <v>39.972000000000001</v>
          </cell>
        </row>
        <row r="2060">
          <cell r="C2060" t="str">
            <v>TUBOS E CONEXÕES DE PVC</v>
          </cell>
          <cell r="E2060">
            <v>0</v>
          </cell>
          <cell r="F2060">
            <v>6061.8944289999999</v>
          </cell>
          <cell r="G2060">
            <v>0</v>
          </cell>
          <cell r="H2060">
            <v>646.37557100000004</v>
          </cell>
          <cell r="I2060">
            <v>0</v>
          </cell>
          <cell r="J2060" t="str">
            <v/>
          </cell>
        </row>
        <row r="2061">
          <cell r="B2061" t="str">
            <v>C0014</v>
          </cell>
          <cell r="C2061" t="str">
            <v>ADAPTADOR DE JUNTA ELAST.P/SIFÃO METAL PVC P/ESGOTO  D=40mm</v>
          </cell>
          <cell r="D2061" t="str">
            <v>UN</v>
          </cell>
          <cell r="E2061">
            <v>1</v>
          </cell>
          <cell r="F2061">
            <v>2.7825000000000002</v>
          </cell>
          <cell r="G2061">
            <v>0</v>
          </cell>
          <cell r="H2061">
            <v>0.85750000000000004</v>
          </cell>
          <cell r="I2061">
            <v>0</v>
          </cell>
          <cell r="J2061">
            <v>3.64</v>
          </cell>
          <cell r="K2061">
            <v>4.3680000000000003</v>
          </cell>
        </row>
        <row r="2062">
          <cell r="B2062" t="str">
            <v>C0015</v>
          </cell>
          <cell r="C2062" t="str">
            <v>ADAPTADOR P/ SIFÃO PVC 40mm (1 1/4")</v>
          </cell>
          <cell r="D2062" t="str">
            <v>UN</v>
          </cell>
          <cell r="E2062">
            <v>1</v>
          </cell>
          <cell r="F2062">
            <v>2.0924999999999998</v>
          </cell>
          <cell r="G2062">
            <v>0</v>
          </cell>
          <cell r="H2062">
            <v>0.85750000000000004</v>
          </cell>
          <cell r="I2062">
            <v>0</v>
          </cell>
          <cell r="J2062">
            <v>2.9499999999999997</v>
          </cell>
          <cell r="K2062">
            <v>3.5399999999999996</v>
          </cell>
        </row>
        <row r="2063">
          <cell r="B2063" t="str">
            <v>C3653</v>
          </cell>
          <cell r="C2063" t="str">
            <v>ADAPTADOR PVC P/ REGISTRO 25mm (3/4")</v>
          </cell>
          <cell r="D2063" t="str">
            <v>UN</v>
          </cell>
          <cell r="E2063">
            <v>1</v>
          </cell>
          <cell r="F2063">
            <v>0.84875</v>
          </cell>
          <cell r="G2063">
            <v>0</v>
          </cell>
          <cell r="H2063">
            <v>0.55125000000000002</v>
          </cell>
          <cell r="I2063">
            <v>0</v>
          </cell>
          <cell r="J2063">
            <v>1.4</v>
          </cell>
          <cell r="K2063">
            <v>1.68</v>
          </cell>
        </row>
        <row r="2064">
          <cell r="B2064" t="str">
            <v>C3654</v>
          </cell>
          <cell r="C2064" t="str">
            <v>ADAPTADOR PVC P/ REGISTRO 32mm (1")</v>
          </cell>
          <cell r="D2064" t="str">
            <v>UN</v>
          </cell>
          <cell r="E2064">
            <v>1</v>
          </cell>
          <cell r="F2064">
            <v>1.3187500000000001</v>
          </cell>
          <cell r="G2064">
            <v>0</v>
          </cell>
          <cell r="H2064">
            <v>0.55125000000000002</v>
          </cell>
          <cell r="I2064">
            <v>0</v>
          </cell>
          <cell r="J2064">
            <v>1.87</v>
          </cell>
          <cell r="K2064">
            <v>2.2440000000000002</v>
          </cell>
        </row>
        <row r="2065">
          <cell r="B2065" t="str">
            <v>C3655</v>
          </cell>
          <cell r="C2065" t="str">
            <v>ADAPTADOR PVC P/ REGISTRO 40mm (1 1/4")</v>
          </cell>
          <cell r="D2065" t="str">
            <v>UN</v>
          </cell>
          <cell r="E2065">
            <v>1</v>
          </cell>
          <cell r="F2065">
            <v>2.4212500000000001</v>
          </cell>
          <cell r="G2065">
            <v>0</v>
          </cell>
          <cell r="H2065">
            <v>0.91874999999999996</v>
          </cell>
          <cell r="I2065">
            <v>0</v>
          </cell>
          <cell r="J2065">
            <v>3.34</v>
          </cell>
          <cell r="K2065">
            <v>4.008</v>
          </cell>
        </row>
        <row r="2066">
          <cell r="B2066" t="str">
            <v>C3656</v>
          </cell>
          <cell r="C2066" t="str">
            <v>ADAPTADOR PVC P/ REGISTRO 50mm (1 1/2")</v>
          </cell>
          <cell r="D2066" t="str">
            <v>UN</v>
          </cell>
          <cell r="E2066">
            <v>1</v>
          </cell>
          <cell r="F2066">
            <v>2.6212499999999999</v>
          </cell>
          <cell r="G2066">
            <v>0</v>
          </cell>
          <cell r="H2066">
            <v>0.91874999999999996</v>
          </cell>
          <cell r="I2066">
            <v>0</v>
          </cell>
          <cell r="J2066">
            <v>3.54</v>
          </cell>
          <cell r="K2066">
            <v>4.2480000000000002</v>
          </cell>
        </row>
        <row r="2067">
          <cell r="B2067" t="str">
            <v>C3657</v>
          </cell>
          <cell r="C2067" t="str">
            <v>ADAPTADOR PVC P/ REGISTRO 60mm (2")</v>
          </cell>
          <cell r="D2067" t="str">
            <v>UN</v>
          </cell>
          <cell r="E2067">
            <v>1</v>
          </cell>
          <cell r="F2067">
            <v>5.8812499999999996</v>
          </cell>
          <cell r="G2067">
            <v>0</v>
          </cell>
          <cell r="H2067">
            <v>0.91874999999999996</v>
          </cell>
          <cell r="I2067">
            <v>0</v>
          </cell>
          <cell r="J2067">
            <v>6.8</v>
          </cell>
          <cell r="K2067">
            <v>8.16</v>
          </cell>
        </row>
        <row r="2068">
          <cell r="B2068" t="str">
            <v>C0016</v>
          </cell>
          <cell r="C2068" t="str">
            <v>ADAPTADOR PVC P/ REGISTRO 75mm (2 1/2'')</v>
          </cell>
          <cell r="D2068" t="str">
            <v>UN</v>
          </cell>
          <cell r="E2068">
            <v>1</v>
          </cell>
          <cell r="F2068">
            <v>11.355</v>
          </cell>
          <cell r="G2068">
            <v>0</v>
          </cell>
          <cell r="H2068">
            <v>1.2250000000000001</v>
          </cell>
          <cell r="I2068">
            <v>0</v>
          </cell>
          <cell r="J2068">
            <v>12.58</v>
          </cell>
          <cell r="K2068">
            <v>15.096</v>
          </cell>
        </row>
        <row r="2069">
          <cell r="B2069" t="str">
            <v>C0017</v>
          </cell>
          <cell r="C2069" t="str">
            <v>ADAPTADOR PVC P/ REGISTRO 85mm (3'')</v>
          </cell>
          <cell r="D2069" t="str">
            <v>UN</v>
          </cell>
          <cell r="E2069">
            <v>1</v>
          </cell>
          <cell r="F2069">
            <v>15.645</v>
          </cell>
          <cell r="G2069">
            <v>0</v>
          </cell>
          <cell r="H2069">
            <v>1.2250000000000001</v>
          </cell>
          <cell r="I2069">
            <v>0</v>
          </cell>
          <cell r="J2069">
            <v>16.87</v>
          </cell>
          <cell r="K2069">
            <v>20.244</v>
          </cell>
        </row>
        <row r="2070">
          <cell r="B2070" t="str">
            <v>C0019</v>
          </cell>
          <cell r="C2070" t="str">
            <v>ADAPTADOR PVC SOLD. FLANGES LIVRES P/CX. D'ÁGUA 20mm (1/2')</v>
          </cell>
          <cell r="D2070" t="str">
            <v>UN</v>
          </cell>
          <cell r="E2070">
            <v>1</v>
          </cell>
          <cell r="F2070">
            <v>5.1987500000000004</v>
          </cell>
          <cell r="G2070">
            <v>0</v>
          </cell>
          <cell r="H2070">
            <v>0.55125000000000002</v>
          </cell>
          <cell r="I2070">
            <v>0</v>
          </cell>
          <cell r="J2070">
            <v>5.75</v>
          </cell>
          <cell r="K2070">
            <v>6.8999999999999995</v>
          </cell>
        </row>
        <row r="2071">
          <cell r="B2071" t="str">
            <v>C0020</v>
          </cell>
          <cell r="C2071" t="str">
            <v>ADAPTADOR PVC SOLD. FLANGES LIVRES P/CX. D'ÁGUA 25mm (3/4")</v>
          </cell>
          <cell r="D2071" t="str">
            <v>UN</v>
          </cell>
          <cell r="E2071">
            <v>1</v>
          </cell>
          <cell r="F2071">
            <v>7.2787499999999996</v>
          </cell>
          <cell r="G2071">
            <v>0</v>
          </cell>
          <cell r="H2071">
            <v>0.55125000000000002</v>
          </cell>
          <cell r="I2071">
            <v>0</v>
          </cell>
          <cell r="J2071">
            <v>7.83</v>
          </cell>
          <cell r="K2071">
            <v>9.395999999999999</v>
          </cell>
        </row>
        <row r="2072">
          <cell r="B2072" t="str">
            <v>C0021</v>
          </cell>
          <cell r="C2072" t="str">
            <v>ADAPTADOR PVC SOLD. FLANGES LIVRES P/CX. D'ÁGUA 32mm (1")</v>
          </cell>
          <cell r="D2072" t="str">
            <v>UN</v>
          </cell>
          <cell r="E2072">
            <v>1</v>
          </cell>
          <cell r="F2072">
            <v>8.8987499999999997</v>
          </cell>
          <cell r="G2072">
            <v>0</v>
          </cell>
          <cell r="H2072">
            <v>0.55125000000000002</v>
          </cell>
          <cell r="I2072">
            <v>0</v>
          </cell>
          <cell r="J2072">
            <v>9.4499999999999993</v>
          </cell>
          <cell r="K2072">
            <v>11.339999999999998</v>
          </cell>
        </row>
        <row r="2073">
          <cell r="B2073" t="str">
            <v>C0022</v>
          </cell>
          <cell r="C2073" t="str">
            <v>ADAPTADOR PVC SOLD. FLANGES LIVRES P/CX. D'ÁGUA 40mm (1 1/4")</v>
          </cell>
          <cell r="D2073" t="str">
            <v>UN</v>
          </cell>
          <cell r="E2073">
            <v>1</v>
          </cell>
          <cell r="F2073">
            <v>11.452500000000001</v>
          </cell>
          <cell r="G2073">
            <v>0</v>
          </cell>
          <cell r="H2073">
            <v>0.85750000000000004</v>
          </cell>
          <cell r="I2073">
            <v>0</v>
          </cell>
          <cell r="J2073">
            <v>12.31</v>
          </cell>
          <cell r="K2073">
            <v>14.772</v>
          </cell>
        </row>
        <row r="2074">
          <cell r="B2074" t="str">
            <v>C0023</v>
          </cell>
          <cell r="C2074" t="str">
            <v>ADAPTADOR PVC SOLD. FLANGES LIVRES P/CX. D'ÁGUA 50mm (1 1/2")</v>
          </cell>
          <cell r="D2074" t="str">
            <v>UN</v>
          </cell>
          <cell r="E2074">
            <v>1</v>
          </cell>
          <cell r="F2074">
            <v>20.212499999999999</v>
          </cell>
          <cell r="G2074">
            <v>0</v>
          </cell>
          <cell r="H2074">
            <v>0.85750000000000004</v>
          </cell>
          <cell r="I2074">
            <v>0</v>
          </cell>
          <cell r="J2074">
            <v>21.07</v>
          </cell>
          <cell r="K2074">
            <v>25.283999999999999</v>
          </cell>
        </row>
        <row r="2075">
          <cell r="B2075" t="str">
            <v>C0024</v>
          </cell>
          <cell r="C2075" t="str">
            <v>ADAPTADOR PVC SOLD. FLANGES LIVRES P/CX. D'ÁGUA 60mm (2")</v>
          </cell>
          <cell r="D2075" t="str">
            <v>UN</v>
          </cell>
          <cell r="E2075">
            <v>1</v>
          </cell>
          <cell r="F2075">
            <v>25.752500000000001</v>
          </cell>
          <cell r="G2075">
            <v>0</v>
          </cell>
          <cell r="H2075">
            <v>0.85750000000000004</v>
          </cell>
          <cell r="I2075">
            <v>0</v>
          </cell>
          <cell r="J2075">
            <v>26.610000000000003</v>
          </cell>
          <cell r="K2075">
            <v>31.932000000000002</v>
          </cell>
        </row>
        <row r="2076">
          <cell r="B2076" t="str">
            <v>C0025</v>
          </cell>
          <cell r="C2076" t="str">
            <v>ADAPTADOR PVC SOLD. FLANGES LIVRES P/CX. D'ÁGUA 75mm (2 1/2")</v>
          </cell>
          <cell r="D2076" t="str">
            <v>UN</v>
          </cell>
          <cell r="E2076">
            <v>1</v>
          </cell>
          <cell r="F2076">
            <v>82.176874999999995</v>
          </cell>
          <cell r="G2076">
            <v>0</v>
          </cell>
          <cell r="H2076">
            <v>1.1331249999999999</v>
          </cell>
          <cell r="I2076">
            <v>0</v>
          </cell>
          <cell r="J2076">
            <v>83.31</v>
          </cell>
          <cell r="K2076">
            <v>99.971999999999994</v>
          </cell>
        </row>
        <row r="2077">
          <cell r="B2077" t="str">
            <v>C0026</v>
          </cell>
          <cell r="C2077" t="str">
            <v>ADAPTADOR PVC SOLD. FLANGES LIVRES P/CX. D'ÁGUA 85mm (3")</v>
          </cell>
          <cell r="D2077" t="str">
            <v>UN</v>
          </cell>
          <cell r="E2077">
            <v>1</v>
          </cell>
          <cell r="F2077">
            <v>110.216875</v>
          </cell>
          <cell r="G2077">
            <v>0</v>
          </cell>
          <cell r="H2077">
            <v>1.1331249999999999</v>
          </cell>
          <cell r="I2077">
            <v>0</v>
          </cell>
          <cell r="J2077">
            <v>111.35000000000001</v>
          </cell>
          <cell r="K2077">
            <v>133.62</v>
          </cell>
        </row>
        <row r="2078">
          <cell r="B2078" t="str">
            <v>C0018</v>
          </cell>
          <cell r="C2078" t="str">
            <v>ADAPTADOR PVC SOLD. FLANGES LIVRES P/CX. D'ÁGUA 110mm (4")</v>
          </cell>
          <cell r="D2078" t="str">
            <v>UN</v>
          </cell>
          <cell r="E2078">
            <v>1</v>
          </cell>
          <cell r="F2078">
            <v>157.63124999999999</v>
          </cell>
          <cell r="G2078">
            <v>0</v>
          </cell>
          <cell r="H2078">
            <v>1.4087499999999999</v>
          </cell>
          <cell r="I2078">
            <v>0</v>
          </cell>
          <cell r="J2078">
            <v>159.04</v>
          </cell>
          <cell r="K2078">
            <v>190.84799999999998</v>
          </cell>
        </row>
        <row r="2079">
          <cell r="B2079" t="str">
            <v>C0289</v>
          </cell>
          <cell r="C2079" t="str">
            <v>ASSENTAMENTO DE TUBOS E CONEXÕES EM PVC, JE DN 40mm</v>
          </cell>
          <cell r="D2079" t="str">
            <v>M</v>
          </cell>
          <cell r="E2079">
            <v>1</v>
          </cell>
          <cell r="F2079">
            <v>0.26322499999999999</v>
          </cell>
          <cell r="G2079">
            <v>0</v>
          </cell>
          <cell r="H2079">
            <v>0.25677499999999998</v>
          </cell>
          <cell r="I2079">
            <v>0</v>
          </cell>
          <cell r="J2079">
            <v>0.52</v>
          </cell>
          <cell r="K2079">
            <v>0.624</v>
          </cell>
        </row>
        <row r="2080">
          <cell r="B2080" t="str">
            <v>C0291</v>
          </cell>
          <cell r="C2080" t="str">
            <v>ASSENTAMENTO DE TUBOS E CONEXÕES EM PVC, JE DN 50mm</v>
          </cell>
          <cell r="D2080" t="str">
            <v>M</v>
          </cell>
          <cell r="E2080">
            <v>1</v>
          </cell>
          <cell r="F2080">
            <v>0.29478749999999998</v>
          </cell>
          <cell r="G2080">
            <v>0</v>
          </cell>
          <cell r="H2080">
            <v>0.28521249999999998</v>
          </cell>
          <cell r="I2080">
            <v>0</v>
          </cell>
          <cell r="J2080">
            <v>0.57999999999999996</v>
          </cell>
          <cell r="K2080">
            <v>0.69599999999999995</v>
          </cell>
        </row>
        <row r="2081">
          <cell r="B2081" t="str">
            <v>C0292</v>
          </cell>
          <cell r="C2081" t="str">
            <v>ASSENTAMENTO DE TUBOS E CONEXÕES EM PVC, JE DN 75mm</v>
          </cell>
          <cell r="D2081" t="str">
            <v>M</v>
          </cell>
          <cell r="E2081">
            <v>1</v>
          </cell>
          <cell r="F2081">
            <v>0.41918749999999999</v>
          </cell>
          <cell r="G2081">
            <v>0</v>
          </cell>
          <cell r="H2081">
            <v>0.31081249999999999</v>
          </cell>
          <cell r="I2081">
            <v>0</v>
          </cell>
          <cell r="J2081">
            <v>0.73</v>
          </cell>
          <cell r="K2081">
            <v>0.876</v>
          </cell>
        </row>
        <row r="2082">
          <cell r="B2082" t="str">
            <v>C0281</v>
          </cell>
          <cell r="C2082" t="str">
            <v>ASSENTAMENTO DE TUBOS E CONEXÕES EM PVC, JE DN 100mm</v>
          </cell>
          <cell r="D2082" t="str">
            <v>M</v>
          </cell>
          <cell r="E2082">
            <v>1</v>
          </cell>
          <cell r="F2082">
            <v>0.53323750000000003</v>
          </cell>
          <cell r="G2082">
            <v>0</v>
          </cell>
          <cell r="H2082">
            <v>0.42676249999999999</v>
          </cell>
          <cell r="I2082">
            <v>0</v>
          </cell>
          <cell r="J2082">
            <v>0.96</v>
          </cell>
          <cell r="K2082">
            <v>1.1519999999999999</v>
          </cell>
        </row>
        <row r="2083">
          <cell r="B2083" t="str">
            <v>C0282</v>
          </cell>
          <cell r="C2083" t="str">
            <v>ASSENTAMENTO DE TUBOS E CONEXÕES EM PVC, JE DN 125mm</v>
          </cell>
          <cell r="D2083" t="str">
            <v>M</v>
          </cell>
          <cell r="E2083">
            <v>1</v>
          </cell>
          <cell r="F2083">
            <v>0.71250000000000002</v>
          </cell>
          <cell r="G2083">
            <v>0</v>
          </cell>
          <cell r="H2083">
            <v>0.52749999999999997</v>
          </cell>
          <cell r="I2083">
            <v>0</v>
          </cell>
          <cell r="J2083">
            <v>1.24</v>
          </cell>
          <cell r="K2083">
            <v>1.488</v>
          </cell>
        </row>
        <row r="2084">
          <cell r="B2084" t="str">
            <v>C0283</v>
          </cell>
          <cell r="C2084" t="str">
            <v>ASSENTAMENTO DE TUBOS E CONEXÕES EM PVC, JE DN 150mm</v>
          </cell>
          <cell r="D2084" t="str">
            <v>M</v>
          </cell>
          <cell r="E2084">
            <v>1</v>
          </cell>
          <cell r="F2084">
            <v>0.77718750000000003</v>
          </cell>
          <cell r="G2084">
            <v>0</v>
          </cell>
          <cell r="H2084">
            <v>0.61281249999999998</v>
          </cell>
          <cell r="I2084">
            <v>0</v>
          </cell>
          <cell r="J2084">
            <v>1.3900000000000001</v>
          </cell>
          <cell r="K2084">
            <v>1.6680000000000001</v>
          </cell>
        </row>
        <row r="2085">
          <cell r="B2085" t="str">
            <v>C0284</v>
          </cell>
          <cell r="C2085" t="str">
            <v>ASSENTAMENTO DE TUBOS E CONEXÕES EM PVC, JE DN 200mm</v>
          </cell>
          <cell r="D2085" t="str">
            <v>M</v>
          </cell>
          <cell r="E2085">
            <v>1</v>
          </cell>
          <cell r="F2085">
            <v>1.02335</v>
          </cell>
          <cell r="G2085">
            <v>0</v>
          </cell>
          <cell r="H2085">
            <v>0.79664999999999997</v>
          </cell>
          <cell r="I2085">
            <v>0</v>
          </cell>
          <cell r="J2085">
            <v>1.8199999999999998</v>
          </cell>
          <cell r="K2085">
            <v>2.1839999999999997</v>
          </cell>
        </row>
        <row r="2086">
          <cell r="B2086" t="str">
            <v>C0285</v>
          </cell>
          <cell r="C2086" t="str">
            <v>ASSENTAMENTO DE TUBOS E CONEXÕES EM PVC, JE DN 250mm</v>
          </cell>
          <cell r="D2086" t="str">
            <v>M</v>
          </cell>
          <cell r="E2086">
            <v>1</v>
          </cell>
          <cell r="F2086">
            <v>1.310425</v>
          </cell>
          <cell r="G2086">
            <v>0</v>
          </cell>
          <cell r="H2086">
            <v>1.0395749999999999</v>
          </cell>
          <cell r="I2086">
            <v>0</v>
          </cell>
          <cell r="J2086">
            <v>2.3499999999999996</v>
          </cell>
          <cell r="K2086">
            <v>2.8199999999999994</v>
          </cell>
        </row>
        <row r="2087">
          <cell r="B2087" t="str">
            <v>C0286</v>
          </cell>
          <cell r="C2087" t="str">
            <v>ASSENTAMENTO DE TUBOS E CONEXÕES EM PVC, JE DN 300mm</v>
          </cell>
          <cell r="D2087" t="str">
            <v>M</v>
          </cell>
          <cell r="E2087">
            <v>1</v>
          </cell>
          <cell r="F2087">
            <v>1.591925</v>
          </cell>
          <cell r="G2087">
            <v>0</v>
          </cell>
          <cell r="H2087">
            <v>1.2780749999999999</v>
          </cell>
          <cell r="I2087">
            <v>0</v>
          </cell>
          <cell r="J2087">
            <v>2.87</v>
          </cell>
          <cell r="K2087">
            <v>3.444</v>
          </cell>
        </row>
        <row r="2088">
          <cell r="B2088" t="str">
            <v>C0287</v>
          </cell>
          <cell r="C2088" t="str">
            <v>ASSENTAMENTO DE TUBOS E CONEXÕES EM PVC, JE DN 350mm</v>
          </cell>
          <cell r="D2088" t="str">
            <v>M</v>
          </cell>
          <cell r="E2088">
            <v>1</v>
          </cell>
          <cell r="F2088">
            <v>1.8005375000000001</v>
          </cell>
          <cell r="G2088">
            <v>0</v>
          </cell>
          <cell r="H2088">
            <v>1.4094625000000001</v>
          </cell>
          <cell r="I2088">
            <v>0</v>
          </cell>
          <cell r="J2088">
            <v>3.21</v>
          </cell>
          <cell r="K2088">
            <v>3.8519999999999999</v>
          </cell>
        </row>
        <row r="2089">
          <cell r="B2089" t="str">
            <v>C0288</v>
          </cell>
          <cell r="C2089" t="str">
            <v>ASSENTAMENTO DE TUBOS E CONEXÕES EM PVC, JE DN 400mm</v>
          </cell>
          <cell r="D2089" t="str">
            <v>M</v>
          </cell>
          <cell r="E2089">
            <v>1</v>
          </cell>
          <cell r="F2089">
            <v>2.0367000000000002</v>
          </cell>
          <cell r="G2089">
            <v>0</v>
          </cell>
          <cell r="H2089">
            <v>1.5933000000000002</v>
          </cell>
          <cell r="I2089">
            <v>0</v>
          </cell>
          <cell r="J2089">
            <v>3.6300000000000003</v>
          </cell>
          <cell r="K2089">
            <v>4.3559999999999999</v>
          </cell>
        </row>
        <row r="2090">
          <cell r="B2090" t="str">
            <v>C0290</v>
          </cell>
          <cell r="C2090" t="str">
            <v>ASSENTAMENTO DE TUBOS E CONEXÕES EM PVC, JE DN 450mm</v>
          </cell>
          <cell r="D2090" t="str">
            <v>M</v>
          </cell>
          <cell r="E2090">
            <v>1</v>
          </cell>
          <cell r="F2090">
            <v>2.3349249999999997</v>
          </cell>
          <cell r="G2090">
            <v>0</v>
          </cell>
          <cell r="H2090">
            <v>1.845075</v>
          </cell>
          <cell r="I2090">
            <v>0</v>
          </cell>
          <cell r="J2090">
            <v>4.18</v>
          </cell>
          <cell r="K2090">
            <v>5.0159999999999991</v>
          </cell>
        </row>
        <row r="2091">
          <cell r="B2091" t="str">
            <v>C0233</v>
          </cell>
          <cell r="C2091" t="str">
            <v>ASSENTAMENTO DE TUBOS E CONEXÕES EM PVC, JE DN 500mm</v>
          </cell>
          <cell r="D2091" t="str">
            <v>M</v>
          </cell>
          <cell r="E2091">
            <v>1</v>
          </cell>
          <cell r="F2091">
            <v>2.675125</v>
          </cell>
          <cell r="G2091">
            <v>0</v>
          </cell>
          <cell r="H2091">
            <v>2.1448749999999999</v>
          </cell>
          <cell r="I2091">
            <v>0</v>
          </cell>
          <cell r="J2091">
            <v>4.82</v>
          </cell>
          <cell r="K2091">
            <v>5.7839999999999998</v>
          </cell>
        </row>
        <row r="2092">
          <cell r="B2092" t="str">
            <v>C0277</v>
          </cell>
          <cell r="C2092" t="str">
            <v>ASSENTAMENTO DE TUBOS E CONEXÕES EM PVC, J.SOLDADA DN 32mm</v>
          </cell>
          <cell r="D2092" t="str">
            <v>M</v>
          </cell>
          <cell r="E2092">
            <v>1</v>
          </cell>
          <cell r="F2092">
            <v>0.139375</v>
          </cell>
          <cell r="G2092">
            <v>0</v>
          </cell>
          <cell r="H2092">
            <v>0.170625</v>
          </cell>
          <cell r="I2092">
            <v>0</v>
          </cell>
          <cell r="J2092">
            <v>0.31</v>
          </cell>
          <cell r="K2092">
            <v>0.372</v>
          </cell>
        </row>
        <row r="2093">
          <cell r="B2093" t="str">
            <v>C0278</v>
          </cell>
          <cell r="C2093" t="str">
            <v>ASSENTAMENTO DE TUBOS E CONEXÕES EM PVC, J.SOLDADA DN 40mm</v>
          </cell>
          <cell r="D2093" t="str">
            <v>M</v>
          </cell>
          <cell r="E2093">
            <v>1</v>
          </cell>
          <cell r="F2093">
            <v>0.1781875</v>
          </cell>
          <cell r="G2093">
            <v>0</v>
          </cell>
          <cell r="H2093">
            <v>0.2218125</v>
          </cell>
          <cell r="I2093">
            <v>0</v>
          </cell>
          <cell r="J2093">
            <v>0.4</v>
          </cell>
          <cell r="K2093">
            <v>0.48</v>
          </cell>
        </row>
        <row r="2094">
          <cell r="B2094" t="str">
            <v>C0279</v>
          </cell>
          <cell r="C2094" t="str">
            <v>ASSENTAMENTO DE TUBOS E CONEXÕES EM PVC, J.SOLDADA DN 50mm</v>
          </cell>
          <cell r="D2094" t="str">
            <v>M</v>
          </cell>
          <cell r="E2094">
            <v>1</v>
          </cell>
          <cell r="F2094">
            <v>0.1781875</v>
          </cell>
          <cell r="G2094">
            <v>0</v>
          </cell>
          <cell r="H2094">
            <v>0.2218125</v>
          </cell>
          <cell r="I2094">
            <v>0</v>
          </cell>
          <cell r="J2094">
            <v>0.4</v>
          </cell>
          <cell r="K2094">
            <v>0.48</v>
          </cell>
        </row>
        <row r="2095">
          <cell r="B2095" t="str">
            <v>C0280</v>
          </cell>
          <cell r="C2095" t="str">
            <v>ASSENTAMENTO DE TUBOS E CONEXÕES EM PVC, J.SOLDADA DN 75mm</v>
          </cell>
          <cell r="D2095" t="str">
            <v>M</v>
          </cell>
          <cell r="E2095">
            <v>1</v>
          </cell>
          <cell r="F2095">
            <v>0.1825</v>
          </cell>
          <cell r="G2095">
            <v>0</v>
          </cell>
          <cell r="H2095">
            <v>0.22750000000000001</v>
          </cell>
          <cell r="I2095">
            <v>0</v>
          </cell>
          <cell r="J2095">
            <v>0.41000000000000003</v>
          </cell>
          <cell r="K2095">
            <v>0.49199999999999999</v>
          </cell>
        </row>
        <row r="2096">
          <cell r="B2096" t="str">
            <v>C0275</v>
          </cell>
          <cell r="C2096" t="str">
            <v>ASSENTAMENTO DE TUBOS E CONEXÕES EM PVC, J.SOLDADA DN 100mm</v>
          </cell>
          <cell r="D2096" t="str">
            <v>M</v>
          </cell>
          <cell r="E2096">
            <v>1</v>
          </cell>
          <cell r="F2096">
            <v>0.1825</v>
          </cell>
          <cell r="G2096">
            <v>0</v>
          </cell>
          <cell r="H2096">
            <v>0.22750000000000001</v>
          </cell>
          <cell r="I2096">
            <v>0</v>
          </cell>
          <cell r="J2096">
            <v>0.41000000000000003</v>
          </cell>
          <cell r="K2096">
            <v>0.49199999999999999</v>
          </cell>
        </row>
        <row r="2097">
          <cell r="B2097" t="str">
            <v>C0276</v>
          </cell>
          <cell r="C2097" t="str">
            <v>ASSENTAMENTO DE TUBOS E CONEXÕES EM PVC, J.SOLDADA DN 150mm</v>
          </cell>
          <cell r="D2097" t="str">
            <v>M</v>
          </cell>
          <cell r="E2097">
            <v>1</v>
          </cell>
          <cell r="F2097">
            <v>0.26874999999999999</v>
          </cell>
          <cell r="G2097">
            <v>0</v>
          </cell>
          <cell r="H2097">
            <v>0.34125</v>
          </cell>
          <cell r="I2097">
            <v>0</v>
          </cell>
          <cell r="J2097">
            <v>0.61</v>
          </cell>
          <cell r="K2097">
            <v>0.73199999999999998</v>
          </cell>
        </row>
        <row r="2098">
          <cell r="B2098" t="str">
            <v>C0488</v>
          </cell>
          <cell r="C2098" t="str">
            <v>BUCHA REDUÇÃO LONGA PVC P/ESGOTO 50X40mm</v>
          </cell>
          <cell r="D2098" t="str">
            <v>UN</v>
          </cell>
          <cell r="E2098">
            <v>1</v>
          </cell>
          <cell r="F2098">
            <v>2.2225000000000001</v>
          </cell>
          <cell r="G2098">
            <v>0</v>
          </cell>
          <cell r="H2098">
            <v>0.85750000000000004</v>
          </cell>
          <cell r="I2098">
            <v>0</v>
          </cell>
          <cell r="J2098">
            <v>3.08</v>
          </cell>
          <cell r="K2098">
            <v>3.6959999999999997</v>
          </cell>
        </row>
        <row r="2099">
          <cell r="B2099" t="str">
            <v>C0507</v>
          </cell>
          <cell r="C2099" t="str">
            <v>BUCHA REDUÇÃO PVC ROSC. D=3/4"X1/2" (25X20mm)</v>
          </cell>
          <cell r="D2099" t="str">
            <v>UN</v>
          </cell>
          <cell r="E2099">
            <v>1</v>
          </cell>
          <cell r="F2099">
            <v>0.85875000000000001</v>
          </cell>
          <cell r="G2099">
            <v>0</v>
          </cell>
          <cell r="H2099">
            <v>0.55125000000000002</v>
          </cell>
          <cell r="I2099">
            <v>0</v>
          </cell>
          <cell r="J2099">
            <v>1.4100000000000001</v>
          </cell>
          <cell r="K2099">
            <v>1.6920000000000002</v>
          </cell>
        </row>
        <row r="2100">
          <cell r="B2100" t="str">
            <v>C0496</v>
          </cell>
          <cell r="C2100" t="str">
            <v>BUCHA REDUÇÃO PVC ROSC. D=1"X1/2"(32X20mm)</v>
          </cell>
          <cell r="D2100" t="str">
            <v>UN</v>
          </cell>
          <cell r="E2100">
            <v>1</v>
          </cell>
          <cell r="F2100">
            <v>1.5787500000000001</v>
          </cell>
          <cell r="G2100">
            <v>0</v>
          </cell>
          <cell r="H2100">
            <v>0.55125000000000002</v>
          </cell>
          <cell r="I2100">
            <v>0</v>
          </cell>
          <cell r="J2100">
            <v>2.13</v>
          </cell>
          <cell r="K2100">
            <v>2.5559999999999996</v>
          </cell>
        </row>
        <row r="2101">
          <cell r="B2101" t="str">
            <v>C0497</v>
          </cell>
          <cell r="C2101" t="str">
            <v>BUCHA REDUÇÃO PVC ROSC. D=1"X3/4" (32X25mm)</v>
          </cell>
          <cell r="D2101" t="str">
            <v>UN</v>
          </cell>
          <cell r="E2101">
            <v>1</v>
          </cell>
          <cell r="F2101">
            <v>1.3187500000000001</v>
          </cell>
          <cell r="G2101">
            <v>0</v>
          </cell>
          <cell r="H2101">
            <v>0.55125000000000002</v>
          </cell>
          <cell r="I2101">
            <v>0</v>
          </cell>
          <cell r="J2101">
            <v>1.87</v>
          </cell>
          <cell r="K2101">
            <v>2.2440000000000002</v>
          </cell>
        </row>
        <row r="2102">
          <cell r="B2102" t="str">
            <v>C0494</v>
          </cell>
          <cell r="C2102" t="str">
            <v>BUCHA REDUÇÃO PVC ROSC. D=1 1/4"X1/2" (40X20mm)</v>
          </cell>
          <cell r="D2102" t="str">
            <v>UN</v>
          </cell>
          <cell r="E2102">
            <v>1</v>
          </cell>
          <cell r="F2102">
            <v>2.2025000000000001</v>
          </cell>
          <cell r="G2102">
            <v>0</v>
          </cell>
          <cell r="H2102">
            <v>0.85750000000000004</v>
          </cell>
          <cell r="I2102">
            <v>0</v>
          </cell>
          <cell r="J2102">
            <v>3.06</v>
          </cell>
          <cell r="K2102">
            <v>3.6719999999999997</v>
          </cell>
        </row>
        <row r="2103">
          <cell r="B2103" t="str">
            <v>C0495</v>
          </cell>
          <cell r="C2103" t="str">
            <v>BUCHA REDUÇÃO PVC ROSC. D=1 1/4"X3/4" (40X25mm)</v>
          </cell>
          <cell r="D2103" t="str">
            <v>UN</v>
          </cell>
          <cell r="E2103">
            <v>1</v>
          </cell>
          <cell r="F2103">
            <v>2.1425000000000001</v>
          </cell>
          <cell r="G2103">
            <v>0</v>
          </cell>
          <cell r="H2103">
            <v>0.85750000000000004</v>
          </cell>
          <cell r="I2103">
            <v>0</v>
          </cell>
          <cell r="J2103">
            <v>3</v>
          </cell>
          <cell r="K2103">
            <v>3.5999999999999996</v>
          </cell>
        </row>
        <row r="2104">
          <cell r="B2104" t="str">
            <v>C0493</v>
          </cell>
          <cell r="C2104" t="str">
            <v>BUCHA REDUÇÃO PVC ROSC. D=1 1/4"X1" (40X32mm)</v>
          </cell>
          <cell r="D2104" t="str">
            <v>UN</v>
          </cell>
          <cell r="E2104">
            <v>1</v>
          </cell>
          <cell r="F2104">
            <v>2.2425000000000002</v>
          </cell>
          <cell r="G2104">
            <v>0</v>
          </cell>
          <cell r="H2104">
            <v>0.85750000000000004</v>
          </cell>
          <cell r="I2104">
            <v>0</v>
          </cell>
          <cell r="J2104">
            <v>3.1</v>
          </cell>
          <cell r="K2104">
            <v>3.7199999999999998</v>
          </cell>
        </row>
        <row r="2105">
          <cell r="B2105" t="str">
            <v>C0491</v>
          </cell>
          <cell r="C2105" t="str">
            <v>BUCHA REDUÇÃO PVC ROSC. D=1 1/2"X1/2" (50X20mm)</v>
          </cell>
          <cell r="D2105" t="str">
            <v>UN</v>
          </cell>
          <cell r="E2105">
            <v>1</v>
          </cell>
          <cell r="F2105">
            <v>3.0825</v>
          </cell>
          <cell r="G2105">
            <v>0</v>
          </cell>
          <cell r="H2105">
            <v>0.85750000000000004</v>
          </cell>
          <cell r="I2105">
            <v>0</v>
          </cell>
          <cell r="J2105">
            <v>3.94</v>
          </cell>
          <cell r="K2105">
            <v>4.7279999999999998</v>
          </cell>
        </row>
        <row r="2106">
          <cell r="B2106" t="str">
            <v>C0492</v>
          </cell>
          <cell r="C2106" t="str">
            <v>BUCHA REDUÇÃO PVC ROSC. D=1 1/2"X3/4" (50X25mm)</v>
          </cell>
          <cell r="D2106" t="str">
            <v>UN</v>
          </cell>
          <cell r="E2106">
            <v>1</v>
          </cell>
          <cell r="F2106">
            <v>3.5024999999999999</v>
          </cell>
          <cell r="G2106">
            <v>0</v>
          </cell>
          <cell r="H2106">
            <v>0.85750000000000004</v>
          </cell>
          <cell r="I2106">
            <v>0</v>
          </cell>
          <cell r="J2106">
            <v>4.3600000000000003</v>
          </cell>
          <cell r="K2106">
            <v>5.2320000000000002</v>
          </cell>
        </row>
        <row r="2107">
          <cell r="B2107" t="str">
            <v>C0490</v>
          </cell>
          <cell r="C2107" t="str">
            <v>BUCHA REDUÇÃO PVC ROSC. D=1 1/2"X1" (50X32mm)</v>
          </cell>
          <cell r="D2107" t="str">
            <v>UN</v>
          </cell>
          <cell r="E2107">
            <v>1</v>
          </cell>
          <cell r="F2107">
            <v>2.7324999999999999</v>
          </cell>
          <cell r="G2107">
            <v>0</v>
          </cell>
          <cell r="H2107">
            <v>0.85750000000000004</v>
          </cell>
          <cell r="I2107">
            <v>0</v>
          </cell>
          <cell r="J2107">
            <v>3.59</v>
          </cell>
          <cell r="K2107">
            <v>4.3079999999999998</v>
          </cell>
        </row>
        <row r="2108">
          <cell r="B2108" t="str">
            <v>C0489</v>
          </cell>
          <cell r="C2108" t="str">
            <v>BUCHA REDUÇÃO PVC ROSC. D=1 1/2"X1 1/4" (50X40mm)</v>
          </cell>
          <cell r="D2108" t="str">
            <v>UN</v>
          </cell>
          <cell r="E2108">
            <v>1</v>
          </cell>
          <cell r="F2108">
            <v>2.6825000000000001</v>
          </cell>
          <cell r="G2108">
            <v>0</v>
          </cell>
          <cell r="H2108">
            <v>0.85750000000000004</v>
          </cell>
          <cell r="I2108">
            <v>0</v>
          </cell>
          <cell r="J2108">
            <v>3.54</v>
          </cell>
          <cell r="K2108">
            <v>4.2480000000000002</v>
          </cell>
        </row>
        <row r="2109">
          <cell r="B2109" t="str">
            <v>C0503</v>
          </cell>
          <cell r="C2109" t="str">
            <v>BUCHA REDUÇÃO PVC ROSC. D=2"X1" (60X32mm)</v>
          </cell>
          <cell r="D2109" t="str">
            <v>UN</v>
          </cell>
          <cell r="E2109">
            <v>1</v>
          </cell>
          <cell r="F2109">
            <v>6.1624999999999996</v>
          </cell>
          <cell r="G2109">
            <v>0</v>
          </cell>
          <cell r="H2109">
            <v>0.85750000000000004</v>
          </cell>
          <cell r="I2109">
            <v>0</v>
          </cell>
          <cell r="J2109">
            <v>7.02</v>
          </cell>
          <cell r="K2109">
            <v>8.4239999999999995</v>
          </cell>
        </row>
        <row r="2110">
          <cell r="B2110" t="str">
            <v>C0502</v>
          </cell>
          <cell r="C2110" t="str">
            <v>BUCHA REDUÇÃO PVC ROSC. D=2"X1 1/4" (60X40mm)</v>
          </cell>
          <cell r="D2110" t="str">
            <v>UN</v>
          </cell>
          <cell r="E2110">
            <v>1</v>
          </cell>
          <cell r="F2110">
            <v>5.6725000000000003</v>
          </cell>
          <cell r="G2110">
            <v>0</v>
          </cell>
          <cell r="H2110">
            <v>0.85750000000000004</v>
          </cell>
          <cell r="I2110">
            <v>0</v>
          </cell>
          <cell r="J2110">
            <v>6.53</v>
          </cell>
          <cell r="K2110">
            <v>7.8360000000000003</v>
          </cell>
        </row>
        <row r="2111">
          <cell r="B2111" t="str">
            <v>C0501</v>
          </cell>
          <cell r="C2111" t="str">
            <v>BUCHA REDUÇÃO PVC ROSC. D=2"X1 1/2" (60X50mm)</v>
          </cell>
          <cell r="D2111" t="str">
            <v>UN</v>
          </cell>
          <cell r="E2111">
            <v>1</v>
          </cell>
          <cell r="F2111">
            <v>4.7725</v>
          </cell>
          <cell r="G2111">
            <v>0</v>
          </cell>
          <cell r="H2111">
            <v>0.85750000000000004</v>
          </cell>
          <cell r="I2111">
            <v>0</v>
          </cell>
          <cell r="J2111">
            <v>5.63</v>
          </cell>
          <cell r="K2111">
            <v>6.7559999999999993</v>
          </cell>
        </row>
        <row r="2112">
          <cell r="B2112" t="str">
            <v>C0499</v>
          </cell>
          <cell r="C2112" t="str">
            <v>BUCHA REDUÇÃO PVC ROSC. D=2 1/2"X1 1/4" (75X40mm)</v>
          </cell>
          <cell r="D2112" t="str">
            <v>UN</v>
          </cell>
          <cell r="E2112">
            <v>1</v>
          </cell>
          <cell r="F2112">
            <v>8.4162499999999998</v>
          </cell>
          <cell r="G2112">
            <v>0</v>
          </cell>
          <cell r="H2112">
            <v>1.1637500000000001</v>
          </cell>
          <cell r="I2112">
            <v>0</v>
          </cell>
          <cell r="J2112">
            <v>9.58</v>
          </cell>
          <cell r="K2112">
            <v>11.496</v>
          </cell>
        </row>
        <row r="2113">
          <cell r="B2113" t="str">
            <v>C0498</v>
          </cell>
          <cell r="C2113" t="str">
            <v>BUCHA REDUÇÃO PVC ROSC. D=2 1/2"X1 1/2" (75X50mm)</v>
          </cell>
          <cell r="D2113" t="str">
            <v>UN</v>
          </cell>
          <cell r="E2113">
            <v>1</v>
          </cell>
          <cell r="F2113">
            <v>8.4362499999999994</v>
          </cell>
          <cell r="G2113">
            <v>0</v>
          </cell>
          <cell r="H2113">
            <v>1.1637500000000001</v>
          </cell>
          <cell r="I2113">
            <v>0</v>
          </cell>
          <cell r="J2113">
            <v>9.6</v>
          </cell>
          <cell r="K2113">
            <v>11.52</v>
          </cell>
        </row>
        <row r="2114">
          <cell r="B2114" t="str">
            <v>C0500</v>
          </cell>
          <cell r="C2114" t="str">
            <v>BUCHA REDUÇÃO PVC ROSC. D=2 1/2"X2" (75X60mm)</v>
          </cell>
          <cell r="D2114" t="str">
            <v>UN</v>
          </cell>
          <cell r="E2114">
            <v>1</v>
          </cell>
          <cell r="F2114">
            <v>8.6862499999999994</v>
          </cell>
          <cell r="G2114">
            <v>0</v>
          </cell>
          <cell r="H2114">
            <v>1.1637500000000001</v>
          </cell>
          <cell r="I2114">
            <v>0</v>
          </cell>
          <cell r="J2114">
            <v>9.85</v>
          </cell>
          <cell r="K2114">
            <v>11.819999999999999</v>
          </cell>
        </row>
        <row r="2115">
          <cell r="B2115" t="str">
            <v>C0504</v>
          </cell>
          <cell r="C2115" t="str">
            <v>BUCHA REDUÇÃO PVC ROSC. D=3"X1 1/2" (85X50mm)</v>
          </cell>
          <cell r="D2115" t="str">
            <v>UN</v>
          </cell>
          <cell r="E2115">
            <v>1</v>
          </cell>
          <cell r="F2115">
            <v>7.5262500000000001</v>
          </cell>
          <cell r="G2115">
            <v>0</v>
          </cell>
          <cell r="H2115">
            <v>1.1637500000000001</v>
          </cell>
          <cell r="I2115">
            <v>0</v>
          </cell>
          <cell r="J2115">
            <v>8.69</v>
          </cell>
          <cell r="K2115">
            <v>10.427999999999999</v>
          </cell>
        </row>
        <row r="2116">
          <cell r="B2116" t="str">
            <v>C0506</v>
          </cell>
          <cell r="C2116" t="str">
            <v>BUCHA REDUÇÃO PVC ROSC. D=3"X2" (85X60mm)</v>
          </cell>
          <cell r="D2116" t="str">
            <v>UN</v>
          </cell>
          <cell r="E2116">
            <v>1</v>
          </cell>
          <cell r="F2116">
            <v>7.5062499999999996</v>
          </cell>
          <cell r="G2116">
            <v>0</v>
          </cell>
          <cell r="H2116">
            <v>1.1637500000000001</v>
          </cell>
          <cell r="I2116">
            <v>0</v>
          </cell>
          <cell r="J2116">
            <v>8.67</v>
          </cell>
          <cell r="K2116">
            <v>10.404</v>
          </cell>
        </row>
        <row r="2117">
          <cell r="B2117" t="str">
            <v>C0505</v>
          </cell>
          <cell r="C2117" t="str">
            <v>BUCHA REDUÇÃO PVC ROSC. D=3"X2 1/2" (85X75mm)</v>
          </cell>
          <cell r="D2117" t="str">
            <v>UN</v>
          </cell>
          <cell r="E2117">
            <v>1</v>
          </cell>
          <cell r="F2117">
            <v>8.1362500000000004</v>
          </cell>
          <cell r="G2117">
            <v>0</v>
          </cell>
          <cell r="H2117">
            <v>1.1637500000000001</v>
          </cell>
          <cell r="I2117">
            <v>0</v>
          </cell>
          <cell r="J2117">
            <v>9.3000000000000007</v>
          </cell>
          <cell r="K2117">
            <v>11.16</v>
          </cell>
        </row>
        <row r="2118">
          <cell r="B2118" t="str">
            <v>C0508</v>
          </cell>
          <cell r="C2118" t="str">
            <v>BUCHA REDUÇÃO PVC ROSC. D=4"X3" (110X85mm)</v>
          </cell>
          <cell r="D2118" t="str">
            <v>UN</v>
          </cell>
          <cell r="E2118">
            <v>1</v>
          </cell>
          <cell r="F2118">
            <v>41.911250000000003</v>
          </cell>
          <cell r="G2118">
            <v>0</v>
          </cell>
          <cell r="H2118">
            <v>1.4087499999999999</v>
          </cell>
          <cell r="I2118">
            <v>0</v>
          </cell>
          <cell r="J2118">
            <v>43.32</v>
          </cell>
          <cell r="K2118">
            <v>51.984000000000002</v>
          </cell>
        </row>
        <row r="2119">
          <cell r="B2119" t="str">
            <v>C3586</v>
          </cell>
          <cell r="C2119" t="str">
            <v>CAIXA SIFONADA 150X150X50cm COM GRELHA - PADRÃO POPULAR</v>
          </cell>
          <cell r="D2119" t="str">
            <v>UN</v>
          </cell>
          <cell r="E2119">
            <v>1</v>
          </cell>
          <cell r="F2119">
            <v>15.3375</v>
          </cell>
          <cell r="G2119">
            <v>0</v>
          </cell>
          <cell r="H2119">
            <v>3.0625</v>
          </cell>
          <cell r="I2119">
            <v>0</v>
          </cell>
          <cell r="J2119">
            <v>18.399999999999999</v>
          </cell>
          <cell r="K2119">
            <v>22.08</v>
          </cell>
        </row>
        <row r="2120">
          <cell r="B2120" t="str">
            <v>C0680</v>
          </cell>
          <cell r="C2120" t="str">
            <v>CAP (TAMPÃO) OU PLUG (BUJÃO) PVC P/ESGOTO D=50mm-SOLD.</v>
          </cell>
          <cell r="D2120" t="str">
            <v>UN</v>
          </cell>
          <cell r="E2120">
            <v>1</v>
          </cell>
          <cell r="F2120">
            <v>1.58125</v>
          </cell>
          <cell r="G2120">
            <v>0</v>
          </cell>
          <cell r="H2120">
            <v>0.42875000000000002</v>
          </cell>
          <cell r="I2120">
            <v>0</v>
          </cell>
          <cell r="J2120">
            <v>2.0100000000000002</v>
          </cell>
          <cell r="K2120">
            <v>2.4120000000000004</v>
          </cell>
        </row>
        <row r="2121">
          <cell r="B2121" t="str">
            <v>C0676</v>
          </cell>
          <cell r="C2121" t="str">
            <v>CAP (TAMPÃO) OU PLUG (BUJÃO) PVC P/ESGOTO  D=75mm - SOLD.</v>
          </cell>
          <cell r="D2121" t="str">
            <v>UN</v>
          </cell>
          <cell r="E2121">
            <v>1</v>
          </cell>
          <cell r="F2121">
            <v>3.2887499999999998</v>
          </cell>
          <cell r="G2121">
            <v>0</v>
          </cell>
          <cell r="H2121">
            <v>0.55125000000000002</v>
          </cell>
          <cell r="I2121">
            <v>0</v>
          </cell>
          <cell r="J2121">
            <v>3.84</v>
          </cell>
          <cell r="K2121">
            <v>4.6079999999999997</v>
          </cell>
        </row>
        <row r="2122">
          <cell r="B2122" t="str">
            <v>C0678</v>
          </cell>
          <cell r="C2122" t="str">
            <v>CAP (TAMPÃO) OU PLUG (BUJÃO) PVC P/ESGOTO D=100mm SOLD.</v>
          </cell>
          <cell r="D2122" t="str">
            <v>UN</v>
          </cell>
          <cell r="E2122">
            <v>1</v>
          </cell>
          <cell r="F2122">
            <v>4.2450000000000001</v>
          </cell>
          <cell r="G2122">
            <v>0</v>
          </cell>
          <cell r="H2122">
            <v>0.73499999999999999</v>
          </cell>
          <cell r="I2122">
            <v>0</v>
          </cell>
          <cell r="J2122">
            <v>4.9800000000000004</v>
          </cell>
          <cell r="K2122">
            <v>5.976</v>
          </cell>
        </row>
        <row r="2123">
          <cell r="B2123" t="str">
            <v>C0679</v>
          </cell>
          <cell r="C2123" t="str">
            <v>CAP (TAMPÃO) OU PLUG (BUJÃO) PVC P/ESGOTO D=50mm C/ANÉIS</v>
          </cell>
          <cell r="D2123" t="str">
            <v>UN</v>
          </cell>
          <cell r="E2123">
            <v>1</v>
          </cell>
          <cell r="F2123">
            <v>2.0612499999999998</v>
          </cell>
          <cell r="G2123">
            <v>0</v>
          </cell>
          <cell r="H2123">
            <v>0.42875000000000002</v>
          </cell>
          <cell r="I2123">
            <v>0</v>
          </cell>
          <cell r="J2123">
            <v>2.4899999999999998</v>
          </cell>
          <cell r="K2123">
            <v>2.9879999999999995</v>
          </cell>
        </row>
        <row r="2124">
          <cell r="B2124" t="str">
            <v>C0681</v>
          </cell>
          <cell r="C2124" t="str">
            <v>CAP (TAMPÃO) OU PLUG (BUJÃO) PVC P/ESGOTO D=75mm C/ANÉIS</v>
          </cell>
          <cell r="D2124" t="str">
            <v>UN</v>
          </cell>
          <cell r="E2124">
            <v>1</v>
          </cell>
          <cell r="F2124">
            <v>3.4787499999999998</v>
          </cell>
          <cell r="G2124">
            <v>0</v>
          </cell>
          <cell r="H2124">
            <v>0.55125000000000002</v>
          </cell>
          <cell r="I2124">
            <v>0</v>
          </cell>
          <cell r="J2124">
            <v>4.0299999999999994</v>
          </cell>
          <cell r="K2124">
            <v>4.8359999999999994</v>
          </cell>
        </row>
        <row r="2125">
          <cell r="B2125" t="str">
            <v>C0677</v>
          </cell>
          <cell r="C2125" t="str">
            <v>CAP (TAMPÃO) OU PLUG (BUJÃO) PVC P/ESGOTO D=100mm C/ANÉIS</v>
          </cell>
          <cell r="D2125" t="str">
            <v>UN</v>
          </cell>
          <cell r="E2125">
            <v>1</v>
          </cell>
          <cell r="F2125">
            <v>4.375</v>
          </cell>
          <cell r="G2125">
            <v>0</v>
          </cell>
          <cell r="H2125">
            <v>0.73499999999999999</v>
          </cell>
          <cell r="I2125">
            <v>0</v>
          </cell>
          <cell r="J2125">
            <v>5.1100000000000003</v>
          </cell>
          <cell r="K2125">
            <v>6.1320000000000006</v>
          </cell>
        </row>
        <row r="2126">
          <cell r="B2126" t="str">
            <v>C0685</v>
          </cell>
          <cell r="C2126" t="str">
            <v>CAP PVC BRANCO ROSC. D=1/2" (20mm)</v>
          </cell>
          <cell r="D2126" t="str">
            <v>UN</v>
          </cell>
          <cell r="E2126">
            <v>1</v>
          </cell>
          <cell r="F2126">
            <v>0.95874999999999999</v>
          </cell>
          <cell r="G2126">
            <v>0</v>
          </cell>
          <cell r="H2126">
            <v>0.55125000000000002</v>
          </cell>
          <cell r="I2126">
            <v>0</v>
          </cell>
          <cell r="J2126">
            <v>1.51</v>
          </cell>
          <cell r="K2126">
            <v>1.8119999999999998</v>
          </cell>
        </row>
        <row r="2127">
          <cell r="B2127" t="str">
            <v>C0688</v>
          </cell>
          <cell r="C2127" t="str">
            <v>CAP PVC BRANCO ROSC. D=3/4" (25mm)</v>
          </cell>
          <cell r="D2127" t="str">
            <v>UN</v>
          </cell>
          <cell r="E2127">
            <v>1</v>
          </cell>
          <cell r="F2127">
            <v>1.20875</v>
          </cell>
          <cell r="G2127">
            <v>0</v>
          </cell>
          <cell r="H2127">
            <v>0.55125000000000002</v>
          </cell>
          <cell r="I2127">
            <v>0</v>
          </cell>
          <cell r="J2127">
            <v>1.76</v>
          </cell>
          <cell r="K2127">
            <v>2.1120000000000001</v>
          </cell>
        </row>
        <row r="2128">
          <cell r="B2128" t="str">
            <v>C0684</v>
          </cell>
          <cell r="C2128" t="str">
            <v>CAP PVC BRANCO ROSC. D=1" (32mm)</v>
          </cell>
          <cell r="D2128" t="str">
            <v>UN</v>
          </cell>
          <cell r="E2128">
            <v>1</v>
          </cell>
          <cell r="F2128">
            <v>1.76875</v>
          </cell>
          <cell r="G2128">
            <v>0</v>
          </cell>
          <cell r="H2128">
            <v>0.55125000000000002</v>
          </cell>
          <cell r="I2128">
            <v>0</v>
          </cell>
          <cell r="J2128">
            <v>2.3200000000000003</v>
          </cell>
          <cell r="K2128">
            <v>2.7840000000000003</v>
          </cell>
        </row>
        <row r="2129">
          <cell r="B2129" t="str">
            <v>C0683</v>
          </cell>
          <cell r="C2129" t="str">
            <v>CAP PVC BRANCO ROSC. D=1 1/4" (40mm)</v>
          </cell>
          <cell r="D2129" t="str">
            <v>UN</v>
          </cell>
          <cell r="E2129">
            <v>1</v>
          </cell>
          <cell r="F2129">
            <v>3.9525000000000001</v>
          </cell>
          <cell r="G2129">
            <v>0</v>
          </cell>
          <cell r="H2129">
            <v>0.85750000000000004</v>
          </cell>
          <cell r="I2129">
            <v>0</v>
          </cell>
          <cell r="J2129">
            <v>4.8100000000000005</v>
          </cell>
          <cell r="K2129">
            <v>5.7720000000000002</v>
          </cell>
        </row>
        <row r="2130">
          <cell r="B2130" t="str">
            <v>C0682</v>
          </cell>
          <cell r="C2130" t="str">
            <v>CAP PVC BRANCO ROSC. D=1 1/2" (50mm)</v>
          </cell>
          <cell r="D2130" t="str">
            <v>UN</v>
          </cell>
          <cell r="E2130">
            <v>1</v>
          </cell>
          <cell r="F2130">
            <v>4.3025000000000002</v>
          </cell>
          <cell r="G2130">
            <v>0</v>
          </cell>
          <cell r="H2130">
            <v>0.85750000000000004</v>
          </cell>
          <cell r="I2130">
            <v>0</v>
          </cell>
          <cell r="J2130">
            <v>5.16</v>
          </cell>
          <cell r="K2130">
            <v>6.1920000000000002</v>
          </cell>
        </row>
        <row r="2131">
          <cell r="B2131" t="str">
            <v>C0686</v>
          </cell>
          <cell r="C2131" t="str">
            <v>CAP PVC BRANCO ROSC. D=2 1/2" (75mm)</v>
          </cell>
          <cell r="D2131" t="str">
            <v>UN</v>
          </cell>
          <cell r="E2131">
            <v>1</v>
          </cell>
          <cell r="F2131">
            <v>9.3362499999999997</v>
          </cell>
          <cell r="G2131">
            <v>0</v>
          </cell>
          <cell r="H2131">
            <v>1.1637500000000001</v>
          </cell>
          <cell r="I2131">
            <v>0</v>
          </cell>
          <cell r="J2131">
            <v>10.5</v>
          </cell>
          <cell r="K2131">
            <v>12.6</v>
          </cell>
        </row>
        <row r="2132">
          <cell r="B2132" t="str">
            <v>C0687</v>
          </cell>
          <cell r="C2132" t="str">
            <v>CAP PVC BRANCO ROSC. D=3" (85mm)</v>
          </cell>
          <cell r="D2132" t="str">
            <v>UN</v>
          </cell>
          <cell r="E2132">
            <v>1</v>
          </cell>
          <cell r="F2132">
            <v>11.75625</v>
          </cell>
          <cell r="G2132">
            <v>0</v>
          </cell>
          <cell r="H2132">
            <v>1.1637500000000001</v>
          </cell>
          <cell r="I2132">
            <v>0</v>
          </cell>
          <cell r="J2132">
            <v>12.92</v>
          </cell>
          <cell r="K2132">
            <v>15.504</v>
          </cell>
        </row>
        <row r="2133">
          <cell r="B2133" t="str">
            <v>C0689</v>
          </cell>
          <cell r="C2133" t="str">
            <v>CAP PVC BRANCO ROSC. D=4"(110mm)</v>
          </cell>
          <cell r="D2133" t="str">
            <v>UN</v>
          </cell>
          <cell r="E2133">
            <v>1</v>
          </cell>
          <cell r="F2133">
            <v>22.446249999999999</v>
          </cell>
          <cell r="G2133">
            <v>0</v>
          </cell>
          <cell r="H2133">
            <v>1.1637500000000001</v>
          </cell>
          <cell r="I2133">
            <v>0</v>
          </cell>
          <cell r="J2133">
            <v>23.61</v>
          </cell>
          <cell r="K2133">
            <v>28.331999999999997</v>
          </cell>
        </row>
        <row r="2134">
          <cell r="B2134" t="str">
            <v>C0690</v>
          </cell>
          <cell r="C2134" t="str">
            <v>CAP PVC SOLD. MARROM D= 20mm (1/2")</v>
          </cell>
          <cell r="D2134" t="str">
            <v>UN</v>
          </cell>
          <cell r="E2134">
            <v>1</v>
          </cell>
          <cell r="F2134">
            <v>0.77437500000000004</v>
          </cell>
          <cell r="G2134">
            <v>0</v>
          </cell>
          <cell r="H2134">
            <v>0.27562500000000001</v>
          </cell>
          <cell r="I2134">
            <v>0</v>
          </cell>
          <cell r="J2134">
            <v>1.05</v>
          </cell>
          <cell r="K2134">
            <v>1.26</v>
          </cell>
        </row>
        <row r="2135">
          <cell r="B2135" t="str">
            <v>C0691</v>
          </cell>
          <cell r="C2135" t="str">
            <v>CAP PVC SOLD. MARROM D= 25mm (3/4")</v>
          </cell>
          <cell r="D2135" t="str">
            <v>UN</v>
          </cell>
          <cell r="E2135">
            <v>1</v>
          </cell>
          <cell r="F2135">
            <v>0.88437500000000002</v>
          </cell>
          <cell r="G2135">
            <v>0</v>
          </cell>
          <cell r="H2135">
            <v>0.27562500000000001</v>
          </cell>
          <cell r="I2135">
            <v>0</v>
          </cell>
          <cell r="J2135">
            <v>1.1600000000000001</v>
          </cell>
          <cell r="K2135">
            <v>1.3920000000000001</v>
          </cell>
        </row>
        <row r="2136">
          <cell r="B2136" t="str">
            <v>C0692</v>
          </cell>
          <cell r="C2136" t="str">
            <v>CAP PVC SOLD. MARROM D= 32mm (1")</v>
          </cell>
          <cell r="D2136" t="str">
            <v>UN</v>
          </cell>
          <cell r="E2136">
            <v>1</v>
          </cell>
          <cell r="F2136">
            <v>1.1543749999999999</v>
          </cell>
          <cell r="G2136">
            <v>0</v>
          </cell>
          <cell r="H2136">
            <v>0.27562500000000001</v>
          </cell>
          <cell r="I2136">
            <v>0</v>
          </cell>
          <cell r="J2136">
            <v>1.43</v>
          </cell>
          <cell r="K2136">
            <v>1.716</v>
          </cell>
        </row>
        <row r="2137">
          <cell r="B2137" t="str">
            <v>C0693</v>
          </cell>
          <cell r="C2137" t="str">
            <v>CAP PVC SOLD. MARROM D= 40mm (1 1/4")</v>
          </cell>
          <cell r="D2137" t="str">
            <v>UN</v>
          </cell>
          <cell r="E2137">
            <v>1</v>
          </cell>
          <cell r="F2137">
            <v>2.1112500000000001</v>
          </cell>
          <cell r="G2137">
            <v>0</v>
          </cell>
          <cell r="H2137">
            <v>0.42875000000000002</v>
          </cell>
          <cell r="I2137">
            <v>0</v>
          </cell>
          <cell r="J2137">
            <v>2.54</v>
          </cell>
          <cell r="K2137">
            <v>3.048</v>
          </cell>
        </row>
        <row r="2138">
          <cell r="B2138" t="str">
            <v>C0694</v>
          </cell>
          <cell r="C2138" t="str">
            <v>CAP PVC SOLD. MARROM D= 50mm (1 1/2")</v>
          </cell>
          <cell r="D2138" t="str">
            <v>UN</v>
          </cell>
          <cell r="E2138">
            <v>1</v>
          </cell>
          <cell r="F2138">
            <v>3.51125</v>
          </cell>
          <cell r="G2138">
            <v>0</v>
          </cell>
          <cell r="H2138">
            <v>0.42875000000000002</v>
          </cell>
          <cell r="I2138">
            <v>0</v>
          </cell>
          <cell r="J2138">
            <v>3.94</v>
          </cell>
          <cell r="K2138">
            <v>4.7279999999999998</v>
          </cell>
        </row>
        <row r="2139">
          <cell r="B2139" t="str">
            <v>C0695</v>
          </cell>
          <cell r="C2139" t="str">
            <v>CAP PVC SOLD. MARROM D= 60mm (2")</v>
          </cell>
          <cell r="D2139" t="str">
            <v>UN</v>
          </cell>
          <cell r="E2139">
            <v>1</v>
          </cell>
          <cell r="F2139">
            <v>5.1312499999999996</v>
          </cell>
          <cell r="G2139">
            <v>0</v>
          </cell>
          <cell r="H2139">
            <v>0.42875000000000002</v>
          </cell>
          <cell r="I2139">
            <v>0</v>
          </cell>
          <cell r="J2139">
            <v>5.56</v>
          </cell>
          <cell r="K2139">
            <v>6.6719999999999997</v>
          </cell>
        </row>
        <row r="2140">
          <cell r="B2140" t="str">
            <v>C0696</v>
          </cell>
          <cell r="C2140" t="str">
            <v>CAP PVC SOLD. MARROM D= 75mm (2 1/2")</v>
          </cell>
          <cell r="D2140" t="str">
            <v>UN</v>
          </cell>
          <cell r="E2140">
            <v>1</v>
          </cell>
          <cell r="F2140">
            <v>9.1987500000000004</v>
          </cell>
          <cell r="G2140">
            <v>0</v>
          </cell>
          <cell r="H2140">
            <v>0.55125000000000002</v>
          </cell>
          <cell r="I2140">
            <v>0</v>
          </cell>
          <cell r="J2140">
            <v>9.75</v>
          </cell>
          <cell r="K2140">
            <v>11.7</v>
          </cell>
        </row>
        <row r="2141">
          <cell r="B2141" t="str">
            <v>C0697</v>
          </cell>
          <cell r="C2141" t="str">
            <v>CAP PVC SOLD. MARROM D= 85mm (3")</v>
          </cell>
          <cell r="D2141" t="str">
            <v>UN</v>
          </cell>
          <cell r="E2141">
            <v>1</v>
          </cell>
          <cell r="F2141">
            <v>19.3565</v>
          </cell>
          <cell r="G2141">
            <v>0</v>
          </cell>
          <cell r="H2141">
            <v>0.5635</v>
          </cell>
          <cell r="I2141">
            <v>0</v>
          </cell>
          <cell r="J2141">
            <v>19.920000000000002</v>
          </cell>
          <cell r="K2141">
            <v>23.904</v>
          </cell>
        </row>
        <row r="2142">
          <cell r="B2142" t="str">
            <v>C0698</v>
          </cell>
          <cell r="C2142" t="str">
            <v>CAP PVC SOLD. MARROM D=110mm (4")</v>
          </cell>
          <cell r="D2142" t="str">
            <v>UN</v>
          </cell>
          <cell r="E2142">
            <v>1</v>
          </cell>
          <cell r="F2142">
            <v>32.641249999999999</v>
          </cell>
          <cell r="G2142">
            <v>0</v>
          </cell>
          <cell r="H2142">
            <v>1.4087499999999999</v>
          </cell>
          <cell r="I2142">
            <v>0</v>
          </cell>
          <cell r="J2142">
            <v>34.049999999999997</v>
          </cell>
          <cell r="K2142">
            <v>40.859999999999992</v>
          </cell>
        </row>
        <row r="2143">
          <cell r="B2143" t="str">
            <v>C0952</v>
          </cell>
          <cell r="C2143" t="str">
            <v>COTOVELO PVC SOLD. MARROM D=20mm (1/2")</v>
          </cell>
          <cell r="D2143" t="str">
            <v>UN</v>
          </cell>
          <cell r="E2143">
            <v>1</v>
          </cell>
          <cell r="F2143">
            <v>1.2475000000000001</v>
          </cell>
          <cell r="G2143">
            <v>0</v>
          </cell>
          <cell r="H2143">
            <v>1.1025</v>
          </cell>
          <cell r="I2143">
            <v>0</v>
          </cell>
          <cell r="J2143">
            <v>2.35</v>
          </cell>
          <cell r="K2143">
            <v>2.82</v>
          </cell>
        </row>
        <row r="2144">
          <cell r="B2144" t="str">
            <v>C0953</v>
          </cell>
          <cell r="C2144" t="str">
            <v>COTOVELO PVC SOLD. MARROM D=25mm (3/4")</v>
          </cell>
          <cell r="D2144" t="str">
            <v>UN</v>
          </cell>
          <cell r="E2144">
            <v>1</v>
          </cell>
          <cell r="F2144">
            <v>1.3975</v>
          </cell>
          <cell r="G2144">
            <v>0</v>
          </cell>
          <cell r="H2144">
            <v>1.1025</v>
          </cell>
          <cell r="I2144">
            <v>0</v>
          </cell>
          <cell r="J2144">
            <v>2.5</v>
          </cell>
          <cell r="K2144">
            <v>3</v>
          </cell>
        </row>
        <row r="2145">
          <cell r="B2145" t="str">
            <v>C0954</v>
          </cell>
          <cell r="C2145" t="str">
            <v>COTOVELO PVC SOLD. MARROM D=32mm (1")</v>
          </cell>
          <cell r="D2145" t="str">
            <v>UN</v>
          </cell>
          <cell r="E2145">
            <v>1</v>
          </cell>
          <cell r="F2145">
            <v>1.9375</v>
          </cell>
          <cell r="G2145">
            <v>0</v>
          </cell>
          <cell r="H2145">
            <v>1.1025</v>
          </cell>
          <cell r="I2145">
            <v>0</v>
          </cell>
          <cell r="J2145">
            <v>3.04</v>
          </cell>
          <cell r="K2145">
            <v>3.6479999999999997</v>
          </cell>
        </row>
        <row r="2146">
          <cell r="B2146" t="str">
            <v>C0955</v>
          </cell>
          <cell r="C2146" t="str">
            <v>COTOVELO PVC SOLD. MARROM D=40mm (1 1/4")</v>
          </cell>
          <cell r="D2146" t="str">
            <v>UN</v>
          </cell>
          <cell r="E2146">
            <v>1</v>
          </cell>
          <cell r="F2146">
            <v>3.835</v>
          </cell>
          <cell r="G2146">
            <v>0</v>
          </cell>
          <cell r="H2146">
            <v>1.7150000000000001</v>
          </cell>
          <cell r="I2146">
            <v>0</v>
          </cell>
          <cell r="J2146">
            <v>5.55</v>
          </cell>
          <cell r="K2146">
            <v>6.6599999999999993</v>
          </cell>
        </row>
        <row r="2147">
          <cell r="B2147" t="str">
            <v>C0956</v>
          </cell>
          <cell r="C2147" t="str">
            <v>COTOVELO PVC SOLD. MARROM D=50mm (1 1/2")</v>
          </cell>
          <cell r="D2147" t="str">
            <v>UN</v>
          </cell>
          <cell r="E2147">
            <v>1</v>
          </cell>
          <cell r="F2147">
            <v>4.3150000000000004</v>
          </cell>
          <cell r="G2147">
            <v>0</v>
          </cell>
          <cell r="H2147">
            <v>1.7150000000000001</v>
          </cell>
          <cell r="I2147">
            <v>0</v>
          </cell>
          <cell r="J2147">
            <v>6.03</v>
          </cell>
          <cell r="K2147">
            <v>7.2359999999999998</v>
          </cell>
        </row>
        <row r="2148">
          <cell r="B2148" t="str">
            <v>C0957</v>
          </cell>
          <cell r="C2148" t="str">
            <v>COTOVELO PVC SOLD. MARROM D=60mm (2")</v>
          </cell>
          <cell r="D2148" t="str">
            <v>UN</v>
          </cell>
          <cell r="E2148">
            <v>1</v>
          </cell>
          <cell r="F2148">
            <v>13.154999999999999</v>
          </cell>
          <cell r="G2148">
            <v>0</v>
          </cell>
          <cell r="H2148">
            <v>1.7150000000000001</v>
          </cell>
          <cell r="I2148">
            <v>0</v>
          </cell>
          <cell r="J2148">
            <v>14.87</v>
          </cell>
          <cell r="K2148">
            <v>17.843999999999998</v>
          </cell>
        </row>
        <row r="2149">
          <cell r="B2149" t="str">
            <v>C0958</v>
          </cell>
          <cell r="C2149" t="str">
            <v>COTOVELO PVC SOLD. MARROM D=75mm (2 1/2")</v>
          </cell>
          <cell r="D2149" t="str">
            <v>UN</v>
          </cell>
          <cell r="E2149">
            <v>1</v>
          </cell>
          <cell r="F2149">
            <v>40.143749999999997</v>
          </cell>
          <cell r="G2149">
            <v>0</v>
          </cell>
          <cell r="H2149">
            <v>2.2662499999999999</v>
          </cell>
          <cell r="I2149">
            <v>0</v>
          </cell>
          <cell r="J2149">
            <v>42.41</v>
          </cell>
          <cell r="K2149">
            <v>50.891999999999996</v>
          </cell>
        </row>
        <row r="2150">
          <cell r="B2150" t="str">
            <v>C0959</v>
          </cell>
          <cell r="C2150" t="str">
            <v>COTOVELO PVC SOLD. MARROM D=85mm (3")</v>
          </cell>
          <cell r="D2150" t="str">
            <v>UN</v>
          </cell>
          <cell r="E2150">
            <v>1</v>
          </cell>
          <cell r="F2150">
            <v>40.633749999999999</v>
          </cell>
          <cell r="G2150">
            <v>0</v>
          </cell>
          <cell r="H2150">
            <v>2.2662499999999999</v>
          </cell>
          <cell r="I2150">
            <v>0</v>
          </cell>
          <cell r="J2150">
            <v>42.9</v>
          </cell>
          <cell r="K2150">
            <v>51.48</v>
          </cell>
        </row>
        <row r="2151">
          <cell r="B2151" t="str">
            <v>C0951</v>
          </cell>
          <cell r="C2151" t="str">
            <v>COTOVELO PVC SOLD. MARROM D=110mm (4")</v>
          </cell>
          <cell r="D2151" t="str">
            <v>UN</v>
          </cell>
          <cell r="E2151">
            <v>1</v>
          </cell>
          <cell r="F2151">
            <v>90.983750000000001</v>
          </cell>
          <cell r="G2151">
            <v>0</v>
          </cell>
          <cell r="H2151">
            <v>2.7562500000000001</v>
          </cell>
          <cell r="I2151">
            <v>0</v>
          </cell>
          <cell r="J2151">
            <v>93.74</v>
          </cell>
          <cell r="K2151">
            <v>112.48799999999999</v>
          </cell>
        </row>
        <row r="2152">
          <cell r="B2152" t="str">
            <v>C0973</v>
          </cell>
          <cell r="C2152" t="str">
            <v>CRUZETA PVC BRANCO ROSC. D=1/2" (20mm)</v>
          </cell>
          <cell r="D2152" t="str">
            <v>UN</v>
          </cell>
          <cell r="E2152">
            <v>1</v>
          </cell>
          <cell r="F2152">
            <v>3.8624999999999998</v>
          </cell>
          <cell r="G2152">
            <v>0</v>
          </cell>
          <cell r="H2152">
            <v>1.8374999999999999</v>
          </cell>
          <cell r="I2152">
            <v>0</v>
          </cell>
          <cell r="J2152">
            <v>5.6999999999999993</v>
          </cell>
          <cell r="K2152">
            <v>6.839999999999999</v>
          </cell>
        </row>
        <row r="2153">
          <cell r="B2153" t="str">
            <v>C0975</v>
          </cell>
          <cell r="C2153" t="str">
            <v>CRUZETA PVC BRANCO ROSC. D=3/4" (25mm)</v>
          </cell>
          <cell r="D2153" t="str">
            <v>UN</v>
          </cell>
          <cell r="E2153">
            <v>1</v>
          </cell>
          <cell r="F2153">
            <v>6.1025</v>
          </cell>
          <cell r="G2153">
            <v>0</v>
          </cell>
          <cell r="H2153">
            <v>1.8374999999999999</v>
          </cell>
          <cell r="I2153">
            <v>0</v>
          </cell>
          <cell r="J2153">
            <v>7.9399999999999995</v>
          </cell>
          <cell r="K2153">
            <v>9.5279999999999987</v>
          </cell>
        </row>
        <row r="2154">
          <cell r="B2154" t="str">
            <v>C0972</v>
          </cell>
          <cell r="C2154" t="str">
            <v>CRUZETA PVC BRANCO ROSC. D=1" (32mm)</v>
          </cell>
          <cell r="D2154" t="str">
            <v>UN</v>
          </cell>
          <cell r="E2154">
            <v>1</v>
          </cell>
          <cell r="F2154">
            <v>6.7925000000000004</v>
          </cell>
          <cell r="G2154">
            <v>0</v>
          </cell>
          <cell r="H2154">
            <v>1.8374999999999999</v>
          </cell>
          <cell r="I2154">
            <v>0</v>
          </cell>
          <cell r="J2154">
            <v>8.6300000000000008</v>
          </cell>
          <cell r="K2154">
            <v>10.356</v>
          </cell>
        </row>
        <row r="2155">
          <cell r="B2155" t="str">
            <v>C0971</v>
          </cell>
          <cell r="C2155" t="str">
            <v>CRUZETA PVC BRANCO ROSC. D=1 1/4" (40mm)</v>
          </cell>
          <cell r="D2155" t="str">
            <v>UN</v>
          </cell>
          <cell r="E2155">
            <v>1</v>
          </cell>
          <cell r="F2155">
            <v>10.38</v>
          </cell>
          <cell r="G2155">
            <v>0</v>
          </cell>
          <cell r="H2155">
            <v>2.94</v>
          </cell>
          <cell r="I2155">
            <v>0</v>
          </cell>
          <cell r="J2155">
            <v>13.32</v>
          </cell>
          <cell r="K2155">
            <v>15.984</v>
          </cell>
        </row>
        <row r="2156">
          <cell r="B2156" t="str">
            <v>C0970</v>
          </cell>
          <cell r="C2156" t="str">
            <v>CRUZETA PVC BRANCO ROSC. D=1 1/2" (50mm)</v>
          </cell>
          <cell r="D2156" t="str">
            <v>UN</v>
          </cell>
          <cell r="E2156">
            <v>1</v>
          </cell>
          <cell r="F2156">
            <v>12.24</v>
          </cell>
          <cell r="G2156">
            <v>0</v>
          </cell>
          <cell r="H2156">
            <v>2.94</v>
          </cell>
          <cell r="I2156">
            <v>0</v>
          </cell>
          <cell r="J2156">
            <v>15.18</v>
          </cell>
          <cell r="K2156">
            <v>18.215999999999998</v>
          </cell>
        </row>
        <row r="2157">
          <cell r="B2157" t="str">
            <v>C0974</v>
          </cell>
          <cell r="C2157" t="str">
            <v>CRUZETA PVC BRANCO ROSC. D=2" (60mm)</v>
          </cell>
          <cell r="D2157" t="str">
            <v>UN</v>
          </cell>
          <cell r="E2157">
            <v>1</v>
          </cell>
          <cell r="F2157">
            <v>19.64</v>
          </cell>
          <cell r="G2157">
            <v>0</v>
          </cell>
          <cell r="H2157">
            <v>2.94</v>
          </cell>
          <cell r="I2157">
            <v>0</v>
          </cell>
          <cell r="J2157">
            <v>22.580000000000002</v>
          </cell>
          <cell r="K2157">
            <v>27.096</v>
          </cell>
        </row>
        <row r="2158">
          <cell r="B2158" t="str">
            <v>C0976</v>
          </cell>
          <cell r="C2158" t="str">
            <v>CRUZETA PVC SOLD. MARROM D= 20mm (1/2")</v>
          </cell>
          <cell r="D2158" t="str">
            <v>UN</v>
          </cell>
          <cell r="E2158">
            <v>1</v>
          </cell>
          <cell r="F2158">
            <v>3.2675000000000001</v>
          </cell>
          <cell r="G2158">
            <v>0</v>
          </cell>
          <cell r="H2158">
            <v>1.5925</v>
          </cell>
          <cell r="I2158">
            <v>0</v>
          </cell>
          <cell r="J2158">
            <v>4.8600000000000003</v>
          </cell>
          <cell r="K2158">
            <v>5.8319999999999999</v>
          </cell>
        </row>
        <row r="2159">
          <cell r="B2159" t="str">
            <v>C0977</v>
          </cell>
          <cell r="C2159" t="str">
            <v>CRUZETA PVC SOLD. MARROM D= 25mm (3/4")</v>
          </cell>
          <cell r="D2159" t="str">
            <v>UN</v>
          </cell>
          <cell r="E2159">
            <v>1</v>
          </cell>
          <cell r="F2159">
            <v>4.3574999999999999</v>
          </cell>
          <cell r="G2159">
            <v>0</v>
          </cell>
          <cell r="H2159">
            <v>1.5925</v>
          </cell>
          <cell r="I2159">
            <v>0</v>
          </cell>
          <cell r="J2159">
            <v>5.95</v>
          </cell>
          <cell r="K2159">
            <v>7.14</v>
          </cell>
        </row>
        <row r="2160">
          <cell r="B2160" t="str">
            <v>C0978</v>
          </cell>
          <cell r="C2160" t="str">
            <v>CRUZETA PVC SOLD. MARROM D= 32mm (1")</v>
          </cell>
          <cell r="D2160" t="str">
            <v>UN</v>
          </cell>
          <cell r="E2160">
            <v>1</v>
          </cell>
          <cell r="F2160">
            <v>5.7975000000000003</v>
          </cell>
          <cell r="G2160">
            <v>0</v>
          </cell>
          <cell r="H2160">
            <v>1.5925</v>
          </cell>
          <cell r="I2160">
            <v>0</v>
          </cell>
          <cell r="J2160">
            <v>7.3900000000000006</v>
          </cell>
          <cell r="K2160">
            <v>8.8680000000000003</v>
          </cell>
        </row>
        <row r="2161">
          <cell r="B2161" t="str">
            <v>C0980</v>
          </cell>
          <cell r="C2161" t="str">
            <v>CRUZETA PVC SOLD. MARROM D=40mm (1 1/4")</v>
          </cell>
          <cell r="D2161" t="str">
            <v>UN</v>
          </cell>
          <cell r="E2161">
            <v>1</v>
          </cell>
          <cell r="F2161">
            <v>7.99</v>
          </cell>
          <cell r="G2161">
            <v>0</v>
          </cell>
          <cell r="H2161">
            <v>2.4500000000000002</v>
          </cell>
          <cell r="I2161">
            <v>0</v>
          </cell>
          <cell r="J2161">
            <v>10.440000000000001</v>
          </cell>
          <cell r="K2161">
            <v>12.528</v>
          </cell>
        </row>
        <row r="2162">
          <cell r="B2162" t="str">
            <v>C0981</v>
          </cell>
          <cell r="C2162" t="str">
            <v>CRUZETA PVC SOLD. MARROM D=50mm (1 1/2")</v>
          </cell>
          <cell r="D2162" t="str">
            <v>UN</v>
          </cell>
          <cell r="E2162">
            <v>1</v>
          </cell>
          <cell r="F2162">
            <v>11.27</v>
          </cell>
          <cell r="G2162">
            <v>0</v>
          </cell>
          <cell r="H2162">
            <v>2.4500000000000002</v>
          </cell>
          <cell r="I2162">
            <v>0</v>
          </cell>
          <cell r="J2162">
            <v>13.719999999999999</v>
          </cell>
          <cell r="K2162">
            <v>16.463999999999999</v>
          </cell>
        </row>
        <row r="2163">
          <cell r="B2163" t="str">
            <v>C0982</v>
          </cell>
          <cell r="C2163" t="str">
            <v>CRUZETA PVC SOLD. MARROM D=60mm (2")</v>
          </cell>
          <cell r="D2163" t="str">
            <v>UN</v>
          </cell>
          <cell r="E2163">
            <v>1</v>
          </cell>
          <cell r="F2163">
            <v>16.670000000000002</v>
          </cell>
          <cell r="G2163">
            <v>0</v>
          </cell>
          <cell r="H2163">
            <v>2.4500000000000002</v>
          </cell>
          <cell r="I2163">
            <v>0</v>
          </cell>
          <cell r="J2163">
            <v>19.12</v>
          </cell>
          <cell r="K2163">
            <v>22.943999999999999</v>
          </cell>
        </row>
        <row r="2164">
          <cell r="B2164" t="str">
            <v>C0983</v>
          </cell>
          <cell r="C2164" t="str">
            <v>CRUZETA PVC SOLD. MARROM D=75mm (2 1/2")</v>
          </cell>
          <cell r="D2164" t="str">
            <v>UN</v>
          </cell>
          <cell r="E2164">
            <v>1</v>
          </cell>
          <cell r="F2164">
            <v>26.335000000000001</v>
          </cell>
          <cell r="G2164">
            <v>0</v>
          </cell>
          <cell r="H2164">
            <v>3.6749999999999998</v>
          </cell>
          <cell r="I2164">
            <v>0</v>
          </cell>
          <cell r="J2164">
            <v>30.01</v>
          </cell>
          <cell r="K2164">
            <v>36.012</v>
          </cell>
        </row>
        <row r="2165">
          <cell r="B2165" t="str">
            <v>C0984</v>
          </cell>
          <cell r="C2165" t="str">
            <v>CRUZETA PVC SOLD. MARROM D=85mm (3")</v>
          </cell>
          <cell r="D2165" t="str">
            <v>UN</v>
          </cell>
          <cell r="E2165">
            <v>1</v>
          </cell>
          <cell r="F2165">
            <v>41.265000000000001</v>
          </cell>
          <cell r="G2165">
            <v>0</v>
          </cell>
          <cell r="H2165">
            <v>3.6749999999999998</v>
          </cell>
          <cell r="I2165">
            <v>0</v>
          </cell>
          <cell r="J2165">
            <v>44.94</v>
          </cell>
          <cell r="K2165">
            <v>53.927999999999997</v>
          </cell>
        </row>
        <row r="2166">
          <cell r="B2166" t="str">
            <v>C0979</v>
          </cell>
          <cell r="C2166" t="str">
            <v>CRUZETA PVC SOLD. MARROM D=110mm (4")</v>
          </cell>
          <cell r="D2166" t="str">
            <v>UN</v>
          </cell>
          <cell r="E2166">
            <v>1</v>
          </cell>
          <cell r="F2166">
            <v>83.018749999999997</v>
          </cell>
          <cell r="G2166">
            <v>0</v>
          </cell>
          <cell r="H2166">
            <v>4.4712500000000004</v>
          </cell>
          <cell r="I2166">
            <v>0</v>
          </cell>
          <cell r="J2166">
            <v>87.49</v>
          </cell>
          <cell r="K2166">
            <v>104.98799999999999</v>
          </cell>
        </row>
        <row r="2167">
          <cell r="B2167" t="str">
            <v>C1525</v>
          </cell>
          <cell r="C2167" t="str">
            <v>JOELHO 90 PVC SOLD./ROSCA. D= 20mmX1/2"</v>
          </cell>
          <cell r="D2167" t="str">
            <v>UN</v>
          </cell>
          <cell r="E2167">
            <v>1</v>
          </cell>
          <cell r="F2167">
            <v>1.845</v>
          </cell>
          <cell r="G2167">
            <v>0</v>
          </cell>
          <cell r="H2167">
            <v>1.2250000000000001</v>
          </cell>
          <cell r="I2167">
            <v>0</v>
          </cell>
          <cell r="J2167">
            <v>3.0700000000000003</v>
          </cell>
          <cell r="K2167">
            <v>3.6840000000000002</v>
          </cell>
        </row>
        <row r="2168">
          <cell r="B2168" t="str">
            <v>C1526</v>
          </cell>
          <cell r="C2168" t="str">
            <v>JOELHO 90 PVC SOLD./ROSCA. D= 25mmX3/4"</v>
          </cell>
          <cell r="D2168" t="str">
            <v>UN</v>
          </cell>
          <cell r="E2168">
            <v>1</v>
          </cell>
          <cell r="F2168">
            <v>2.4449999999999998</v>
          </cell>
          <cell r="G2168">
            <v>0</v>
          </cell>
          <cell r="H2168">
            <v>1.2250000000000001</v>
          </cell>
          <cell r="I2168">
            <v>0</v>
          </cell>
          <cell r="J2168">
            <v>3.67</v>
          </cell>
          <cell r="K2168">
            <v>4.4039999999999999</v>
          </cell>
        </row>
        <row r="2169">
          <cell r="B2169" t="str">
            <v>C1527</v>
          </cell>
          <cell r="C2169" t="str">
            <v>JOELHO 90 PVC SOLD./ROSCA. D= 32mmX1"</v>
          </cell>
          <cell r="D2169" t="str">
            <v>UN</v>
          </cell>
          <cell r="E2169">
            <v>1</v>
          </cell>
          <cell r="F2169">
            <v>4.8849999999999998</v>
          </cell>
          <cell r="G2169">
            <v>0</v>
          </cell>
          <cell r="H2169">
            <v>1.2250000000000001</v>
          </cell>
          <cell r="I2169">
            <v>0</v>
          </cell>
          <cell r="J2169">
            <v>6.1099999999999994</v>
          </cell>
          <cell r="K2169">
            <v>7.331999999999999</v>
          </cell>
        </row>
        <row r="2170">
          <cell r="B2170" t="str">
            <v>C1532</v>
          </cell>
          <cell r="C2170" t="str">
            <v>JOELHO C/VISITA. PVC P/ESG. D=75X50mm - JUNTA C/ANÉIS</v>
          </cell>
          <cell r="D2170" t="str">
            <v>UN</v>
          </cell>
          <cell r="E2170">
            <v>1</v>
          </cell>
          <cell r="F2170">
            <v>45.274999999999999</v>
          </cell>
          <cell r="G2170">
            <v>0</v>
          </cell>
          <cell r="H2170">
            <v>2.2050000000000001</v>
          </cell>
          <cell r="I2170">
            <v>0</v>
          </cell>
          <cell r="J2170">
            <v>47.48</v>
          </cell>
          <cell r="K2170">
            <v>56.975999999999992</v>
          </cell>
        </row>
        <row r="2171">
          <cell r="B2171" t="str">
            <v>C1528</v>
          </cell>
          <cell r="C2171" t="str">
            <v>JOELHO C/VISITA PVC P/ESG. D=100X50mm - JUNTA C/ANÉIS</v>
          </cell>
          <cell r="D2171" t="str">
            <v>UN</v>
          </cell>
          <cell r="E2171">
            <v>1</v>
          </cell>
          <cell r="F2171">
            <v>54.813749999999999</v>
          </cell>
          <cell r="G2171">
            <v>0</v>
          </cell>
          <cell r="H2171">
            <v>2.7562500000000001</v>
          </cell>
          <cell r="I2171">
            <v>0</v>
          </cell>
          <cell r="J2171">
            <v>57.57</v>
          </cell>
          <cell r="K2171">
            <v>69.084000000000003</v>
          </cell>
        </row>
        <row r="2172">
          <cell r="B2172" t="str">
            <v>C1530</v>
          </cell>
          <cell r="C2172" t="str">
            <v>JOELHO C/VISITA PVC P/ESG. D=100X75mm - JUNTA C/ANÉIS</v>
          </cell>
          <cell r="D2172" t="str">
            <v>UN</v>
          </cell>
          <cell r="E2172">
            <v>1</v>
          </cell>
          <cell r="F2172">
            <v>61.59375</v>
          </cell>
          <cell r="G2172">
            <v>0</v>
          </cell>
          <cell r="H2172">
            <v>2.7562500000000001</v>
          </cell>
          <cell r="I2172">
            <v>0</v>
          </cell>
          <cell r="J2172">
            <v>64.349999999999994</v>
          </cell>
          <cell r="K2172">
            <v>77.219999999999985</v>
          </cell>
        </row>
        <row r="2173">
          <cell r="B2173" t="str">
            <v>C1533</v>
          </cell>
          <cell r="C2173" t="str">
            <v>JOELHO C/VISITA. PVC P/ESG. D=75X50mm - JUNTA SOLD.</v>
          </cell>
          <cell r="D2173" t="str">
            <v>UN</v>
          </cell>
          <cell r="E2173">
            <v>1</v>
          </cell>
          <cell r="F2173">
            <v>10.305</v>
          </cell>
          <cell r="G2173">
            <v>0</v>
          </cell>
          <cell r="H2173">
            <v>2.2050000000000001</v>
          </cell>
          <cell r="I2173">
            <v>0</v>
          </cell>
          <cell r="J2173">
            <v>12.51</v>
          </cell>
          <cell r="K2173">
            <v>15.011999999999999</v>
          </cell>
        </row>
        <row r="2174">
          <cell r="B2174" t="str">
            <v>C1529</v>
          </cell>
          <cell r="C2174" t="str">
            <v>JOELHO C/VISITA PVC P/ESG. D=100X50mm - JUNTA SOLD.</v>
          </cell>
          <cell r="D2174" t="str">
            <v>UN</v>
          </cell>
          <cell r="E2174">
            <v>1</v>
          </cell>
          <cell r="F2174">
            <v>12.77375</v>
          </cell>
          <cell r="G2174">
            <v>0</v>
          </cell>
          <cell r="H2174">
            <v>2.7562500000000001</v>
          </cell>
          <cell r="I2174">
            <v>0</v>
          </cell>
          <cell r="J2174">
            <v>15.53</v>
          </cell>
          <cell r="K2174">
            <v>18.635999999999999</v>
          </cell>
        </row>
        <row r="2175">
          <cell r="B2175" t="str">
            <v>C1531</v>
          </cell>
          <cell r="C2175" t="str">
            <v>JOELHO C/VISITA PVC P/ESG. D=100X75mm - JUNTA SOLD.</v>
          </cell>
          <cell r="D2175" t="str">
            <v>UN</v>
          </cell>
          <cell r="E2175">
            <v>1</v>
          </cell>
          <cell r="F2175">
            <v>16.103750000000002</v>
          </cell>
          <cell r="G2175">
            <v>0</v>
          </cell>
          <cell r="H2175">
            <v>2.7562500000000001</v>
          </cell>
          <cell r="I2175">
            <v>0</v>
          </cell>
          <cell r="J2175">
            <v>18.860000000000003</v>
          </cell>
          <cell r="K2175">
            <v>22.632000000000001</v>
          </cell>
        </row>
        <row r="2176">
          <cell r="B2176" t="str">
            <v>C1543</v>
          </cell>
          <cell r="C2176" t="str">
            <v>JOELHO OU CURVA PVC ROSC. D=1/2"(20mm)</v>
          </cell>
          <cell r="D2176" t="str">
            <v>UN</v>
          </cell>
          <cell r="E2176">
            <v>1</v>
          </cell>
          <cell r="F2176">
            <v>1.8425</v>
          </cell>
          <cell r="G2176">
            <v>0</v>
          </cell>
          <cell r="H2176">
            <v>1.3474999999999999</v>
          </cell>
          <cell r="I2176">
            <v>0</v>
          </cell>
          <cell r="J2176">
            <v>3.19</v>
          </cell>
          <cell r="K2176">
            <v>3.8279999999999998</v>
          </cell>
        </row>
        <row r="2177">
          <cell r="B2177" t="str">
            <v>C1547</v>
          </cell>
          <cell r="C2177" t="str">
            <v>JOELHO OU CURVA PVC ROSC. D=3/4" (25mm)</v>
          </cell>
          <cell r="D2177" t="str">
            <v>UN</v>
          </cell>
          <cell r="E2177">
            <v>1</v>
          </cell>
          <cell r="F2177">
            <v>2.1924999999999999</v>
          </cell>
          <cell r="G2177">
            <v>0</v>
          </cell>
          <cell r="H2177">
            <v>1.3474999999999999</v>
          </cell>
          <cell r="I2177">
            <v>0</v>
          </cell>
          <cell r="J2177">
            <v>3.54</v>
          </cell>
          <cell r="K2177">
            <v>4.2480000000000002</v>
          </cell>
        </row>
        <row r="2178">
          <cell r="B2178" t="str">
            <v>C1542</v>
          </cell>
          <cell r="C2178" t="str">
            <v>JOELHO OU CURVA PVC ROSC. D=1" (32mm)</v>
          </cell>
          <cell r="D2178" t="str">
            <v>UN</v>
          </cell>
          <cell r="E2178">
            <v>1</v>
          </cell>
          <cell r="F2178">
            <v>2.9725000000000001</v>
          </cell>
          <cell r="G2178">
            <v>0</v>
          </cell>
          <cell r="H2178">
            <v>1.3474999999999999</v>
          </cell>
          <cell r="I2178">
            <v>0</v>
          </cell>
          <cell r="J2178">
            <v>4.32</v>
          </cell>
          <cell r="K2178">
            <v>5.1840000000000002</v>
          </cell>
        </row>
        <row r="2179">
          <cell r="B2179" t="str">
            <v>C1541</v>
          </cell>
          <cell r="C2179" t="str">
            <v>JOELHO OU CURVA PVC ROSC. D=1 1/4" (40mm)</v>
          </cell>
          <cell r="D2179" t="str">
            <v>UN</v>
          </cell>
          <cell r="E2179">
            <v>1</v>
          </cell>
          <cell r="F2179">
            <v>6.5475000000000003</v>
          </cell>
          <cell r="G2179">
            <v>0</v>
          </cell>
          <cell r="H2179">
            <v>2.0825</v>
          </cell>
          <cell r="I2179">
            <v>0</v>
          </cell>
          <cell r="J2179">
            <v>8.6300000000000008</v>
          </cell>
          <cell r="K2179">
            <v>10.356</v>
          </cell>
        </row>
        <row r="2180">
          <cell r="B2180" t="str">
            <v>C1540</v>
          </cell>
          <cell r="C2180" t="str">
            <v>JOELHO OU CURVA PVC ROSC. D=1 1/2" (50mm)</v>
          </cell>
          <cell r="D2180" t="str">
            <v>UN</v>
          </cell>
          <cell r="E2180">
            <v>1</v>
          </cell>
          <cell r="F2180">
            <v>7.2074999999999996</v>
          </cell>
          <cell r="G2180">
            <v>0</v>
          </cell>
          <cell r="H2180">
            <v>2.0825</v>
          </cell>
          <cell r="I2180">
            <v>0</v>
          </cell>
          <cell r="J2180">
            <v>9.2899999999999991</v>
          </cell>
          <cell r="K2180">
            <v>11.147999999999998</v>
          </cell>
        </row>
        <row r="2181">
          <cell r="B2181" t="str">
            <v>C1545</v>
          </cell>
          <cell r="C2181" t="str">
            <v>JOELHO OU CURVA PVC ROSC. D=2" (60mm)</v>
          </cell>
          <cell r="D2181" t="str">
            <v>UN</v>
          </cell>
          <cell r="E2181">
            <v>1</v>
          </cell>
          <cell r="F2181">
            <v>12.3575</v>
          </cell>
          <cell r="G2181">
            <v>0</v>
          </cell>
          <cell r="H2181">
            <v>2.0825</v>
          </cell>
          <cell r="I2181">
            <v>0</v>
          </cell>
          <cell r="J2181">
            <v>14.44</v>
          </cell>
          <cell r="K2181">
            <v>17.327999999999999</v>
          </cell>
        </row>
        <row r="2182">
          <cell r="B2182" t="str">
            <v>C1544</v>
          </cell>
          <cell r="C2182" t="str">
            <v>JOELHO OU CURVA PVC ROSC. D=2 1/2" (75mm)</v>
          </cell>
          <cell r="D2182" t="str">
            <v>UN</v>
          </cell>
          <cell r="E2182">
            <v>1</v>
          </cell>
          <cell r="F2182">
            <v>20.934999999999999</v>
          </cell>
          <cell r="G2182">
            <v>0</v>
          </cell>
          <cell r="H2182">
            <v>2.6949999999999998</v>
          </cell>
          <cell r="I2182">
            <v>0</v>
          </cell>
          <cell r="J2182">
            <v>23.63</v>
          </cell>
          <cell r="K2182">
            <v>28.355999999999998</v>
          </cell>
        </row>
        <row r="2183">
          <cell r="B2183" t="str">
            <v>C1546</v>
          </cell>
          <cell r="C2183" t="str">
            <v>JOELHO OU CURVA PVC ROSC. D=3" (85mm)</v>
          </cell>
          <cell r="D2183" t="str">
            <v>UN</v>
          </cell>
          <cell r="E2183">
            <v>1</v>
          </cell>
          <cell r="F2183">
            <v>27.145</v>
          </cell>
          <cell r="G2183">
            <v>0</v>
          </cell>
          <cell r="H2183">
            <v>2.6949999999999998</v>
          </cell>
          <cell r="I2183">
            <v>0</v>
          </cell>
          <cell r="J2183">
            <v>29.84</v>
          </cell>
          <cell r="K2183">
            <v>35.808</v>
          </cell>
        </row>
        <row r="2184">
          <cell r="B2184" t="str">
            <v>C1548</v>
          </cell>
          <cell r="C2184" t="str">
            <v>JOELHO OU CURVA PVC ROSC. D=4" (110mm)</v>
          </cell>
          <cell r="D2184" t="str">
            <v>UN</v>
          </cell>
          <cell r="E2184">
            <v>1</v>
          </cell>
          <cell r="F2184">
            <v>60.822499999999998</v>
          </cell>
          <cell r="G2184">
            <v>0</v>
          </cell>
          <cell r="H2184">
            <v>3.3075000000000001</v>
          </cell>
          <cell r="I2184">
            <v>0</v>
          </cell>
          <cell r="J2184">
            <v>64.13</v>
          </cell>
          <cell r="K2184">
            <v>76.955999999999989</v>
          </cell>
        </row>
        <row r="2185">
          <cell r="B2185" t="str">
            <v>C1551</v>
          </cell>
          <cell r="C2185" t="str">
            <v>JOELHO PVC BRANCO P/ESGOTO D=40mm (1 1/2")</v>
          </cell>
          <cell r="D2185" t="str">
            <v>UN</v>
          </cell>
          <cell r="E2185">
            <v>1</v>
          </cell>
          <cell r="F2185">
            <v>2.6150000000000002</v>
          </cell>
          <cell r="G2185">
            <v>0</v>
          </cell>
          <cell r="H2185">
            <v>1.7150000000000001</v>
          </cell>
          <cell r="I2185">
            <v>0</v>
          </cell>
          <cell r="J2185">
            <v>4.33</v>
          </cell>
          <cell r="K2185">
            <v>5.1959999999999997</v>
          </cell>
        </row>
        <row r="2186">
          <cell r="B2186" t="str">
            <v>C1552</v>
          </cell>
          <cell r="C2186" t="str">
            <v>JOELHO PVC BRANCO P/ESGOTO D=50mm (2")</v>
          </cell>
          <cell r="D2186" t="str">
            <v>UN</v>
          </cell>
          <cell r="E2186">
            <v>1</v>
          </cell>
          <cell r="F2186">
            <v>3.1549999999999998</v>
          </cell>
          <cell r="G2186">
            <v>0</v>
          </cell>
          <cell r="H2186">
            <v>1.7150000000000001</v>
          </cell>
          <cell r="I2186">
            <v>0</v>
          </cell>
          <cell r="J2186">
            <v>4.87</v>
          </cell>
          <cell r="K2186">
            <v>5.8440000000000003</v>
          </cell>
        </row>
        <row r="2187">
          <cell r="B2187" t="str">
            <v>C1554</v>
          </cell>
          <cell r="C2187" t="str">
            <v>JOELHO PVC BRANCO P/ESGOTO D=75mm (3")</v>
          </cell>
          <cell r="D2187" t="str">
            <v>UN</v>
          </cell>
          <cell r="E2187">
            <v>1</v>
          </cell>
          <cell r="F2187">
            <v>6.0350000000000001</v>
          </cell>
          <cell r="G2187">
            <v>0</v>
          </cell>
          <cell r="H2187">
            <v>2.2050000000000001</v>
          </cell>
          <cell r="I2187">
            <v>0</v>
          </cell>
          <cell r="J2187">
            <v>8.24</v>
          </cell>
          <cell r="K2187">
            <v>9.8879999999999999</v>
          </cell>
        </row>
        <row r="2188">
          <cell r="B2188" t="str">
            <v>C1549</v>
          </cell>
          <cell r="C2188" t="str">
            <v>JOELHO PVC BRANCO P/ESGOTO D=100mm (4")</v>
          </cell>
          <cell r="D2188" t="str">
            <v>UN</v>
          </cell>
          <cell r="E2188">
            <v>1</v>
          </cell>
          <cell r="F2188">
            <v>8.2737499999999997</v>
          </cell>
          <cell r="G2188">
            <v>0</v>
          </cell>
          <cell r="H2188">
            <v>2.7562500000000001</v>
          </cell>
          <cell r="I2188">
            <v>0</v>
          </cell>
          <cell r="J2188">
            <v>11.03</v>
          </cell>
          <cell r="K2188">
            <v>13.235999999999999</v>
          </cell>
        </row>
        <row r="2189">
          <cell r="B2189" t="str">
            <v>C1553</v>
          </cell>
          <cell r="C2189" t="str">
            <v>JOELHO PVC BRANCO P/ESGOTO D=50mm (2") - JUNTA C/ANÉIS</v>
          </cell>
          <cell r="D2189" t="str">
            <v>UN</v>
          </cell>
          <cell r="E2189">
            <v>1</v>
          </cell>
          <cell r="F2189">
            <v>6.9649999999999999</v>
          </cell>
          <cell r="G2189">
            <v>0</v>
          </cell>
          <cell r="H2189">
            <v>1.7150000000000001</v>
          </cell>
          <cell r="I2189">
            <v>0</v>
          </cell>
          <cell r="J2189">
            <v>8.68</v>
          </cell>
          <cell r="K2189">
            <v>10.415999999999999</v>
          </cell>
        </row>
        <row r="2190">
          <cell r="B2190" t="str">
            <v>C1555</v>
          </cell>
          <cell r="C2190" t="str">
            <v>JOELHO PVC BRANCO P/ESGOTO D=75mm (3") - JUNTA C/ANÉIS</v>
          </cell>
          <cell r="D2190" t="str">
            <v>UN</v>
          </cell>
          <cell r="E2190">
            <v>1</v>
          </cell>
          <cell r="F2190">
            <v>11.085000000000001</v>
          </cell>
          <cell r="G2190">
            <v>0</v>
          </cell>
          <cell r="H2190">
            <v>2.2050000000000001</v>
          </cell>
          <cell r="I2190">
            <v>0</v>
          </cell>
          <cell r="J2190">
            <v>13.290000000000001</v>
          </cell>
          <cell r="K2190">
            <v>15.948</v>
          </cell>
        </row>
        <row r="2191">
          <cell r="B2191" t="str">
            <v>C1550</v>
          </cell>
          <cell r="C2191" t="str">
            <v>JOELHO PVC BRANCO P/ESGOTO D=100mm (4") - JUNTA C/ANÉIS</v>
          </cell>
          <cell r="D2191" t="str">
            <v>UN</v>
          </cell>
          <cell r="E2191">
            <v>1</v>
          </cell>
          <cell r="F2191">
            <v>16.00375</v>
          </cell>
          <cell r="G2191">
            <v>0</v>
          </cell>
          <cell r="H2191">
            <v>2.7562500000000001</v>
          </cell>
          <cell r="I2191">
            <v>0</v>
          </cell>
          <cell r="J2191">
            <v>18.760000000000002</v>
          </cell>
          <cell r="K2191">
            <v>22.512</v>
          </cell>
        </row>
        <row r="2192">
          <cell r="B2192" t="str">
            <v>C1556</v>
          </cell>
          <cell r="C2192" t="str">
            <v>JOELHO PVC CINZA P/ESGOTO D=150mm (6") - JUNTA C/ANÉIS</v>
          </cell>
          <cell r="D2192" t="str">
            <v>UN</v>
          </cell>
          <cell r="E2192">
            <v>1</v>
          </cell>
          <cell r="F2192">
            <v>101.52</v>
          </cell>
          <cell r="G2192">
            <v>0</v>
          </cell>
          <cell r="H2192">
            <v>3.43</v>
          </cell>
          <cell r="I2192">
            <v>0</v>
          </cell>
          <cell r="J2192">
            <v>104.95</v>
          </cell>
          <cell r="K2192">
            <v>125.94</v>
          </cell>
        </row>
        <row r="2193">
          <cell r="B2193" t="str">
            <v>C1557</v>
          </cell>
          <cell r="C2193" t="str">
            <v>JOELHO PVC CINZA. P/ESGOTO D=150mm (6") - JUNTA SOLD</v>
          </cell>
          <cell r="D2193" t="str">
            <v>UN</v>
          </cell>
          <cell r="E2193">
            <v>1</v>
          </cell>
          <cell r="F2193">
            <v>55.44</v>
          </cell>
          <cell r="G2193">
            <v>0</v>
          </cell>
          <cell r="H2193">
            <v>3.43</v>
          </cell>
          <cell r="I2193">
            <v>0</v>
          </cell>
          <cell r="J2193">
            <v>58.87</v>
          </cell>
          <cell r="K2193">
            <v>70.643999999999991</v>
          </cell>
        </row>
        <row r="2194">
          <cell r="B2194" t="str">
            <v>C1558</v>
          </cell>
          <cell r="C2194" t="str">
            <v>JOELHO PVC SOLD. AZUL D=20mmX1/2"</v>
          </cell>
          <cell r="D2194" t="str">
            <v>UN</v>
          </cell>
          <cell r="E2194">
            <v>1</v>
          </cell>
          <cell r="F2194">
            <v>3.5575000000000001</v>
          </cell>
          <cell r="G2194">
            <v>0</v>
          </cell>
          <cell r="H2194">
            <v>1.1025</v>
          </cell>
          <cell r="I2194">
            <v>0</v>
          </cell>
          <cell r="J2194">
            <v>4.66</v>
          </cell>
          <cell r="K2194">
            <v>5.5919999999999996</v>
          </cell>
        </row>
        <row r="2195">
          <cell r="B2195" t="str">
            <v>C1559</v>
          </cell>
          <cell r="C2195" t="str">
            <v>JOELHO PVC SOLD. AZUL D=25mmX3/4"</v>
          </cell>
          <cell r="D2195" t="str">
            <v>UN</v>
          </cell>
          <cell r="E2195">
            <v>1</v>
          </cell>
          <cell r="F2195">
            <v>4.1475</v>
          </cell>
          <cell r="G2195">
            <v>0</v>
          </cell>
          <cell r="H2195">
            <v>1.1025</v>
          </cell>
          <cell r="I2195">
            <v>0</v>
          </cell>
          <cell r="J2195">
            <v>5.25</v>
          </cell>
          <cell r="K2195">
            <v>6.3</v>
          </cell>
        </row>
        <row r="2196">
          <cell r="B2196" t="str">
            <v>C1560</v>
          </cell>
          <cell r="C2196" t="str">
            <v>JOELHO REDUÇÃO 90 PVC SOLD./ROSCA. D=25mmX1/2"</v>
          </cell>
          <cell r="D2196" t="str">
            <v>UN</v>
          </cell>
          <cell r="E2196">
            <v>1</v>
          </cell>
          <cell r="F2196">
            <v>1.9450000000000001</v>
          </cell>
          <cell r="G2196">
            <v>0</v>
          </cell>
          <cell r="H2196">
            <v>1.2250000000000001</v>
          </cell>
          <cell r="I2196">
            <v>0</v>
          </cell>
          <cell r="J2196">
            <v>3.17</v>
          </cell>
          <cell r="K2196">
            <v>3.8039999999999998</v>
          </cell>
        </row>
        <row r="2197">
          <cell r="B2197" t="str">
            <v>C1561</v>
          </cell>
          <cell r="C2197" t="str">
            <v>JOELHO REDUÇÃO 90 PVC SOLD./ROSCA. D=32mmX3/4"</v>
          </cell>
          <cell r="D2197" t="str">
            <v>UN</v>
          </cell>
          <cell r="E2197">
            <v>1</v>
          </cell>
          <cell r="F2197">
            <v>5.3449999999999998</v>
          </cell>
          <cell r="G2197">
            <v>0</v>
          </cell>
          <cell r="H2197">
            <v>1.2250000000000001</v>
          </cell>
          <cell r="I2197">
            <v>0</v>
          </cell>
          <cell r="J2197">
            <v>6.57</v>
          </cell>
          <cell r="K2197">
            <v>7.8840000000000003</v>
          </cell>
        </row>
        <row r="2198">
          <cell r="B2198" t="str">
            <v>C1568</v>
          </cell>
          <cell r="C2198" t="str">
            <v>JOELHO REDUÇÃO PVC ROSC. D=3/4"X1/2" (25X20mm)</v>
          </cell>
          <cell r="D2198" t="str">
            <v>UN</v>
          </cell>
          <cell r="E2198">
            <v>1</v>
          </cell>
          <cell r="F2198">
            <v>2.2324999999999999</v>
          </cell>
          <cell r="G2198">
            <v>0</v>
          </cell>
          <cell r="H2198">
            <v>1.3474999999999999</v>
          </cell>
          <cell r="I2198">
            <v>0</v>
          </cell>
          <cell r="J2198">
            <v>3.58</v>
          </cell>
          <cell r="K2198">
            <v>4.2960000000000003</v>
          </cell>
        </row>
        <row r="2199">
          <cell r="B2199" t="str">
            <v>C1567</v>
          </cell>
          <cell r="C2199" t="str">
            <v>JOELHO REDUÇÃO PVC ROSC. D=1"X3/4" (32X25mm)</v>
          </cell>
          <cell r="D2199" t="str">
            <v>UN</v>
          </cell>
          <cell r="E2199">
            <v>1</v>
          </cell>
          <cell r="F2199">
            <v>2.8824999999999998</v>
          </cell>
          <cell r="G2199">
            <v>0</v>
          </cell>
          <cell r="H2199">
            <v>1.3474999999999999</v>
          </cell>
          <cell r="I2199">
            <v>0</v>
          </cell>
          <cell r="J2199">
            <v>4.2299999999999995</v>
          </cell>
          <cell r="K2199">
            <v>5.0759999999999996</v>
          </cell>
        </row>
        <row r="2200">
          <cell r="B2200" t="str">
            <v>C1562</v>
          </cell>
          <cell r="C2200" t="str">
            <v>JOELHO REDUÇÃO PVC SOLD. AZUL D=25mmX1/2"</v>
          </cell>
          <cell r="D2200" t="str">
            <v>UN</v>
          </cell>
          <cell r="E2200">
            <v>1</v>
          </cell>
          <cell r="F2200">
            <v>3.7574999999999998</v>
          </cell>
          <cell r="G2200">
            <v>0</v>
          </cell>
          <cell r="H2200">
            <v>1.1025</v>
          </cell>
          <cell r="I2200">
            <v>0</v>
          </cell>
          <cell r="J2200">
            <v>4.8599999999999994</v>
          </cell>
          <cell r="K2200">
            <v>5.831999999999999</v>
          </cell>
        </row>
        <row r="2201">
          <cell r="B2201" t="str">
            <v>C1563</v>
          </cell>
          <cell r="C2201" t="str">
            <v>JOELHO REDUÇÃO PVC SOLD. AZUL D=32mmX3/4"</v>
          </cell>
          <cell r="D2201" t="str">
            <v>UN</v>
          </cell>
          <cell r="E2201">
            <v>1</v>
          </cell>
          <cell r="F2201">
            <v>6.8775000000000004</v>
          </cell>
          <cell r="G2201">
            <v>0</v>
          </cell>
          <cell r="H2201">
            <v>1.1025</v>
          </cell>
          <cell r="I2201">
            <v>0</v>
          </cell>
          <cell r="J2201">
            <v>7.98</v>
          </cell>
          <cell r="K2201">
            <v>9.5760000000000005</v>
          </cell>
        </row>
        <row r="2202">
          <cell r="B2202" t="str">
            <v>C1564</v>
          </cell>
          <cell r="C2202" t="str">
            <v>JOELHO REDUÇÃO PVC SOLD.MARROM D=25X20mm (3/4"X1/2")</v>
          </cell>
          <cell r="D2202" t="str">
            <v>UN</v>
          </cell>
          <cell r="E2202">
            <v>1</v>
          </cell>
          <cell r="F2202">
            <v>2.1074999999999999</v>
          </cell>
          <cell r="G2202">
            <v>0</v>
          </cell>
          <cell r="H2202">
            <v>1.1025</v>
          </cell>
          <cell r="I2202">
            <v>0</v>
          </cell>
          <cell r="J2202">
            <v>3.21</v>
          </cell>
          <cell r="K2202">
            <v>3.8519999999999999</v>
          </cell>
        </row>
        <row r="2203">
          <cell r="B2203" t="str">
            <v>C1565</v>
          </cell>
          <cell r="C2203" t="str">
            <v>JOELHO REDUÇÃO PVC SOLD.MARROM D=32X25mm (1"X3/4")</v>
          </cell>
          <cell r="D2203" t="str">
            <v>UN</v>
          </cell>
          <cell r="E2203">
            <v>1</v>
          </cell>
          <cell r="F2203">
            <v>2.5775000000000001</v>
          </cell>
          <cell r="G2203">
            <v>0</v>
          </cell>
          <cell r="H2203">
            <v>1.1025</v>
          </cell>
          <cell r="I2203">
            <v>0</v>
          </cell>
          <cell r="J2203">
            <v>3.68</v>
          </cell>
          <cell r="K2203">
            <v>4.4160000000000004</v>
          </cell>
        </row>
        <row r="2204">
          <cell r="B2204" t="str">
            <v>C1566</v>
          </cell>
          <cell r="C2204" t="str">
            <v>JOELHO REDUÇÃO PVC SOLD.MARROM D=40X32mm (1 1/4"X1")</v>
          </cell>
          <cell r="D2204" t="str">
            <v>UN</v>
          </cell>
          <cell r="E2204">
            <v>1</v>
          </cell>
          <cell r="F2204">
            <v>3.3250000000000002</v>
          </cell>
          <cell r="G2204">
            <v>0</v>
          </cell>
          <cell r="H2204">
            <v>1.7150000000000001</v>
          </cell>
          <cell r="I2204">
            <v>0</v>
          </cell>
          <cell r="J2204">
            <v>5.04</v>
          </cell>
          <cell r="K2204">
            <v>6.048</v>
          </cell>
        </row>
        <row r="2205">
          <cell r="B2205" t="str">
            <v>C3994</v>
          </cell>
          <cell r="C2205" t="str">
            <v>JUNÇÃO DE PVC BRANCO 50 x 50 mm (2" x 2")</v>
          </cell>
          <cell r="D2205" t="str">
            <v>UN</v>
          </cell>
          <cell r="E2205">
            <v>1</v>
          </cell>
          <cell r="F2205">
            <v>7.0062499999999996</v>
          </cell>
          <cell r="G2205">
            <v>0</v>
          </cell>
          <cell r="H2205">
            <v>2.1437499999999998</v>
          </cell>
          <cell r="I2205">
            <v>0</v>
          </cell>
          <cell r="J2205">
            <v>9.1499999999999986</v>
          </cell>
          <cell r="K2205">
            <v>10.979999999999999</v>
          </cell>
        </row>
        <row r="2206">
          <cell r="B2206" t="str">
            <v>C1575</v>
          </cell>
          <cell r="C2206" t="str">
            <v>JUNÇÃO SIMPLES C/INSPEÇÃO PVC P/ESG. D=75mm (3")-C/ANÉIS</v>
          </cell>
          <cell r="D2206" t="str">
            <v>UN</v>
          </cell>
          <cell r="E2206">
            <v>1</v>
          </cell>
          <cell r="F2206">
            <v>10.793749999999999</v>
          </cell>
          <cell r="G2206">
            <v>0</v>
          </cell>
          <cell r="H2206">
            <v>2.2662499999999999</v>
          </cell>
          <cell r="I2206">
            <v>0</v>
          </cell>
          <cell r="J2206">
            <v>13.059999999999999</v>
          </cell>
          <cell r="K2206">
            <v>15.671999999999997</v>
          </cell>
        </row>
        <row r="2207">
          <cell r="B2207" t="str">
            <v>C1574</v>
          </cell>
          <cell r="C2207" t="str">
            <v>JUNÇÃO SIMPLES C/INSPEÇÃO PVC P/ESG. D=100mm (4")-C/ANÉIS</v>
          </cell>
          <cell r="D2207" t="str">
            <v>UN</v>
          </cell>
          <cell r="E2207">
            <v>1</v>
          </cell>
          <cell r="F2207">
            <v>11.612500000000001</v>
          </cell>
          <cell r="G2207">
            <v>0</v>
          </cell>
          <cell r="H2207">
            <v>2.8174999999999999</v>
          </cell>
          <cell r="I2207">
            <v>0</v>
          </cell>
          <cell r="J2207">
            <v>14.43</v>
          </cell>
          <cell r="K2207">
            <v>17.315999999999999</v>
          </cell>
        </row>
        <row r="2208">
          <cell r="B2208" t="str">
            <v>C1579</v>
          </cell>
          <cell r="C2208" t="str">
            <v>JUNÇÃO SIMPLES DE REDUÇÃO PVC P/ESG.75X50mm (3"X2")</v>
          </cell>
          <cell r="D2208" t="str">
            <v>UN</v>
          </cell>
          <cell r="E2208">
            <v>1</v>
          </cell>
          <cell r="F2208">
            <v>9.1037499999999998</v>
          </cell>
          <cell r="G2208">
            <v>0</v>
          </cell>
          <cell r="H2208">
            <v>2.2662499999999999</v>
          </cell>
          <cell r="I2208">
            <v>0</v>
          </cell>
          <cell r="J2208">
            <v>11.37</v>
          </cell>
          <cell r="K2208">
            <v>13.643999999999998</v>
          </cell>
        </row>
        <row r="2209">
          <cell r="B2209" t="str">
            <v>C1580</v>
          </cell>
          <cell r="C2209" t="str">
            <v>JUNÇÃO SIMPLES DE REDUÇÃO PVC P/ESG.75X50mm (3"X2")-C/ANÉIS</v>
          </cell>
          <cell r="D2209" t="str">
            <v>UN</v>
          </cell>
          <cell r="E2209">
            <v>1</v>
          </cell>
          <cell r="F2209">
            <v>9.9537499999999994</v>
          </cell>
          <cell r="G2209">
            <v>0</v>
          </cell>
          <cell r="H2209">
            <v>2.2662499999999999</v>
          </cell>
          <cell r="I2209">
            <v>0</v>
          </cell>
          <cell r="J2209">
            <v>12.219999999999999</v>
          </cell>
          <cell r="K2209">
            <v>14.663999999999998</v>
          </cell>
        </row>
        <row r="2210">
          <cell r="B2210" t="str">
            <v>C1576</v>
          </cell>
          <cell r="C2210" t="str">
            <v>JUNÇÃO SIMPLES DE REDUÇÃO PVC P/ESG.100X50mm (4"X2")-C/ANÉIS</v>
          </cell>
          <cell r="D2210" t="str">
            <v>UN</v>
          </cell>
          <cell r="E2210">
            <v>1</v>
          </cell>
          <cell r="F2210">
            <v>11.5825</v>
          </cell>
          <cell r="G2210">
            <v>0</v>
          </cell>
          <cell r="H2210">
            <v>2.8174999999999999</v>
          </cell>
          <cell r="I2210">
            <v>0</v>
          </cell>
          <cell r="J2210">
            <v>14.399999999999999</v>
          </cell>
          <cell r="K2210">
            <v>17.279999999999998</v>
          </cell>
        </row>
        <row r="2211">
          <cell r="B2211" t="str">
            <v>C1577</v>
          </cell>
          <cell r="C2211" t="str">
            <v>JUNÇÃO SIMPLES DE REDUÇÃO PVC P/ESG.100X75mm (4"X3")-C/ANÉIS</v>
          </cell>
          <cell r="D2211" t="str">
            <v>UN</v>
          </cell>
          <cell r="E2211">
            <v>1</v>
          </cell>
          <cell r="F2211">
            <v>14.4025</v>
          </cell>
          <cell r="G2211">
            <v>0</v>
          </cell>
          <cell r="H2211">
            <v>2.8174999999999999</v>
          </cell>
          <cell r="I2211">
            <v>0</v>
          </cell>
          <cell r="J2211">
            <v>17.22</v>
          </cell>
          <cell r="K2211">
            <v>20.663999999999998</v>
          </cell>
        </row>
        <row r="2212">
          <cell r="B2212" t="str">
            <v>C1578</v>
          </cell>
          <cell r="C2212" t="str">
            <v>JUNÇÃO SIMPLES DE REDUÇÃO PVC P/ESG.150X100mm (6"X4")-C/ANÉIS</v>
          </cell>
          <cell r="D2212" t="str">
            <v>UN</v>
          </cell>
          <cell r="E2212">
            <v>1</v>
          </cell>
          <cell r="F2212">
            <v>37.03875</v>
          </cell>
          <cell r="G2212">
            <v>0</v>
          </cell>
          <cell r="H2212">
            <v>3.49125</v>
          </cell>
          <cell r="I2212">
            <v>0</v>
          </cell>
          <cell r="J2212">
            <v>40.53</v>
          </cell>
          <cell r="K2212">
            <v>48.636000000000003</v>
          </cell>
        </row>
        <row r="2213">
          <cell r="B2213" t="str">
            <v>C1582</v>
          </cell>
          <cell r="C2213" t="str">
            <v>JUNÇÃO SIMPLES PVC BRANCO P/ESGOTO C/REDUÇÃO D=100X75mm(4"X2")</v>
          </cell>
          <cell r="D2213" t="str">
            <v>UN</v>
          </cell>
          <cell r="E2213">
            <v>1</v>
          </cell>
          <cell r="F2213">
            <v>10.842499999999999</v>
          </cell>
          <cell r="G2213">
            <v>0</v>
          </cell>
          <cell r="H2213">
            <v>2.8174999999999999</v>
          </cell>
          <cell r="I2213">
            <v>0</v>
          </cell>
          <cell r="J2213">
            <v>13.66</v>
          </cell>
          <cell r="K2213">
            <v>16.391999999999999</v>
          </cell>
        </row>
        <row r="2214">
          <cell r="B2214" t="str">
            <v>C1583</v>
          </cell>
          <cell r="C2214" t="str">
            <v>JUNÇÃO SIMPLES PVC BRANCO P/ESGOTO C/REDUÇÃO D=100X75mm(4"X3")</v>
          </cell>
          <cell r="D2214" t="str">
            <v>UN</v>
          </cell>
          <cell r="E2214">
            <v>1</v>
          </cell>
          <cell r="F2214">
            <v>13.952500000000001</v>
          </cell>
          <cell r="G2214">
            <v>0</v>
          </cell>
          <cell r="H2214">
            <v>2.8174999999999999</v>
          </cell>
          <cell r="I2214">
            <v>0</v>
          </cell>
          <cell r="J2214">
            <v>16.77</v>
          </cell>
          <cell r="K2214">
            <v>20.123999999999999</v>
          </cell>
        </row>
        <row r="2215">
          <cell r="B2215" t="str">
            <v>C1581</v>
          </cell>
          <cell r="C2215" t="str">
            <v>JUNÇÃO SIMPLES PVC BRANCO P/ESGOTO C/REDUÇÃO D=150X100mm(6"X4")</v>
          </cell>
          <cell r="D2215" t="str">
            <v>UN</v>
          </cell>
          <cell r="E2215">
            <v>1</v>
          </cell>
          <cell r="F2215">
            <v>31.12875</v>
          </cell>
          <cell r="G2215">
            <v>0</v>
          </cell>
          <cell r="H2215">
            <v>3.49125</v>
          </cell>
          <cell r="I2215">
            <v>0</v>
          </cell>
          <cell r="J2215">
            <v>34.619999999999997</v>
          </cell>
          <cell r="K2215">
            <v>41.543999999999997</v>
          </cell>
        </row>
        <row r="2216">
          <cell r="B2216" t="str">
            <v>C1585</v>
          </cell>
          <cell r="C2216" t="str">
            <v>JUNÇÃO SIMPLES PVC C/INSPEÇÃO.P/ESGOTO D=75mm (3")</v>
          </cell>
          <cell r="D2216" t="str">
            <v>UN</v>
          </cell>
          <cell r="E2216">
            <v>1</v>
          </cell>
          <cell r="F2216">
            <v>10.42375</v>
          </cell>
          <cell r="G2216">
            <v>0</v>
          </cell>
          <cell r="H2216">
            <v>2.2662499999999999</v>
          </cell>
          <cell r="I2216">
            <v>0</v>
          </cell>
          <cell r="J2216">
            <v>12.69</v>
          </cell>
          <cell r="K2216">
            <v>15.227999999999998</v>
          </cell>
        </row>
        <row r="2217">
          <cell r="B2217" t="str">
            <v>C1584</v>
          </cell>
          <cell r="C2217" t="str">
            <v>JUNÇÃO SIMPLES PVC C/INSPEÇÃO D=100mm (4")-SOLD.</v>
          </cell>
          <cell r="D2217" t="str">
            <v>UN</v>
          </cell>
          <cell r="E2217">
            <v>1</v>
          </cell>
          <cell r="F2217">
            <v>11.342499999999999</v>
          </cell>
          <cell r="G2217">
            <v>0</v>
          </cell>
          <cell r="H2217">
            <v>2.8174999999999999</v>
          </cell>
          <cell r="I2217">
            <v>0</v>
          </cell>
          <cell r="J2217">
            <v>14.16</v>
          </cell>
          <cell r="K2217">
            <v>16.992000000000001</v>
          </cell>
        </row>
        <row r="2218">
          <cell r="B2218" t="str">
            <v>C1572</v>
          </cell>
          <cell r="C2218" t="str">
            <v>JUNÇÃO DUPLA PVC BRANCO D=75mm (3") - JUNTA C/ANÉIS</v>
          </cell>
          <cell r="D2218" t="str">
            <v>UN</v>
          </cell>
          <cell r="E2218">
            <v>1</v>
          </cell>
          <cell r="F2218">
            <v>13.123749999999999</v>
          </cell>
          <cell r="G2218">
            <v>0</v>
          </cell>
          <cell r="H2218">
            <v>2.2662499999999999</v>
          </cell>
          <cell r="I2218">
            <v>0</v>
          </cell>
          <cell r="J2218">
            <v>15.389999999999999</v>
          </cell>
          <cell r="K2218">
            <v>18.467999999999996</v>
          </cell>
        </row>
        <row r="2219">
          <cell r="B2219" t="str">
            <v>C1570</v>
          </cell>
          <cell r="C2219" t="str">
            <v>JUNÇÃO DUPLA PVC BRANCO D=100mm (4") - JUNTA C/ANÉIS</v>
          </cell>
          <cell r="D2219" t="str">
            <v>UN</v>
          </cell>
          <cell r="E2219">
            <v>1</v>
          </cell>
          <cell r="F2219">
            <v>22.272500000000001</v>
          </cell>
          <cell r="G2219">
            <v>0</v>
          </cell>
          <cell r="H2219">
            <v>2.8174999999999999</v>
          </cell>
          <cell r="I2219">
            <v>0</v>
          </cell>
          <cell r="J2219">
            <v>25.09</v>
          </cell>
          <cell r="K2219">
            <v>30.107999999999997</v>
          </cell>
        </row>
        <row r="2220">
          <cell r="B2220" t="str">
            <v>C1573</v>
          </cell>
          <cell r="C2220" t="str">
            <v>JUNÇÃO DUPLA PVC BRANCO D=75mm(3") - JUNTA SOLD.</v>
          </cell>
          <cell r="D2220" t="str">
            <v>UN</v>
          </cell>
          <cell r="E2220">
            <v>1</v>
          </cell>
          <cell r="F2220">
            <v>12.383749999999999</v>
          </cell>
          <cell r="G2220">
            <v>0</v>
          </cell>
          <cell r="H2220">
            <v>2.2662499999999999</v>
          </cell>
          <cell r="I2220">
            <v>0</v>
          </cell>
          <cell r="J2220">
            <v>14.649999999999999</v>
          </cell>
          <cell r="K2220">
            <v>17.579999999999998</v>
          </cell>
        </row>
        <row r="2221">
          <cell r="B2221" t="str">
            <v>C1571</v>
          </cell>
          <cell r="C2221" t="str">
            <v>JUNÇÃO DUPLA PVC BRANCO D=100mm (4") - JUNTA SOLD.</v>
          </cell>
          <cell r="D2221" t="str">
            <v>UN</v>
          </cell>
          <cell r="E2221">
            <v>1</v>
          </cell>
          <cell r="F2221">
            <v>21.752500000000001</v>
          </cell>
          <cell r="G2221">
            <v>0</v>
          </cell>
          <cell r="H2221">
            <v>2.8174999999999999</v>
          </cell>
          <cell r="I2221">
            <v>0</v>
          </cell>
          <cell r="J2221">
            <v>24.57</v>
          </cell>
          <cell r="K2221">
            <v>29.483999999999998</v>
          </cell>
        </row>
        <row r="2222">
          <cell r="B2222" t="str">
            <v>C1720</v>
          </cell>
          <cell r="C2222" t="str">
            <v>LUVA PVC BRANCO ROSC. D=1/2" (20mm)</v>
          </cell>
          <cell r="D2222" t="str">
            <v>UN</v>
          </cell>
          <cell r="E2222">
            <v>1</v>
          </cell>
          <cell r="F2222">
            <v>1.0662499999999999</v>
          </cell>
          <cell r="G2222">
            <v>0</v>
          </cell>
          <cell r="H2222">
            <v>0.67374999999999996</v>
          </cell>
          <cell r="I2222">
            <v>0</v>
          </cell>
          <cell r="J2222">
            <v>1.7399999999999998</v>
          </cell>
          <cell r="K2222">
            <v>2.0879999999999996</v>
          </cell>
        </row>
        <row r="2223">
          <cell r="B2223" t="str">
            <v>C1724</v>
          </cell>
          <cell r="C2223" t="str">
            <v>LUVA PVC BRANCO ROSC. D=3/4" (25mm)</v>
          </cell>
          <cell r="D2223" t="str">
            <v>UN</v>
          </cell>
          <cell r="E2223">
            <v>1</v>
          </cell>
          <cell r="F2223">
            <v>1.3362499999999999</v>
          </cell>
          <cell r="G2223">
            <v>0</v>
          </cell>
          <cell r="H2223">
            <v>0.67374999999999996</v>
          </cell>
          <cell r="I2223">
            <v>0</v>
          </cell>
          <cell r="J2223">
            <v>2.0099999999999998</v>
          </cell>
          <cell r="K2223">
            <v>2.4119999999999995</v>
          </cell>
        </row>
        <row r="2224">
          <cell r="B2224" t="str">
            <v>C1719</v>
          </cell>
          <cell r="C2224" t="str">
            <v>LUVA PVC BRANCO ROSC. D=1" (32mm)</v>
          </cell>
          <cell r="D2224" t="str">
            <v>UN</v>
          </cell>
          <cell r="E2224">
            <v>1</v>
          </cell>
          <cell r="F2224">
            <v>1.92625</v>
          </cell>
          <cell r="G2224">
            <v>0</v>
          </cell>
          <cell r="H2224">
            <v>0.67374999999999996</v>
          </cell>
          <cell r="I2224">
            <v>0</v>
          </cell>
          <cell r="J2224">
            <v>2.6</v>
          </cell>
          <cell r="K2224">
            <v>3.12</v>
          </cell>
        </row>
        <row r="2225">
          <cell r="B2225" t="str">
            <v>C1718</v>
          </cell>
          <cell r="C2225" t="str">
            <v>LUVA PVC BRANCO ROSC. D=1 1/4" (40mm)</v>
          </cell>
          <cell r="D2225" t="str">
            <v>UN</v>
          </cell>
          <cell r="E2225">
            <v>1</v>
          </cell>
          <cell r="F2225">
            <v>3.4387500000000002</v>
          </cell>
          <cell r="G2225">
            <v>0</v>
          </cell>
          <cell r="H2225">
            <v>1.04125</v>
          </cell>
          <cell r="I2225">
            <v>0</v>
          </cell>
          <cell r="J2225">
            <v>4.4800000000000004</v>
          </cell>
          <cell r="K2225">
            <v>5.3760000000000003</v>
          </cell>
        </row>
        <row r="2226">
          <cell r="B2226" t="str">
            <v>C1717</v>
          </cell>
          <cell r="C2226" t="str">
            <v>LUVA PVC BRANCO ROSC. D=1 1/2"  (50mm)</v>
          </cell>
          <cell r="D2226" t="str">
            <v>UN</v>
          </cell>
          <cell r="E2226">
            <v>1</v>
          </cell>
          <cell r="F2226">
            <v>3.5987499999999999</v>
          </cell>
          <cell r="G2226">
            <v>0</v>
          </cell>
          <cell r="H2226">
            <v>1.04125</v>
          </cell>
          <cell r="I2226">
            <v>0</v>
          </cell>
          <cell r="J2226">
            <v>4.6399999999999997</v>
          </cell>
          <cell r="K2226">
            <v>5.5679999999999996</v>
          </cell>
        </row>
        <row r="2227">
          <cell r="B2227" t="str">
            <v>C1722</v>
          </cell>
          <cell r="C2227" t="str">
            <v>LUVA PVC BRANCO ROSC. D=2" (60mm)</v>
          </cell>
          <cell r="D2227" t="str">
            <v>UN</v>
          </cell>
          <cell r="E2227">
            <v>1</v>
          </cell>
          <cell r="F2227">
            <v>6.42875</v>
          </cell>
          <cell r="G2227">
            <v>0</v>
          </cell>
          <cell r="H2227">
            <v>1.04125</v>
          </cell>
          <cell r="I2227">
            <v>0</v>
          </cell>
          <cell r="J2227">
            <v>7.47</v>
          </cell>
          <cell r="K2227">
            <v>8.9639999999999986</v>
          </cell>
        </row>
        <row r="2228">
          <cell r="B2228" t="str">
            <v>C1721</v>
          </cell>
          <cell r="C2228" t="str">
            <v>LUVA PVC BRANCO ROSC. D=2 1/2" (75mm)</v>
          </cell>
          <cell r="D2228" t="str">
            <v>UN</v>
          </cell>
          <cell r="E2228">
            <v>1</v>
          </cell>
          <cell r="F2228">
            <v>9.4525000000000006</v>
          </cell>
          <cell r="G2228">
            <v>0</v>
          </cell>
          <cell r="H2228">
            <v>1.3474999999999999</v>
          </cell>
          <cell r="I2228">
            <v>0</v>
          </cell>
          <cell r="J2228">
            <v>10.8</v>
          </cell>
          <cell r="K2228">
            <v>12.96</v>
          </cell>
        </row>
        <row r="2229">
          <cell r="B2229" t="str">
            <v>C1723</v>
          </cell>
          <cell r="C2229" t="str">
            <v>LUVA PVC BRANCO ROSC. D=3" (85mm)</v>
          </cell>
          <cell r="D2229" t="str">
            <v>UN</v>
          </cell>
          <cell r="E2229">
            <v>1</v>
          </cell>
          <cell r="F2229">
            <v>12.9925</v>
          </cell>
          <cell r="G2229">
            <v>0</v>
          </cell>
          <cell r="H2229">
            <v>1.3474999999999999</v>
          </cell>
          <cell r="I2229">
            <v>0</v>
          </cell>
          <cell r="J2229">
            <v>14.34</v>
          </cell>
          <cell r="K2229">
            <v>17.207999999999998</v>
          </cell>
        </row>
        <row r="2230">
          <cell r="B2230" t="str">
            <v>C1725</v>
          </cell>
          <cell r="C2230" t="str">
            <v>LUVA PVC BRANCO ROSC. D=4" (110mm)</v>
          </cell>
          <cell r="D2230" t="str">
            <v>UN</v>
          </cell>
          <cell r="E2230">
            <v>1</v>
          </cell>
          <cell r="F2230">
            <v>16.58625</v>
          </cell>
          <cell r="G2230">
            <v>0</v>
          </cell>
          <cell r="H2230">
            <v>1.6537500000000001</v>
          </cell>
          <cell r="I2230">
            <v>0</v>
          </cell>
          <cell r="J2230">
            <v>18.239999999999998</v>
          </cell>
          <cell r="K2230">
            <v>21.887999999999998</v>
          </cell>
        </row>
        <row r="2231">
          <cell r="B2231" t="str">
            <v>C1726</v>
          </cell>
          <cell r="C2231" t="str">
            <v>LUVA PVC SOLD. AZUL C/ROSCA MET. D=20mmX1/2"</v>
          </cell>
          <cell r="D2231" t="str">
            <v>UN</v>
          </cell>
          <cell r="E2231">
            <v>1</v>
          </cell>
          <cell r="F2231">
            <v>2.73875</v>
          </cell>
          <cell r="G2231">
            <v>0</v>
          </cell>
          <cell r="H2231">
            <v>0.55125000000000002</v>
          </cell>
          <cell r="I2231">
            <v>0</v>
          </cell>
          <cell r="J2231">
            <v>3.29</v>
          </cell>
          <cell r="K2231">
            <v>3.948</v>
          </cell>
        </row>
        <row r="2232">
          <cell r="B2232" t="str">
            <v>C1727</v>
          </cell>
          <cell r="C2232" t="str">
            <v>LUVA PVC SOLD. AZUL C/ROSCA MET. D=25mmX3/4"</v>
          </cell>
          <cell r="D2232" t="str">
            <v>UN</v>
          </cell>
          <cell r="E2232">
            <v>1</v>
          </cell>
          <cell r="F2232">
            <v>3.5387499999999998</v>
          </cell>
          <cell r="G2232">
            <v>0</v>
          </cell>
          <cell r="H2232">
            <v>0.55125000000000002</v>
          </cell>
          <cell r="I2232">
            <v>0</v>
          </cell>
          <cell r="J2232">
            <v>4.09</v>
          </cell>
          <cell r="K2232">
            <v>4.9079999999999995</v>
          </cell>
        </row>
        <row r="2233">
          <cell r="B2233" t="str">
            <v>C1728</v>
          </cell>
          <cell r="C2233" t="str">
            <v>LUVA PVC SOLD. MARROM D= 20mm (1/2")</v>
          </cell>
          <cell r="D2233" t="str">
            <v>UN</v>
          </cell>
          <cell r="E2233">
            <v>1</v>
          </cell>
          <cell r="F2233">
            <v>0.90874999999999995</v>
          </cell>
          <cell r="G2233">
            <v>0</v>
          </cell>
          <cell r="H2233">
            <v>0.55125000000000002</v>
          </cell>
          <cell r="I2233">
            <v>0</v>
          </cell>
          <cell r="J2233">
            <v>1.46</v>
          </cell>
          <cell r="K2233">
            <v>1.752</v>
          </cell>
        </row>
        <row r="2234">
          <cell r="B2234" t="str">
            <v>C1729</v>
          </cell>
          <cell r="C2234" t="str">
            <v>LUVA PVC SOLD. MARROM D= 25mm (3/4")</v>
          </cell>
          <cell r="D2234" t="str">
            <v>UN</v>
          </cell>
          <cell r="E2234">
            <v>1</v>
          </cell>
          <cell r="F2234">
            <v>1.00875</v>
          </cell>
          <cell r="G2234">
            <v>0</v>
          </cell>
          <cell r="H2234">
            <v>0.55125000000000002</v>
          </cell>
          <cell r="I2234">
            <v>0</v>
          </cell>
          <cell r="J2234">
            <v>1.56</v>
          </cell>
          <cell r="K2234">
            <v>1.8719999999999999</v>
          </cell>
        </row>
        <row r="2235">
          <cell r="B2235" t="str">
            <v>C1730</v>
          </cell>
          <cell r="C2235" t="str">
            <v>LUVA PVC SOLD. MARROM D= 32mm (1")</v>
          </cell>
          <cell r="D2235" t="str">
            <v>UN</v>
          </cell>
          <cell r="E2235">
            <v>1</v>
          </cell>
          <cell r="F2235">
            <v>1.48875</v>
          </cell>
          <cell r="G2235">
            <v>0</v>
          </cell>
          <cell r="H2235">
            <v>0.55125000000000002</v>
          </cell>
          <cell r="I2235">
            <v>0</v>
          </cell>
          <cell r="J2235">
            <v>2.04</v>
          </cell>
          <cell r="K2235">
            <v>2.448</v>
          </cell>
        </row>
        <row r="2236">
          <cell r="B2236" t="str">
            <v>C1731</v>
          </cell>
          <cell r="C2236" t="str">
            <v>LUVA PVC SOLD. MARROM D= 40mm (1 1/4")</v>
          </cell>
          <cell r="D2236" t="str">
            <v>UN</v>
          </cell>
          <cell r="E2236">
            <v>1</v>
          </cell>
          <cell r="F2236">
            <v>2.7124999999999999</v>
          </cell>
          <cell r="G2236">
            <v>0</v>
          </cell>
          <cell r="H2236">
            <v>0.85750000000000004</v>
          </cell>
          <cell r="I2236">
            <v>0</v>
          </cell>
          <cell r="J2236">
            <v>3.57</v>
          </cell>
          <cell r="K2236">
            <v>4.2839999999999998</v>
          </cell>
        </row>
        <row r="2237">
          <cell r="B2237" t="str">
            <v>C1732</v>
          </cell>
          <cell r="C2237" t="str">
            <v>LUVA PVC SOLD. MARROM D= 50mm (1 1/2")</v>
          </cell>
          <cell r="D2237" t="str">
            <v>UN</v>
          </cell>
          <cell r="E2237">
            <v>1</v>
          </cell>
          <cell r="F2237">
            <v>3.2425000000000002</v>
          </cell>
          <cell r="G2237">
            <v>0</v>
          </cell>
          <cell r="H2237">
            <v>0.85750000000000004</v>
          </cell>
          <cell r="I2237">
            <v>0</v>
          </cell>
          <cell r="J2237">
            <v>4.1000000000000005</v>
          </cell>
          <cell r="K2237">
            <v>4.9200000000000008</v>
          </cell>
        </row>
        <row r="2238">
          <cell r="B2238" t="str">
            <v>C1733</v>
          </cell>
          <cell r="C2238" t="str">
            <v>LUVA PVC SOLD. MARROM D= 60mm (2")</v>
          </cell>
          <cell r="D2238" t="str">
            <v>UN</v>
          </cell>
          <cell r="E2238">
            <v>1</v>
          </cell>
          <cell r="F2238">
            <v>7.6124999999999998</v>
          </cell>
          <cell r="G2238">
            <v>0</v>
          </cell>
          <cell r="H2238">
            <v>0.85750000000000004</v>
          </cell>
          <cell r="I2238">
            <v>0</v>
          </cell>
          <cell r="J2238">
            <v>8.4700000000000006</v>
          </cell>
          <cell r="K2238">
            <v>10.164</v>
          </cell>
        </row>
        <row r="2239">
          <cell r="B2239" t="str">
            <v>C1734</v>
          </cell>
          <cell r="C2239" t="str">
            <v>LUVA PVC SOLD. MARROM D= 75mm (2 1/2")</v>
          </cell>
          <cell r="D2239" t="str">
            <v>UN</v>
          </cell>
          <cell r="E2239">
            <v>1</v>
          </cell>
          <cell r="F2239">
            <v>10.156874999999999</v>
          </cell>
          <cell r="G2239">
            <v>0</v>
          </cell>
          <cell r="H2239">
            <v>1.1331249999999999</v>
          </cell>
          <cell r="I2239">
            <v>0</v>
          </cell>
          <cell r="J2239">
            <v>11.29</v>
          </cell>
          <cell r="K2239">
            <v>13.547999999999998</v>
          </cell>
        </row>
        <row r="2240">
          <cell r="B2240" t="str">
            <v>C1735</v>
          </cell>
          <cell r="C2240" t="str">
            <v>LUVA PVC SOLD. MARROM D= 85mm (3")</v>
          </cell>
          <cell r="D2240" t="str">
            <v>UN</v>
          </cell>
          <cell r="E2240">
            <v>1</v>
          </cell>
          <cell r="F2240">
            <v>23.986875000000001</v>
          </cell>
          <cell r="G2240">
            <v>0</v>
          </cell>
          <cell r="H2240">
            <v>1.1331249999999999</v>
          </cell>
          <cell r="I2240">
            <v>0</v>
          </cell>
          <cell r="J2240">
            <v>25.12</v>
          </cell>
          <cell r="K2240">
            <v>30.143999999999998</v>
          </cell>
        </row>
        <row r="2241">
          <cell r="B2241" t="str">
            <v>C1736</v>
          </cell>
          <cell r="C2241" t="str">
            <v>LUVA PVC SOLD. MARROM D=110mm (4")</v>
          </cell>
          <cell r="D2241" t="str">
            <v>UN</v>
          </cell>
          <cell r="E2241">
            <v>1</v>
          </cell>
          <cell r="F2241">
            <v>23.001249999999999</v>
          </cell>
          <cell r="G2241">
            <v>0</v>
          </cell>
          <cell r="H2241">
            <v>1.4087499999999999</v>
          </cell>
          <cell r="I2241">
            <v>0</v>
          </cell>
          <cell r="J2241">
            <v>24.41</v>
          </cell>
          <cell r="K2241">
            <v>29.291999999999998</v>
          </cell>
        </row>
        <row r="2242">
          <cell r="B2242" t="str">
            <v>C1737</v>
          </cell>
          <cell r="C2242" t="str">
            <v>LUVA PVC SOLD./ROSCA. D=20mmX1/2"</v>
          </cell>
          <cell r="D2242" t="str">
            <v>UN</v>
          </cell>
          <cell r="E2242">
            <v>1</v>
          </cell>
          <cell r="F2242">
            <v>1.3712500000000001</v>
          </cell>
          <cell r="G2242">
            <v>0</v>
          </cell>
          <cell r="H2242">
            <v>0.91874999999999996</v>
          </cell>
          <cell r="I2242">
            <v>0</v>
          </cell>
          <cell r="J2242">
            <v>2.29</v>
          </cell>
          <cell r="K2242">
            <v>2.7479999999999998</v>
          </cell>
        </row>
        <row r="2243">
          <cell r="B2243" t="str">
            <v>C1738</v>
          </cell>
          <cell r="C2243" t="str">
            <v>LUVA PVC SOLD./ROSCA. D=25mmX1/2"</v>
          </cell>
          <cell r="D2243" t="str">
            <v>UN</v>
          </cell>
          <cell r="E2243">
            <v>1</v>
          </cell>
          <cell r="F2243">
            <v>1.6912499999999999</v>
          </cell>
          <cell r="G2243">
            <v>0</v>
          </cell>
          <cell r="H2243">
            <v>0.91874999999999996</v>
          </cell>
          <cell r="I2243">
            <v>0</v>
          </cell>
          <cell r="J2243">
            <v>2.61</v>
          </cell>
          <cell r="K2243">
            <v>3.1319999999999997</v>
          </cell>
        </row>
        <row r="2244">
          <cell r="B2244" t="str">
            <v>C1739</v>
          </cell>
          <cell r="C2244" t="str">
            <v>LUVA PVC SOLD./ROSCA. D=25mmX3/4"</v>
          </cell>
          <cell r="D2244" t="str">
            <v>UN</v>
          </cell>
          <cell r="E2244">
            <v>1</v>
          </cell>
          <cell r="F2244">
            <v>1.53125</v>
          </cell>
          <cell r="G2244">
            <v>0</v>
          </cell>
          <cell r="H2244">
            <v>0.91874999999999996</v>
          </cell>
          <cell r="I2244">
            <v>0</v>
          </cell>
          <cell r="J2244">
            <v>2.4500000000000002</v>
          </cell>
          <cell r="K2244">
            <v>2.94</v>
          </cell>
        </row>
        <row r="2245">
          <cell r="B2245" t="str">
            <v>C1740</v>
          </cell>
          <cell r="C2245" t="str">
            <v>LUVA PVC SOLD./ROSCA. D=32mmX1"</v>
          </cell>
          <cell r="D2245" t="str">
            <v>UN</v>
          </cell>
          <cell r="E2245">
            <v>1</v>
          </cell>
          <cell r="F2245">
            <v>2.9312499999999999</v>
          </cell>
          <cell r="G2245">
            <v>0</v>
          </cell>
          <cell r="H2245">
            <v>0.91874999999999996</v>
          </cell>
          <cell r="I2245">
            <v>0</v>
          </cell>
          <cell r="J2245">
            <v>3.8499999999999996</v>
          </cell>
          <cell r="K2245">
            <v>4.6199999999999992</v>
          </cell>
        </row>
        <row r="2246">
          <cell r="B2246" t="str">
            <v>C1741</v>
          </cell>
          <cell r="C2246" t="str">
            <v>LUVA PVC SOLD./ROSCA. D=40mmX1 1/4"</v>
          </cell>
          <cell r="D2246" t="str">
            <v>UN</v>
          </cell>
          <cell r="E2246">
            <v>1</v>
          </cell>
          <cell r="F2246">
            <v>6.4787499999999998</v>
          </cell>
          <cell r="G2246">
            <v>0</v>
          </cell>
          <cell r="H2246">
            <v>1.53125</v>
          </cell>
          <cell r="I2246">
            <v>0</v>
          </cell>
          <cell r="J2246">
            <v>8.01</v>
          </cell>
          <cell r="K2246">
            <v>9.6120000000000001</v>
          </cell>
        </row>
        <row r="2247">
          <cell r="B2247" t="str">
            <v>C1742</v>
          </cell>
          <cell r="C2247" t="str">
            <v>LUVA PVC SOLD./ROSCA. D=50mmX1 1/2"</v>
          </cell>
          <cell r="D2247" t="str">
            <v>UN</v>
          </cell>
          <cell r="E2247">
            <v>1</v>
          </cell>
          <cell r="F2247">
            <v>13.108750000000001</v>
          </cell>
          <cell r="G2247">
            <v>0</v>
          </cell>
          <cell r="H2247">
            <v>1.53125</v>
          </cell>
          <cell r="I2247">
            <v>0</v>
          </cell>
          <cell r="J2247">
            <v>14.64</v>
          </cell>
          <cell r="K2247">
            <v>17.568000000000001</v>
          </cell>
        </row>
        <row r="2248">
          <cell r="B2248" t="str">
            <v>C1752</v>
          </cell>
          <cell r="C2248" t="str">
            <v>LUVA REDUÇÃO PVC ROSC. D=3/4"X1/2" (25X20mm)</v>
          </cell>
          <cell r="D2248" t="str">
            <v>UN</v>
          </cell>
          <cell r="E2248">
            <v>1</v>
          </cell>
          <cell r="F2248">
            <v>1.5462499999999999</v>
          </cell>
          <cell r="G2248">
            <v>0</v>
          </cell>
          <cell r="H2248">
            <v>0.67374999999999996</v>
          </cell>
          <cell r="I2248">
            <v>0</v>
          </cell>
          <cell r="J2248">
            <v>2.2199999999999998</v>
          </cell>
          <cell r="K2248">
            <v>2.6639999999999997</v>
          </cell>
        </row>
        <row r="2249">
          <cell r="B2249" t="str">
            <v>C1751</v>
          </cell>
          <cell r="C2249" t="str">
            <v>LUVA REDUÇÃO PVC ROSC. D=1"X3/4" (32X25mm)</v>
          </cell>
          <cell r="D2249" t="str">
            <v>UN</v>
          </cell>
          <cell r="E2249">
            <v>1</v>
          </cell>
          <cell r="F2249">
            <v>1.93625</v>
          </cell>
          <cell r="G2249">
            <v>0</v>
          </cell>
          <cell r="H2249">
            <v>0.67374999999999996</v>
          </cell>
          <cell r="I2249">
            <v>0</v>
          </cell>
          <cell r="J2249">
            <v>2.61</v>
          </cell>
          <cell r="K2249">
            <v>3.1319999999999997</v>
          </cell>
        </row>
        <row r="2250">
          <cell r="B2250" t="str">
            <v>C1753</v>
          </cell>
          <cell r="C2250" t="str">
            <v>LUVA REDUÇÃO PVC SOLDÁVEL AZUL C/ROSCA METÁLICA, D=25mmX1/2"</v>
          </cell>
          <cell r="D2250" t="str">
            <v>UN</v>
          </cell>
          <cell r="E2250">
            <v>1</v>
          </cell>
          <cell r="F2250">
            <v>2.94875</v>
          </cell>
          <cell r="G2250">
            <v>0</v>
          </cell>
          <cell r="H2250">
            <v>0.55125000000000002</v>
          </cell>
          <cell r="I2250">
            <v>0</v>
          </cell>
          <cell r="J2250">
            <v>3.5</v>
          </cell>
          <cell r="K2250">
            <v>4.2</v>
          </cell>
        </row>
        <row r="2251">
          <cell r="B2251" t="str">
            <v>C1743</v>
          </cell>
          <cell r="C2251" t="str">
            <v>LUVA REDUÇÃO PVC SOLD. MARROM D= 25X20mm (3/4"X1/2")</v>
          </cell>
          <cell r="D2251" t="str">
            <v>UN</v>
          </cell>
          <cell r="E2251">
            <v>1</v>
          </cell>
          <cell r="F2251">
            <v>1.16875</v>
          </cell>
          <cell r="G2251">
            <v>0</v>
          </cell>
          <cell r="H2251">
            <v>0.55125000000000002</v>
          </cell>
          <cell r="I2251">
            <v>0</v>
          </cell>
          <cell r="J2251">
            <v>1.72</v>
          </cell>
          <cell r="K2251">
            <v>2.0640000000000001</v>
          </cell>
        </row>
        <row r="2252">
          <cell r="B2252" t="str">
            <v>C1744</v>
          </cell>
          <cell r="C2252" t="str">
            <v>LUVA REDUÇÃO PVC SOLD. MARROM D= 32X25mm (1"X3/4")</v>
          </cell>
          <cell r="D2252" t="str">
            <v>UN</v>
          </cell>
          <cell r="E2252">
            <v>1</v>
          </cell>
          <cell r="F2252">
            <v>2.00875</v>
          </cell>
          <cell r="G2252">
            <v>0</v>
          </cell>
          <cell r="H2252">
            <v>0.55125000000000002</v>
          </cell>
          <cell r="I2252">
            <v>0</v>
          </cell>
          <cell r="J2252">
            <v>2.56</v>
          </cell>
          <cell r="K2252">
            <v>3.0720000000000001</v>
          </cell>
        </row>
        <row r="2253">
          <cell r="B2253" t="str">
            <v>C1745</v>
          </cell>
          <cell r="C2253" t="str">
            <v>LUVA REDUÇÃO PVC SOLD. MARROM D= 40X32mm (1 1/4"X1")</v>
          </cell>
          <cell r="D2253" t="str">
            <v>UN</v>
          </cell>
          <cell r="E2253">
            <v>1</v>
          </cell>
          <cell r="F2253">
            <v>3.9725000000000001</v>
          </cell>
          <cell r="G2253">
            <v>0</v>
          </cell>
          <cell r="H2253">
            <v>0.85750000000000004</v>
          </cell>
          <cell r="I2253">
            <v>0</v>
          </cell>
          <cell r="J2253">
            <v>4.83</v>
          </cell>
          <cell r="K2253">
            <v>5.7960000000000003</v>
          </cell>
        </row>
        <row r="2254">
          <cell r="B2254" t="str">
            <v>C1748</v>
          </cell>
          <cell r="C2254" t="str">
            <v>LUVA REDUÇÃO PVC SOLD. MARROM D=75X60mm ( 2 1/2"X2")</v>
          </cell>
          <cell r="D2254" t="str">
            <v>UN</v>
          </cell>
          <cell r="E2254">
            <v>1</v>
          </cell>
          <cell r="F2254">
            <v>8.9468750000000004</v>
          </cell>
          <cell r="G2254">
            <v>0</v>
          </cell>
          <cell r="H2254">
            <v>1.1331249999999999</v>
          </cell>
          <cell r="I2254">
            <v>0</v>
          </cell>
          <cell r="J2254">
            <v>10.08</v>
          </cell>
          <cell r="K2254">
            <v>12.096</v>
          </cell>
        </row>
        <row r="2255">
          <cell r="B2255" t="str">
            <v>C1749</v>
          </cell>
          <cell r="C2255" t="str">
            <v>LUVA REDUÇÃO PVC SOLD. MARROM D=85X60mm (3"X2")</v>
          </cell>
          <cell r="D2255" t="str">
            <v>UN</v>
          </cell>
          <cell r="E2255">
            <v>1</v>
          </cell>
          <cell r="F2255">
            <v>22.016874999999999</v>
          </cell>
          <cell r="G2255">
            <v>0</v>
          </cell>
          <cell r="H2255">
            <v>1.1331249999999999</v>
          </cell>
          <cell r="I2255">
            <v>0</v>
          </cell>
          <cell r="J2255">
            <v>23.15</v>
          </cell>
          <cell r="K2255">
            <v>27.779999999999998</v>
          </cell>
        </row>
        <row r="2256">
          <cell r="B2256" t="str">
            <v>C1750</v>
          </cell>
          <cell r="C2256" t="str">
            <v>LUVA REDUÇÃO PVC SOLD. MARROM D=85X75mm (3"X2 1/2")</v>
          </cell>
          <cell r="D2256" t="str">
            <v>UN</v>
          </cell>
          <cell r="E2256">
            <v>1</v>
          </cell>
          <cell r="F2256">
            <v>22.966875000000002</v>
          </cell>
          <cell r="G2256">
            <v>0</v>
          </cell>
          <cell r="H2256">
            <v>1.1331249999999999</v>
          </cell>
          <cell r="I2256">
            <v>0</v>
          </cell>
          <cell r="J2256">
            <v>24.1</v>
          </cell>
          <cell r="K2256">
            <v>28.92</v>
          </cell>
        </row>
        <row r="2257">
          <cell r="B2257" t="str">
            <v>C1746</v>
          </cell>
          <cell r="C2257" t="str">
            <v>LUVA REDUÇÃO PVC SOLD. MARROM D=110X75mm (4"X2 1/2")</v>
          </cell>
          <cell r="D2257" t="str">
            <v>UN</v>
          </cell>
          <cell r="E2257">
            <v>1</v>
          </cell>
          <cell r="F2257">
            <v>23.361249999999998</v>
          </cell>
          <cell r="G2257">
            <v>0</v>
          </cell>
          <cell r="H2257">
            <v>1.4087499999999999</v>
          </cell>
          <cell r="I2257">
            <v>0</v>
          </cell>
          <cell r="J2257">
            <v>24.77</v>
          </cell>
          <cell r="K2257">
            <v>29.723999999999997</v>
          </cell>
        </row>
        <row r="2258">
          <cell r="B2258" t="str">
            <v>C1747</v>
          </cell>
          <cell r="C2258" t="str">
            <v>LUVA REDUÇÃO PVC SOLD. MARROM D=110X85mm (4"X3")</v>
          </cell>
          <cell r="D2258" t="str">
            <v>UN</v>
          </cell>
          <cell r="E2258">
            <v>1</v>
          </cell>
          <cell r="F2258">
            <v>27.481249999999999</v>
          </cell>
          <cell r="G2258">
            <v>0</v>
          </cell>
          <cell r="H2258">
            <v>1.4087499999999999</v>
          </cell>
          <cell r="I2258">
            <v>0</v>
          </cell>
          <cell r="J2258">
            <v>28.89</v>
          </cell>
          <cell r="K2258">
            <v>34.667999999999999</v>
          </cell>
        </row>
        <row r="2259">
          <cell r="B2259" t="str">
            <v>C1760</v>
          </cell>
          <cell r="C2259" t="str">
            <v>LUVA SIMPLES PVC BRANCO P/ESGOTO 40mm (1 1/2")</v>
          </cell>
          <cell r="D2259" t="str">
            <v>UN</v>
          </cell>
          <cell r="E2259">
            <v>1</v>
          </cell>
          <cell r="F2259">
            <v>1.6924999999999999</v>
          </cell>
          <cell r="G2259">
            <v>0</v>
          </cell>
          <cell r="H2259">
            <v>0.85750000000000004</v>
          </cell>
          <cell r="I2259">
            <v>0</v>
          </cell>
          <cell r="J2259">
            <v>2.5499999999999998</v>
          </cell>
          <cell r="K2259">
            <v>3.0599999999999996</v>
          </cell>
        </row>
        <row r="2260">
          <cell r="B2260" t="str">
            <v>C1761</v>
          </cell>
          <cell r="C2260" t="str">
            <v>LUVA SIMPLES PVC BRANCO P/ESGOTO 50mm (2")</v>
          </cell>
          <cell r="D2260" t="str">
            <v>UN</v>
          </cell>
          <cell r="E2260">
            <v>1</v>
          </cell>
          <cell r="F2260">
            <v>5.3624999999999998</v>
          </cell>
          <cell r="G2260">
            <v>0</v>
          </cell>
          <cell r="H2260">
            <v>0.85750000000000004</v>
          </cell>
          <cell r="I2260">
            <v>0</v>
          </cell>
          <cell r="J2260">
            <v>6.22</v>
          </cell>
          <cell r="K2260">
            <v>7.4639999999999995</v>
          </cell>
        </row>
        <row r="2261">
          <cell r="B2261" t="str">
            <v>C1762</v>
          </cell>
          <cell r="C2261" t="str">
            <v>LUVA SIMPLES PVC BRANCO P/ESGOTO 75mm (3")</v>
          </cell>
          <cell r="D2261" t="str">
            <v>UN</v>
          </cell>
          <cell r="E2261">
            <v>1</v>
          </cell>
          <cell r="F2261">
            <v>4.7774999999999999</v>
          </cell>
          <cell r="G2261">
            <v>0</v>
          </cell>
          <cell r="H2261">
            <v>1.1025</v>
          </cell>
          <cell r="I2261">
            <v>0</v>
          </cell>
          <cell r="J2261">
            <v>5.88</v>
          </cell>
          <cell r="K2261">
            <v>7.056</v>
          </cell>
        </row>
        <row r="2262">
          <cell r="B2262" t="str">
            <v>C1758</v>
          </cell>
          <cell r="C2262" t="str">
            <v>LUVA SIMPLES PVC BRANCO P/ESGOTO 100mm (4")</v>
          </cell>
          <cell r="D2262" t="str">
            <v>UN</v>
          </cell>
          <cell r="E2262">
            <v>1</v>
          </cell>
          <cell r="F2262">
            <v>6.3312499999999998</v>
          </cell>
          <cell r="G2262">
            <v>0</v>
          </cell>
          <cell r="H2262">
            <v>1.4087499999999999</v>
          </cell>
          <cell r="I2262">
            <v>0</v>
          </cell>
          <cell r="J2262">
            <v>7.74</v>
          </cell>
          <cell r="K2262">
            <v>9.2880000000000003</v>
          </cell>
        </row>
        <row r="2263">
          <cell r="B2263" t="str">
            <v>C1759</v>
          </cell>
          <cell r="C2263" t="str">
            <v>LUVA SIMPLES PVC BRANCO P/ESGOTO 150mm (6")</v>
          </cell>
          <cell r="D2263" t="str">
            <v>UN</v>
          </cell>
          <cell r="E2263">
            <v>1</v>
          </cell>
          <cell r="F2263">
            <v>20.765000000000001</v>
          </cell>
          <cell r="G2263">
            <v>0</v>
          </cell>
          <cell r="H2263">
            <v>1.7150000000000001</v>
          </cell>
          <cell r="I2263">
            <v>0</v>
          </cell>
          <cell r="J2263">
            <v>22.48</v>
          </cell>
          <cell r="K2263">
            <v>26.975999999999999</v>
          </cell>
        </row>
        <row r="2264">
          <cell r="B2264" t="str">
            <v>C1756</v>
          </cell>
          <cell r="C2264" t="str">
            <v>LUVA SIMPLES PVC BRANCO P/ESGOTO D=50mm (2")-C/ANÉIS</v>
          </cell>
          <cell r="D2264" t="str">
            <v>UN</v>
          </cell>
          <cell r="E2264">
            <v>1</v>
          </cell>
          <cell r="F2264">
            <v>3.6324999999999998</v>
          </cell>
          <cell r="G2264">
            <v>0</v>
          </cell>
          <cell r="H2264">
            <v>0.85750000000000004</v>
          </cell>
          <cell r="I2264">
            <v>0</v>
          </cell>
          <cell r="J2264">
            <v>4.49</v>
          </cell>
          <cell r="K2264">
            <v>5.3879999999999999</v>
          </cell>
        </row>
        <row r="2265">
          <cell r="B2265" t="str">
            <v>C1757</v>
          </cell>
          <cell r="C2265" t="str">
            <v>LUVA SIMPLES PVC BRANCO P/ESGOTO D=75mm (3")-C/ANÉIS</v>
          </cell>
          <cell r="D2265" t="str">
            <v>UN</v>
          </cell>
          <cell r="E2265">
            <v>1</v>
          </cell>
          <cell r="F2265">
            <v>5.1574999999999998</v>
          </cell>
          <cell r="G2265">
            <v>0</v>
          </cell>
          <cell r="H2265">
            <v>1.1025</v>
          </cell>
          <cell r="I2265">
            <v>0</v>
          </cell>
          <cell r="J2265">
            <v>6.26</v>
          </cell>
          <cell r="K2265">
            <v>7.5119999999999996</v>
          </cell>
        </row>
        <row r="2266">
          <cell r="B2266" t="str">
            <v>C1754</v>
          </cell>
          <cell r="C2266" t="str">
            <v>LUVA SIMPLES PVC BRANCO P/ESGOTO D=100mm (4')-C/ANÉIS</v>
          </cell>
          <cell r="D2266" t="str">
            <v>UN</v>
          </cell>
          <cell r="E2266">
            <v>1</v>
          </cell>
          <cell r="F2266">
            <v>6.5912499999999996</v>
          </cell>
          <cell r="G2266">
            <v>0</v>
          </cell>
          <cell r="H2266">
            <v>1.4087499999999999</v>
          </cell>
          <cell r="I2266">
            <v>0</v>
          </cell>
          <cell r="J2266">
            <v>8</v>
          </cell>
          <cell r="K2266">
            <v>9.6</v>
          </cell>
        </row>
        <row r="2267">
          <cell r="B2267" t="str">
            <v>C1755</v>
          </cell>
          <cell r="C2267" t="str">
            <v>LUVA SIMPLES PVC BRANCO P/ESGOTO D=150mm (6")-C/ANÉIS</v>
          </cell>
          <cell r="D2267" t="str">
            <v>UN</v>
          </cell>
          <cell r="E2267">
            <v>1</v>
          </cell>
          <cell r="F2267">
            <v>26.535</v>
          </cell>
          <cell r="G2267">
            <v>0</v>
          </cell>
          <cell r="H2267">
            <v>1.7150000000000001</v>
          </cell>
          <cell r="I2267">
            <v>0</v>
          </cell>
          <cell r="J2267">
            <v>28.25</v>
          </cell>
          <cell r="K2267">
            <v>33.9</v>
          </cell>
        </row>
        <row r="2268">
          <cell r="B2268" t="str">
            <v>C1697</v>
          </cell>
          <cell r="C2268" t="str">
            <v>LUVA DUPLA OU DE CORRER PVC P/ESGOTO 40mm</v>
          </cell>
          <cell r="D2268" t="str">
            <v>UN</v>
          </cell>
          <cell r="E2268">
            <v>1</v>
          </cell>
          <cell r="F2268">
            <v>1.6924999999999999</v>
          </cell>
          <cell r="G2268">
            <v>0</v>
          </cell>
          <cell r="H2268">
            <v>0.85750000000000004</v>
          </cell>
          <cell r="I2268">
            <v>0</v>
          </cell>
          <cell r="J2268">
            <v>2.5499999999999998</v>
          </cell>
          <cell r="K2268">
            <v>3.0599999999999996</v>
          </cell>
        </row>
        <row r="2269">
          <cell r="B2269" t="str">
            <v>C1699</v>
          </cell>
          <cell r="C2269" t="str">
            <v>LUVA DUPLA PVC P/ESGOTO D=50mm (2")-C/ANÉIS</v>
          </cell>
          <cell r="D2269" t="str">
            <v>UN</v>
          </cell>
          <cell r="E2269">
            <v>1</v>
          </cell>
          <cell r="F2269">
            <v>4.6425000000000001</v>
          </cell>
          <cell r="G2269">
            <v>0</v>
          </cell>
          <cell r="H2269">
            <v>0.85750000000000004</v>
          </cell>
          <cell r="I2269">
            <v>0</v>
          </cell>
          <cell r="J2269">
            <v>5.5</v>
          </cell>
          <cell r="K2269">
            <v>6.6</v>
          </cell>
        </row>
        <row r="2270">
          <cell r="B2270" t="str">
            <v>C1700</v>
          </cell>
          <cell r="C2270" t="str">
            <v>LUVA DUPLA PVC P/ESGOTO D=75mm (3")-C/ANÉIS</v>
          </cell>
          <cell r="D2270" t="str">
            <v>UN</v>
          </cell>
          <cell r="E2270">
            <v>1</v>
          </cell>
          <cell r="F2270">
            <v>7.5374999999999996</v>
          </cell>
          <cell r="G2270">
            <v>0</v>
          </cell>
          <cell r="H2270">
            <v>1.1025</v>
          </cell>
          <cell r="I2270">
            <v>0</v>
          </cell>
          <cell r="J2270">
            <v>8.64</v>
          </cell>
          <cell r="K2270">
            <v>10.368</v>
          </cell>
        </row>
        <row r="2271">
          <cell r="B2271" t="str">
            <v>C1698</v>
          </cell>
          <cell r="C2271" t="str">
            <v>LUVA DUPLA PVC P/ESGOTO D=100mm (4")-C/ANÉIS</v>
          </cell>
          <cell r="D2271" t="str">
            <v>UN</v>
          </cell>
          <cell r="E2271">
            <v>1</v>
          </cell>
          <cell r="F2271">
            <v>9.53125</v>
          </cell>
          <cell r="G2271">
            <v>0</v>
          </cell>
          <cell r="H2271">
            <v>1.4087499999999999</v>
          </cell>
          <cell r="I2271">
            <v>0</v>
          </cell>
          <cell r="J2271">
            <v>10.94</v>
          </cell>
          <cell r="K2271">
            <v>13.127999999999998</v>
          </cell>
        </row>
        <row r="2272">
          <cell r="B2272" t="str">
            <v>C1702</v>
          </cell>
          <cell r="C2272" t="str">
            <v>LUVA DUPLA PVC P/ESGOTO 50mm JUNTAS SOLDADAS</v>
          </cell>
          <cell r="D2272" t="str">
            <v>UN</v>
          </cell>
          <cell r="E2272">
            <v>1</v>
          </cell>
          <cell r="F2272">
            <v>3.6924999999999999</v>
          </cell>
          <cell r="G2272">
            <v>0</v>
          </cell>
          <cell r="H2272">
            <v>0.85750000000000004</v>
          </cell>
          <cell r="I2272">
            <v>0</v>
          </cell>
          <cell r="J2272">
            <v>4.55</v>
          </cell>
          <cell r="K2272">
            <v>5.46</v>
          </cell>
        </row>
        <row r="2273">
          <cell r="B2273" t="str">
            <v>C1703</v>
          </cell>
          <cell r="C2273" t="str">
            <v>LUVA DUPLA PVC P/ESGOTO 75mm JUNTAS SOLDADAS</v>
          </cell>
          <cell r="D2273" t="str">
            <v>UN</v>
          </cell>
          <cell r="E2273">
            <v>1</v>
          </cell>
          <cell r="F2273">
            <v>7.1574999999999998</v>
          </cell>
          <cell r="G2273">
            <v>0</v>
          </cell>
          <cell r="H2273">
            <v>1.1025</v>
          </cell>
          <cell r="I2273">
            <v>0</v>
          </cell>
          <cell r="J2273">
            <v>8.26</v>
          </cell>
          <cell r="K2273">
            <v>9.911999999999999</v>
          </cell>
        </row>
        <row r="2274">
          <cell r="B2274" t="str">
            <v>C1701</v>
          </cell>
          <cell r="C2274" t="str">
            <v>LUVA DUPLA PVC P/ESGOTO 100mm JUNTAS SOLDADAS</v>
          </cell>
          <cell r="D2274" t="str">
            <v>UN</v>
          </cell>
          <cell r="E2274">
            <v>1</v>
          </cell>
          <cell r="F2274">
            <v>9.2712500000000002</v>
          </cell>
          <cell r="G2274">
            <v>0</v>
          </cell>
          <cell r="H2274">
            <v>1.4087499999999999</v>
          </cell>
          <cell r="I2274">
            <v>0</v>
          </cell>
          <cell r="J2274">
            <v>10.68</v>
          </cell>
          <cell r="K2274">
            <v>12.815999999999999</v>
          </cell>
        </row>
        <row r="2275">
          <cell r="B2275" t="str">
            <v>C3582</v>
          </cell>
          <cell r="C2275" t="str">
            <v>MUTIRÃO MISTO - ADAPTADOR DE JUNTA ELÂSTICA P/SIFÃO METAL PVC P/ESGOTO D=40mm</v>
          </cell>
          <cell r="D2275" t="str">
            <v>UN</v>
          </cell>
          <cell r="E2275">
            <v>1</v>
          </cell>
          <cell r="F2275">
            <v>2.4835000000000003</v>
          </cell>
          <cell r="G2275">
            <v>0</v>
          </cell>
          <cell r="H2275">
            <v>0.48650000000000004</v>
          </cell>
          <cell r="I2275">
            <v>0</v>
          </cell>
          <cell r="J2275">
            <v>2.97</v>
          </cell>
          <cell r="K2275">
            <v>3.5640000000000001</v>
          </cell>
        </row>
        <row r="2276">
          <cell r="B2276" t="str">
            <v>C3556</v>
          </cell>
          <cell r="C2276" t="str">
            <v>MUTIRÃO MISTO - ADAPTADOR PVC SOLDÁVEL FLANGES LIVRES P/CX. D'ÁGUA 25mm (3/4")</v>
          </cell>
          <cell r="D2276" t="str">
            <v>UN</v>
          </cell>
          <cell r="E2276">
            <v>1</v>
          </cell>
          <cell r="F2276">
            <v>7.08725</v>
          </cell>
          <cell r="G2276">
            <v>0</v>
          </cell>
          <cell r="H2276">
            <v>0.31274999999999997</v>
          </cell>
          <cell r="I2276">
            <v>0</v>
          </cell>
          <cell r="J2276">
            <v>7.4</v>
          </cell>
          <cell r="K2276">
            <v>8.8800000000000008</v>
          </cell>
        </row>
        <row r="2277">
          <cell r="B2277" t="str">
            <v>C3585</v>
          </cell>
          <cell r="C2277" t="str">
            <v>MUTIRÃO MISTO - CAIXA SIFONADA 150X150X50cm COM GRELHA</v>
          </cell>
          <cell r="D2277" t="str">
            <v>UN</v>
          </cell>
          <cell r="E2277">
            <v>1</v>
          </cell>
          <cell r="F2277">
            <v>14.282500000000001</v>
          </cell>
          <cell r="G2277">
            <v>0</v>
          </cell>
          <cell r="H2277">
            <v>1.7375</v>
          </cell>
          <cell r="I2277">
            <v>0</v>
          </cell>
          <cell r="J2277">
            <v>16.02</v>
          </cell>
          <cell r="K2277">
            <v>19.224</v>
          </cell>
        </row>
        <row r="2278">
          <cell r="B2278" t="str">
            <v>C3588</v>
          </cell>
          <cell r="C2278" t="str">
            <v>MUTIRÃO MISTO - JOELHO PVC BRANCO P/ESGOTO D=40mm(1 1/2")</v>
          </cell>
          <cell r="D2278" t="str">
            <v>UN</v>
          </cell>
          <cell r="E2278">
            <v>1</v>
          </cell>
          <cell r="F2278">
            <v>2.0169999999999999</v>
          </cell>
          <cell r="G2278">
            <v>0</v>
          </cell>
          <cell r="H2278">
            <v>0.97300000000000009</v>
          </cell>
          <cell r="I2278">
            <v>0</v>
          </cell>
          <cell r="J2278">
            <v>2.99</v>
          </cell>
          <cell r="K2278">
            <v>3.5880000000000001</v>
          </cell>
        </row>
        <row r="2279">
          <cell r="B2279" t="str">
            <v>C3589</v>
          </cell>
          <cell r="C2279" t="str">
            <v>MUTIRÃO MISTO - JOELHO PVC BRANCO P/ESGOTO D=50mm(2")</v>
          </cell>
          <cell r="D2279" t="str">
            <v>UN</v>
          </cell>
          <cell r="E2279">
            <v>1</v>
          </cell>
          <cell r="F2279">
            <v>2.5569999999999999</v>
          </cell>
          <cell r="G2279">
            <v>0</v>
          </cell>
          <cell r="H2279">
            <v>0.97300000000000009</v>
          </cell>
          <cell r="I2279">
            <v>0</v>
          </cell>
          <cell r="J2279">
            <v>3.5300000000000002</v>
          </cell>
          <cell r="K2279">
            <v>4.2359999999999998</v>
          </cell>
        </row>
        <row r="2280">
          <cell r="B2280" t="str">
            <v>C3587</v>
          </cell>
          <cell r="C2280" t="str">
            <v>MUTIRÃO MISTO - JOELHO PVC BRANCO P/ESGOTO D=100mm(4")</v>
          </cell>
          <cell r="D2280" t="str">
            <v>UN</v>
          </cell>
          <cell r="E2280">
            <v>1</v>
          </cell>
          <cell r="F2280">
            <v>7.3262499999999999</v>
          </cell>
          <cell r="G2280">
            <v>0</v>
          </cell>
          <cell r="H2280">
            <v>1.56375</v>
          </cell>
          <cell r="I2280">
            <v>0</v>
          </cell>
          <cell r="J2280">
            <v>8.89</v>
          </cell>
          <cell r="K2280">
            <v>10.668000000000001</v>
          </cell>
        </row>
        <row r="2281">
          <cell r="B2281" t="str">
            <v>C3559</v>
          </cell>
          <cell r="C2281" t="str">
            <v>MUTIRÃO MISTO - JOELHO PVC SOLDÁVEL AZUL D=25mmX3/4"</v>
          </cell>
          <cell r="D2281" t="str">
            <v>UN</v>
          </cell>
          <cell r="E2281">
            <v>1</v>
          </cell>
          <cell r="F2281">
            <v>3.7645000000000004</v>
          </cell>
          <cell r="G2281">
            <v>0</v>
          </cell>
          <cell r="H2281">
            <v>0.62550000000000006</v>
          </cell>
          <cell r="I2281">
            <v>0</v>
          </cell>
          <cell r="J2281">
            <v>4.3900000000000006</v>
          </cell>
          <cell r="K2281">
            <v>5.2680000000000007</v>
          </cell>
        </row>
        <row r="2282">
          <cell r="B2282" t="str">
            <v>C3557</v>
          </cell>
          <cell r="C2282" t="str">
            <v>MUTIRÃO MISTO - JOELHO REDUÇÃO 90 PVC SOLDÁVEL C/ROSCA D=25mmX1/2"</v>
          </cell>
          <cell r="D2282" t="str">
            <v>UN</v>
          </cell>
          <cell r="E2282">
            <v>1</v>
          </cell>
          <cell r="F2282">
            <v>1.5249999999999999</v>
          </cell>
          <cell r="G2282">
            <v>0</v>
          </cell>
          <cell r="H2282">
            <v>0.69499999999999995</v>
          </cell>
          <cell r="I2282">
            <v>0</v>
          </cell>
          <cell r="J2282">
            <v>2.2199999999999998</v>
          </cell>
          <cell r="K2282">
            <v>2.6639999999999997</v>
          </cell>
        </row>
        <row r="2283">
          <cell r="B2283" t="str">
            <v>C3558</v>
          </cell>
          <cell r="C2283" t="str">
            <v>MUTIRÃO MISTO - JOELHO REDUÇÃO PVC SOLDÁVEL AZUL D=25mmX1/2"</v>
          </cell>
          <cell r="D2283" t="str">
            <v>UN</v>
          </cell>
          <cell r="E2283">
            <v>1</v>
          </cell>
          <cell r="F2283">
            <v>3.3745000000000003</v>
          </cell>
          <cell r="G2283">
            <v>0</v>
          </cell>
          <cell r="H2283">
            <v>0.62550000000000006</v>
          </cell>
          <cell r="I2283">
            <v>0</v>
          </cell>
          <cell r="J2283">
            <v>4</v>
          </cell>
          <cell r="K2283">
            <v>4.8</v>
          </cell>
        </row>
        <row r="2284">
          <cell r="B2284" t="str">
            <v>C3560</v>
          </cell>
          <cell r="C2284" t="str">
            <v>MUTIRÃO MISTO - LUVA PVC  SOLD. AZUL C/ROSCA MET. D=25mmX3/4"</v>
          </cell>
          <cell r="D2284" t="str">
            <v>UN</v>
          </cell>
          <cell r="E2284">
            <v>1</v>
          </cell>
          <cell r="F2284">
            <v>3.3472499999999998</v>
          </cell>
          <cell r="G2284">
            <v>0</v>
          </cell>
          <cell r="H2284">
            <v>0.31274999999999997</v>
          </cell>
          <cell r="I2284">
            <v>0</v>
          </cell>
          <cell r="J2284">
            <v>3.6599999999999997</v>
          </cell>
          <cell r="K2284">
            <v>4.3919999999999995</v>
          </cell>
        </row>
        <row r="2285">
          <cell r="B2285" t="str">
            <v>C3561</v>
          </cell>
          <cell r="C2285" t="str">
            <v>MUTIRÃO MISTO - TE PVC SOLD. MARROM D=25mm (3/4")</v>
          </cell>
          <cell r="D2285" t="str">
            <v>UN</v>
          </cell>
          <cell r="E2285">
            <v>1</v>
          </cell>
          <cell r="F2285">
            <v>1.32975</v>
          </cell>
          <cell r="G2285">
            <v>0</v>
          </cell>
          <cell r="H2285">
            <v>0.66025</v>
          </cell>
          <cell r="I2285">
            <v>0</v>
          </cell>
          <cell r="J2285">
            <v>1.99</v>
          </cell>
          <cell r="K2285">
            <v>2.3879999999999999</v>
          </cell>
        </row>
        <row r="2286">
          <cell r="B2286" t="str">
            <v>C3591</v>
          </cell>
          <cell r="C2286" t="str">
            <v>MUTIRÃO MISTO - TUBO PVC BRANCO P/ESGOTO D=40mm(1 1/2")</v>
          </cell>
          <cell r="D2286" t="str">
            <v>M</v>
          </cell>
          <cell r="E2286">
            <v>1</v>
          </cell>
          <cell r="F2286">
            <v>3.0060000000000002</v>
          </cell>
          <cell r="G2286">
            <v>0</v>
          </cell>
          <cell r="H2286">
            <v>0.83400000000000007</v>
          </cell>
          <cell r="I2286">
            <v>0</v>
          </cell>
          <cell r="J2286">
            <v>3.8400000000000003</v>
          </cell>
          <cell r="K2286">
            <v>4.6080000000000005</v>
          </cell>
        </row>
        <row r="2287">
          <cell r="B2287" t="str">
            <v>C3592</v>
          </cell>
          <cell r="C2287" t="str">
            <v>MUTIRÃO MISTO - TUBO PVC BRANCO P/ESGOTO D=50mm(2")</v>
          </cell>
          <cell r="D2287" t="str">
            <v>M</v>
          </cell>
          <cell r="E2287">
            <v>1</v>
          </cell>
          <cell r="F2287">
            <v>4.9474999999999998</v>
          </cell>
          <cell r="G2287">
            <v>0</v>
          </cell>
          <cell r="H2287">
            <v>1.0425</v>
          </cell>
          <cell r="I2287">
            <v>0</v>
          </cell>
          <cell r="J2287">
            <v>5.99</v>
          </cell>
          <cell r="K2287">
            <v>7.1879999999999997</v>
          </cell>
        </row>
        <row r="2288">
          <cell r="B2288" t="str">
            <v>C3562</v>
          </cell>
          <cell r="C2288" t="str">
            <v>MUTIRÃO MISTO - TUBO PVC SOLD. MARROM D= 25mm (3/4")</v>
          </cell>
          <cell r="D2288" t="str">
            <v>M</v>
          </cell>
          <cell r="E2288">
            <v>1</v>
          </cell>
          <cell r="F2288">
            <v>1.9730000000000001</v>
          </cell>
          <cell r="G2288">
            <v>0</v>
          </cell>
          <cell r="H2288">
            <v>0.41700000000000004</v>
          </cell>
          <cell r="I2288">
            <v>0</v>
          </cell>
          <cell r="J2288">
            <v>2.39</v>
          </cell>
          <cell r="K2288">
            <v>2.8679999999999999</v>
          </cell>
        </row>
        <row r="2289">
          <cell r="B2289" t="str">
            <v>C3590</v>
          </cell>
          <cell r="C2289" t="str">
            <v>MUTIRÃO MISTO - TUBO PVC BRANCO P/ESGOTO D=100mm(4")</v>
          </cell>
          <cell r="D2289" t="str">
            <v>M</v>
          </cell>
          <cell r="E2289">
            <v>1</v>
          </cell>
          <cell r="F2289">
            <v>8.4530000000000012</v>
          </cell>
          <cell r="G2289">
            <v>0</v>
          </cell>
          <cell r="H2289">
            <v>1.8070000000000002</v>
          </cell>
          <cell r="I2289">
            <v>0</v>
          </cell>
          <cell r="J2289">
            <v>10.260000000000002</v>
          </cell>
          <cell r="K2289">
            <v>12.312000000000001</v>
          </cell>
        </row>
        <row r="2290">
          <cell r="B2290" t="str">
            <v>C1827</v>
          </cell>
          <cell r="C2290" t="str">
            <v>NIPLE EM PVC C/ ROSCA DE 1 1/4"</v>
          </cell>
          <cell r="D2290" t="str">
            <v>UN</v>
          </cell>
          <cell r="E2290">
            <v>1</v>
          </cell>
          <cell r="F2290">
            <v>3.4087499999999999</v>
          </cell>
          <cell r="G2290">
            <v>0</v>
          </cell>
          <cell r="H2290">
            <v>1.53125</v>
          </cell>
          <cell r="I2290">
            <v>0</v>
          </cell>
          <cell r="J2290">
            <v>4.9399999999999995</v>
          </cell>
          <cell r="K2290">
            <v>5.927999999999999</v>
          </cell>
        </row>
        <row r="2291">
          <cell r="B2291" t="str">
            <v>C1828</v>
          </cell>
          <cell r="C2291" t="str">
            <v>NIPLE EM PVC C/ ROSCA DE 2 1/2"</v>
          </cell>
          <cell r="D2291" t="str">
            <v>UN</v>
          </cell>
          <cell r="E2291">
            <v>1</v>
          </cell>
          <cell r="F2291">
            <v>9.0287500000000005</v>
          </cell>
          <cell r="G2291">
            <v>0</v>
          </cell>
          <cell r="H2291">
            <v>1.53125</v>
          </cell>
          <cell r="I2291">
            <v>0</v>
          </cell>
          <cell r="J2291">
            <v>10.56</v>
          </cell>
          <cell r="K2291">
            <v>12.672000000000001</v>
          </cell>
        </row>
        <row r="2292">
          <cell r="B2292" t="str">
            <v>C2093</v>
          </cell>
          <cell r="C2292" t="str">
            <v>RALO SECO  PVC RÍGIDO</v>
          </cell>
          <cell r="D2292" t="str">
            <v>UN</v>
          </cell>
          <cell r="E2292">
            <v>1</v>
          </cell>
          <cell r="F2292">
            <v>9.0775000000000006</v>
          </cell>
          <cell r="G2292">
            <v>0</v>
          </cell>
          <cell r="H2292">
            <v>6.0025000000000004</v>
          </cell>
          <cell r="I2292">
            <v>0</v>
          </cell>
          <cell r="J2292">
            <v>15.080000000000002</v>
          </cell>
          <cell r="K2292">
            <v>18.096</v>
          </cell>
        </row>
        <row r="2293">
          <cell r="B2293" t="str">
            <v>C2145</v>
          </cell>
          <cell r="C2293" t="str">
            <v>REDUÇÃO EXCÊNTRICA PVC BRANCO REFORÇADO  D=75X50mm (3"X2")</v>
          </cell>
          <cell r="D2293" t="str">
            <v>UN</v>
          </cell>
          <cell r="E2293">
            <v>1</v>
          </cell>
          <cell r="F2293">
            <v>3.6974999999999998</v>
          </cell>
          <cell r="G2293">
            <v>0</v>
          </cell>
          <cell r="H2293">
            <v>1.1025</v>
          </cell>
          <cell r="I2293">
            <v>0</v>
          </cell>
          <cell r="J2293">
            <v>4.8</v>
          </cell>
          <cell r="K2293">
            <v>5.76</v>
          </cell>
        </row>
        <row r="2294">
          <cell r="B2294" t="str">
            <v>C2143</v>
          </cell>
          <cell r="C2294" t="str">
            <v>REDUÇÃO EXCÊNTRICA PVC BRANCO REFORÇADO  D=100X75mm (4"X3")</v>
          </cell>
          <cell r="D2294" t="str">
            <v>UN</v>
          </cell>
          <cell r="E2294">
            <v>1</v>
          </cell>
          <cell r="F2294">
            <v>8.0112500000000004</v>
          </cell>
          <cell r="G2294">
            <v>0</v>
          </cell>
          <cell r="H2294">
            <v>1.4087499999999999</v>
          </cell>
          <cell r="I2294">
            <v>0</v>
          </cell>
          <cell r="J2294">
            <v>9.42</v>
          </cell>
          <cell r="K2294">
            <v>11.304</v>
          </cell>
        </row>
        <row r="2295">
          <cell r="B2295" t="str">
            <v>C2144</v>
          </cell>
          <cell r="C2295" t="str">
            <v>REDUÇÃO EXCÊNTRICA PVC BRANCO REFORÇADO  D=150x150mm (6"x6")</v>
          </cell>
          <cell r="D2295" t="str">
            <v>UN</v>
          </cell>
          <cell r="E2295">
            <v>1</v>
          </cell>
          <cell r="F2295">
            <v>20.864999999999998</v>
          </cell>
          <cell r="G2295">
            <v>0</v>
          </cell>
          <cell r="H2295">
            <v>1.7150000000000001</v>
          </cell>
          <cell r="I2295">
            <v>0</v>
          </cell>
          <cell r="J2295">
            <v>22.58</v>
          </cell>
          <cell r="K2295">
            <v>27.095999999999997</v>
          </cell>
        </row>
        <row r="2296">
          <cell r="B2296" t="str">
            <v>C2153</v>
          </cell>
          <cell r="C2296" t="str">
            <v>REDUÇÃO PVC BRANCO/CINZA P/ESGOTO D=100X75mm (4"X3")</v>
          </cell>
          <cell r="D2296" t="str">
            <v>UN</v>
          </cell>
          <cell r="E2296">
            <v>1</v>
          </cell>
          <cell r="F2296">
            <v>7.34375</v>
          </cell>
          <cell r="G2296">
            <v>0</v>
          </cell>
          <cell r="H2296">
            <v>2.7562500000000001</v>
          </cell>
          <cell r="I2296">
            <v>0</v>
          </cell>
          <cell r="J2296">
            <v>10.1</v>
          </cell>
          <cell r="K2296">
            <v>12.12</v>
          </cell>
        </row>
        <row r="2297">
          <cell r="B2297" t="str">
            <v>C2151</v>
          </cell>
          <cell r="C2297" t="str">
            <v>REDUÇÃO PVC BRANCO P/ESGOTO D=75X50mm (3"X2")</v>
          </cell>
          <cell r="D2297" t="str">
            <v>UN</v>
          </cell>
          <cell r="E2297">
            <v>1</v>
          </cell>
          <cell r="F2297">
            <v>6.2149999999999999</v>
          </cell>
          <cell r="G2297">
            <v>0</v>
          </cell>
          <cell r="H2297">
            <v>2.2050000000000001</v>
          </cell>
          <cell r="I2297">
            <v>0</v>
          </cell>
          <cell r="J2297">
            <v>8.42</v>
          </cell>
          <cell r="K2297">
            <v>10.103999999999999</v>
          </cell>
        </row>
        <row r="2298">
          <cell r="B2298" t="str">
            <v>C2146</v>
          </cell>
          <cell r="C2298" t="str">
            <v>REDUÇÃO PVC BRANCO P/ESGOTO D=100X50mm (4"X2")</v>
          </cell>
          <cell r="D2298" t="str">
            <v>UN</v>
          </cell>
          <cell r="E2298">
            <v>1</v>
          </cell>
          <cell r="F2298">
            <v>5.5225</v>
          </cell>
          <cell r="G2298">
            <v>0</v>
          </cell>
          <cell r="H2298">
            <v>1.3474999999999999</v>
          </cell>
          <cell r="I2298">
            <v>0</v>
          </cell>
          <cell r="J2298">
            <v>6.87</v>
          </cell>
          <cell r="K2298">
            <v>8.2439999999999998</v>
          </cell>
        </row>
        <row r="2299">
          <cell r="B2299" t="str">
            <v>C2149</v>
          </cell>
          <cell r="C2299" t="str">
            <v>REDUÇÃO PVC BRANCO P/ESGOTO D=150X100mm (6"X4")</v>
          </cell>
          <cell r="D2299" t="str">
            <v>UN</v>
          </cell>
          <cell r="E2299">
            <v>1</v>
          </cell>
          <cell r="F2299">
            <v>15.633749999999999</v>
          </cell>
          <cell r="G2299">
            <v>0</v>
          </cell>
          <cell r="H2299">
            <v>2.7562500000000001</v>
          </cell>
          <cell r="I2299">
            <v>0</v>
          </cell>
          <cell r="J2299">
            <v>18.39</v>
          </cell>
          <cell r="K2299">
            <v>22.068000000000001</v>
          </cell>
        </row>
        <row r="2300">
          <cell r="B2300" t="str">
            <v>C2152</v>
          </cell>
          <cell r="C2300" t="str">
            <v>REDUÇÃO PVC BRANCO P/ESGOTO D=75X50mm (3"X2")-C/ANÉIS</v>
          </cell>
          <cell r="D2300" t="str">
            <v>UN</v>
          </cell>
          <cell r="E2300">
            <v>1</v>
          </cell>
          <cell r="F2300">
            <v>5.585</v>
          </cell>
          <cell r="G2300">
            <v>0</v>
          </cell>
          <cell r="H2300">
            <v>2.2050000000000001</v>
          </cell>
          <cell r="I2300">
            <v>0</v>
          </cell>
          <cell r="J2300">
            <v>7.79</v>
          </cell>
          <cell r="K2300">
            <v>9.347999999999999</v>
          </cell>
        </row>
        <row r="2301">
          <cell r="B2301" t="str">
            <v>C2147</v>
          </cell>
          <cell r="C2301" t="str">
            <v>REDUÇÃO PVC BRANCO P/ESGOTO D=100X50mm (4"X2")-C/ANÉIS</v>
          </cell>
          <cell r="D2301" t="str">
            <v>UN</v>
          </cell>
          <cell r="E2301">
            <v>1</v>
          </cell>
          <cell r="F2301">
            <v>5.5925000000000002</v>
          </cell>
          <cell r="G2301">
            <v>0</v>
          </cell>
          <cell r="H2301">
            <v>1.3474999999999999</v>
          </cell>
          <cell r="I2301">
            <v>0</v>
          </cell>
          <cell r="J2301">
            <v>6.94</v>
          </cell>
          <cell r="K2301">
            <v>8.3279999999999994</v>
          </cell>
        </row>
        <row r="2302">
          <cell r="B2302" t="str">
            <v>C2148</v>
          </cell>
          <cell r="C2302" t="str">
            <v>REDUÇÃO PVC BRANCO P/ESGOTO D=100X75mm (4"X3")-C/ANÉIS</v>
          </cell>
          <cell r="D2302" t="str">
            <v>UN</v>
          </cell>
          <cell r="E2302">
            <v>1</v>
          </cell>
          <cell r="F2302">
            <v>7.2537500000000001</v>
          </cell>
          <cell r="G2302">
            <v>0</v>
          </cell>
          <cell r="H2302">
            <v>2.7562500000000001</v>
          </cell>
          <cell r="I2302">
            <v>0</v>
          </cell>
          <cell r="J2302">
            <v>10.01</v>
          </cell>
          <cell r="K2302">
            <v>12.011999999999999</v>
          </cell>
        </row>
        <row r="2303">
          <cell r="B2303" t="str">
            <v>C2150</v>
          </cell>
          <cell r="C2303" t="str">
            <v>REDUÇÃO PVC BRANCO P/ESGOTO D=150X100mm (6"X4")-C/ANÉIS</v>
          </cell>
          <cell r="D2303" t="str">
            <v>UN</v>
          </cell>
          <cell r="E2303">
            <v>1</v>
          </cell>
          <cell r="F2303">
            <v>24.293749999999999</v>
          </cell>
          <cell r="G2303">
            <v>0</v>
          </cell>
          <cell r="H2303">
            <v>2.7562500000000001</v>
          </cell>
          <cell r="I2303">
            <v>0</v>
          </cell>
          <cell r="J2303">
            <v>27.05</v>
          </cell>
          <cell r="K2303">
            <v>32.46</v>
          </cell>
        </row>
        <row r="2304">
          <cell r="B2304" t="str">
            <v>C2320</v>
          </cell>
          <cell r="C2304" t="str">
            <v>TÊ 90 PVC BRANCO C/INSPEÇÃO P/ESGOTO D=150mm(6")</v>
          </cell>
          <cell r="D2304" t="str">
            <v>UN</v>
          </cell>
          <cell r="E2304">
            <v>1</v>
          </cell>
          <cell r="F2304">
            <v>93.388750000000002</v>
          </cell>
          <cell r="G2304">
            <v>0</v>
          </cell>
          <cell r="H2304">
            <v>3.49125</v>
          </cell>
          <cell r="I2304">
            <v>0</v>
          </cell>
          <cell r="J2304">
            <v>96.88</v>
          </cell>
          <cell r="K2304">
            <v>116.25599999999999</v>
          </cell>
        </row>
        <row r="2305">
          <cell r="B2305" t="str">
            <v>C2345</v>
          </cell>
          <cell r="C2305" t="str">
            <v>TÊ PVC BRANCO C/INSPEÇÃO P/ESGOTO D=75mm (3")</v>
          </cell>
          <cell r="D2305" t="str">
            <v>UN</v>
          </cell>
          <cell r="E2305">
            <v>1</v>
          </cell>
          <cell r="F2305">
            <v>17.61375</v>
          </cell>
          <cell r="G2305">
            <v>0</v>
          </cell>
          <cell r="H2305">
            <v>2.2662499999999999</v>
          </cell>
          <cell r="I2305">
            <v>0</v>
          </cell>
          <cell r="J2305">
            <v>19.88</v>
          </cell>
          <cell r="K2305">
            <v>23.855999999999998</v>
          </cell>
        </row>
        <row r="2306">
          <cell r="B2306" t="str">
            <v>C2343</v>
          </cell>
          <cell r="C2306" t="str">
            <v>TÊ PVC BRANCO C/INSPEÇÃO P/ESGOTO D=100mm (4")</v>
          </cell>
          <cell r="D2306" t="str">
            <v>UN</v>
          </cell>
          <cell r="E2306">
            <v>1</v>
          </cell>
          <cell r="F2306">
            <v>21.8125</v>
          </cell>
          <cell r="G2306">
            <v>0</v>
          </cell>
          <cell r="H2306">
            <v>2.8174999999999999</v>
          </cell>
          <cell r="I2306">
            <v>0</v>
          </cell>
          <cell r="J2306">
            <v>24.63</v>
          </cell>
          <cell r="K2306">
            <v>29.555999999999997</v>
          </cell>
        </row>
        <row r="2307">
          <cell r="B2307" t="str">
            <v>C2346</v>
          </cell>
          <cell r="C2307" t="str">
            <v>TÊ PVC BRANCO C/INSPEÇÃO P/ESGOTO D=75mm (3")-JUNTAS C/ANEIS</v>
          </cell>
          <cell r="D2307" t="str">
            <v>UN</v>
          </cell>
          <cell r="E2307">
            <v>1</v>
          </cell>
          <cell r="F2307">
            <v>17.983750000000001</v>
          </cell>
          <cell r="G2307">
            <v>0</v>
          </cell>
          <cell r="H2307">
            <v>2.2662499999999999</v>
          </cell>
          <cell r="I2307">
            <v>0</v>
          </cell>
          <cell r="J2307">
            <v>20.25</v>
          </cell>
          <cell r="K2307">
            <v>24.3</v>
          </cell>
        </row>
        <row r="2308">
          <cell r="B2308" t="str">
            <v>C2344</v>
          </cell>
          <cell r="C2308" t="str">
            <v>TÊ PVC BRANCO C/INSPEÇÃO P/ESGOTO D=100mm (4")-JUNTAS C/ANÉIS</v>
          </cell>
          <cell r="D2308" t="str">
            <v>UN</v>
          </cell>
          <cell r="E2308">
            <v>1</v>
          </cell>
          <cell r="F2308">
            <v>22.0825</v>
          </cell>
          <cell r="G2308">
            <v>0</v>
          </cell>
          <cell r="H2308">
            <v>2.8174999999999999</v>
          </cell>
          <cell r="I2308">
            <v>0</v>
          </cell>
          <cell r="J2308">
            <v>24.9</v>
          </cell>
          <cell r="K2308">
            <v>29.879999999999995</v>
          </cell>
        </row>
        <row r="2309">
          <cell r="B2309" t="str">
            <v>C2350</v>
          </cell>
          <cell r="C2309" t="str">
            <v>TÊ PVC BRANCO C/REDUÇÃO P/ESGOTO D=75X50mm (3"X2")</v>
          </cell>
          <cell r="D2309" t="str">
            <v>UN</v>
          </cell>
          <cell r="E2309">
            <v>1</v>
          </cell>
          <cell r="F2309">
            <v>8.9237500000000001</v>
          </cell>
          <cell r="G2309">
            <v>0</v>
          </cell>
          <cell r="H2309">
            <v>2.2662499999999999</v>
          </cell>
          <cell r="I2309">
            <v>0</v>
          </cell>
          <cell r="J2309">
            <v>11.19</v>
          </cell>
          <cell r="K2309">
            <v>13.427999999999999</v>
          </cell>
        </row>
        <row r="2310">
          <cell r="B2310" t="str">
            <v>C2347</v>
          </cell>
          <cell r="C2310" t="str">
            <v>TÊ PVC BRANCO C/REDUÇÃO P/ESGOTO D=100X50mm (4"X2")</v>
          </cell>
          <cell r="D2310" t="str">
            <v>UN</v>
          </cell>
          <cell r="E2310">
            <v>1</v>
          </cell>
          <cell r="F2310">
            <v>10.952500000000001</v>
          </cell>
          <cell r="G2310">
            <v>0</v>
          </cell>
          <cell r="H2310">
            <v>2.8174999999999999</v>
          </cell>
          <cell r="I2310">
            <v>0</v>
          </cell>
          <cell r="J2310">
            <v>13.77</v>
          </cell>
          <cell r="K2310">
            <v>16.523999999999997</v>
          </cell>
        </row>
        <row r="2311">
          <cell r="B2311" t="str">
            <v>C2348</v>
          </cell>
          <cell r="C2311" t="str">
            <v>TÊ PVC BRANCO C/REDUÇÃO P/ESGOTO D=100X75mm (4"X3")</v>
          </cell>
          <cell r="D2311" t="str">
            <v>UN</v>
          </cell>
          <cell r="E2311">
            <v>1</v>
          </cell>
          <cell r="F2311">
            <v>11.5725</v>
          </cell>
          <cell r="G2311">
            <v>0</v>
          </cell>
          <cell r="H2311">
            <v>2.8174999999999999</v>
          </cell>
          <cell r="I2311">
            <v>0</v>
          </cell>
          <cell r="J2311">
            <v>14.39</v>
          </cell>
          <cell r="K2311">
            <v>17.268000000000001</v>
          </cell>
        </row>
        <row r="2312">
          <cell r="B2312" t="str">
            <v>C2349</v>
          </cell>
          <cell r="C2312" t="str">
            <v>TÊ PVC BRANCO C/REDUÇÃO P/ESGOTO D=150X100mm (6"X4")</v>
          </cell>
          <cell r="D2312" t="str">
            <v>UN</v>
          </cell>
          <cell r="E2312">
            <v>1</v>
          </cell>
          <cell r="F2312">
            <v>31.678750000000001</v>
          </cell>
          <cell r="G2312">
            <v>0</v>
          </cell>
          <cell r="H2312">
            <v>3.49125</v>
          </cell>
          <cell r="I2312">
            <v>0</v>
          </cell>
          <cell r="J2312">
            <v>35.17</v>
          </cell>
          <cell r="K2312">
            <v>42.204000000000001</v>
          </cell>
        </row>
        <row r="2313">
          <cell r="B2313" t="str">
            <v>C2360</v>
          </cell>
          <cell r="C2313" t="str">
            <v>TÊ PVC BRANCO P/ESGOTO D=50mm (2") - JUNTA C/ANÉIS</v>
          </cell>
          <cell r="D2313" t="str">
            <v>UN</v>
          </cell>
          <cell r="E2313">
            <v>1</v>
          </cell>
          <cell r="F2313">
            <v>11.233750000000001</v>
          </cell>
          <cell r="G2313">
            <v>0</v>
          </cell>
          <cell r="H2313">
            <v>1.7762500000000001</v>
          </cell>
          <cell r="I2313">
            <v>0</v>
          </cell>
          <cell r="J2313">
            <v>13.010000000000002</v>
          </cell>
          <cell r="K2313">
            <v>15.612000000000002</v>
          </cell>
        </row>
        <row r="2314">
          <cell r="B2314" t="str">
            <v>C2362</v>
          </cell>
          <cell r="C2314" t="str">
            <v>TÊ PVC BRANCO P/ESGOTO D=75mm (3") - JUNTA C/ANÉIS</v>
          </cell>
          <cell r="D2314" t="str">
            <v>UN</v>
          </cell>
          <cell r="E2314">
            <v>1</v>
          </cell>
          <cell r="F2314">
            <v>17.603750000000002</v>
          </cell>
          <cell r="G2314">
            <v>0</v>
          </cell>
          <cell r="H2314">
            <v>2.2662499999999999</v>
          </cell>
          <cell r="I2314">
            <v>0</v>
          </cell>
          <cell r="J2314">
            <v>19.87</v>
          </cell>
          <cell r="K2314">
            <v>23.844000000000001</v>
          </cell>
        </row>
        <row r="2315">
          <cell r="B2315" t="str">
            <v>C2355</v>
          </cell>
          <cell r="C2315" t="str">
            <v>TÊ PVC BRANCO P/ESGOTO D=100mm (4") - JUNTA C/ANÉIS</v>
          </cell>
          <cell r="D2315" t="str">
            <v>UN</v>
          </cell>
          <cell r="E2315">
            <v>1</v>
          </cell>
          <cell r="F2315">
            <v>24.352499999999999</v>
          </cell>
          <cell r="G2315">
            <v>0</v>
          </cell>
          <cell r="H2315">
            <v>2.8174999999999999</v>
          </cell>
          <cell r="I2315">
            <v>0</v>
          </cell>
          <cell r="J2315">
            <v>27.169999999999998</v>
          </cell>
          <cell r="K2315">
            <v>32.603999999999999</v>
          </cell>
        </row>
        <row r="2316">
          <cell r="B2316" t="str">
            <v>C2351</v>
          </cell>
          <cell r="C2316" t="str">
            <v>TÊ PVC BRANCO P/ ESGOTO D=150mm (6") - JUNTA C/ANÉIS</v>
          </cell>
          <cell r="D2316" t="str">
            <v>UN</v>
          </cell>
          <cell r="E2316">
            <v>1</v>
          </cell>
          <cell r="F2316">
            <v>42.618749999999999</v>
          </cell>
          <cell r="G2316">
            <v>0</v>
          </cell>
          <cell r="H2316">
            <v>3.49125</v>
          </cell>
          <cell r="I2316">
            <v>0</v>
          </cell>
          <cell r="J2316">
            <v>46.11</v>
          </cell>
          <cell r="K2316">
            <v>55.332000000000001</v>
          </cell>
        </row>
        <row r="2317">
          <cell r="B2317" t="str">
            <v>C2358</v>
          </cell>
          <cell r="C2317" t="str">
            <v>TÊ PVC BRANCO P/ESGOTO D=40mm (1 1/2")-JUNTAS SOLD.</v>
          </cell>
          <cell r="D2317" t="str">
            <v>UN</v>
          </cell>
          <cell r="E2317">
            <v>1</v>
          </cell>
          <cell r="F2317">
            <v>3.4337499999999999</v>
          </cell>
          <cell r="G2317">
            <v>0</v>
          </cell>
          <cell r="H2317">
            <v>1.7762500000000001</v>
          </cell>
          <cell r="I2317">
            <v>0</v>
          </cell>
          <cell r="J2317">
            <v>5.21</v>
          </cell>
          <cell r="K2317">
            <v>6.2519999999999998</v>
          </cell>
        </row>
        <row r="2318">
          <cell r="B2318" t="str">
            <v>C2356</v>
          </cell>
          <cell r="C2318" t="str">
            <v>TÊ PVC BRANCO P/ESGOTO D=100mm (4")-JUNTAS SOLD.</v>
          </cell>
          <cell r="D2318" t="str">
            <v>UN</v>
          </cell>
          <cell r="E2318">
            <v>1</v>
          </cell>
          <cell r="F2318">
            <v>12.772500000000001</v>
          </cell>
          <cell r="G2318">
            <v>0</v>
          </cell>
          <cell r="H2318">
            <v>2.8174999999999999</v>
          </cell>
          <cell r="I2318">
            <v>0</v>
          </cell>
          <cell r="J2318">
            <v>15.59</v>
          </cell>
          <cell r="K2318">
            <v>18.707999999999998</v>
          </cell>
        </row>
        <row r="2319">
          <cell r="B2319" t="str">
            <v>C2352</v>
          </cell>
          <cell r="C2319" t="str">
            <v>TÊ PVC BRANCO P/ ESGOTO D=150mm (6") - JUNTAS SOLD.</v>
          </cell>
          <cell r="D2319" t="str">
            <v>UN</v>
          </cell>
          <cell r="E2319">
            <v>1</v>
          </cell>
          <cell r="F2319">
            <v>33.958750000000002</v>
          </cell>
          <cell r="G2319">
            <v>0</v>
          </cell>
          <cell r="H2319">
            <v>3.49125</v>
          </cell>
          <cell r="I2319">
            <v>0</v>
          </cell>
          <cell r="J2319">
            <v>37.450000000000003</v>
          </cell>
          <cell r="K2319">
            <v>44.940000000000005</v>
          </cell>
        </row>
        <row r="2320">
          <cell r="B2320" t="str">
            <v>C2361</v>
          </cell>
          <cell r="C2320" t="str">
            <v>TÊ PVC BRANCO P/ESGOTO D=75X50mm (3"X2")-JUNTAS C/ANÉIS</v>
          </cell>
          <cell r="D2320" t="str">
            <v>UN</v>
          </cell>
          <cell r="E2320">
            <v>1</v>
          </cell>
          <cell r="F2320">
            <v>9.7737499999999997</v>
          </cell>
          <cell r="G2320">
            <v>0</v>
          </cell>
          <cell r="H2320">
            <v>2.2662499999999999</v>
          </cell>
          <cell r="I2320">
            <v>0</v>
          </cell>
          <cell r="J2320">
            <v>12.04</v>
          </cell>
          <cell r="K2320">
            <v>14.447999999999999</v>
          </cell>
        </row>
        <row r="2321">
          <cell r="B2321" t="str">
            <v>C2353</v>
          </cell>
          <cell r="C2321" t="str">
            <v>TÊ PVC BRANCO P/ESGOTO D=100X50mm (4"X2")-JUNTAS C/ANÉIS</v>
          </cell>
          <cell r="D2321" t="str">
            <v>UN</v>
          </cell>
          <cell r="E2321">
            <v>1</v>
          </cell>
          <cell r="F2321">
            <v>11.692500000000001</v>
          </cell>
          <cell r="G2321">
            <v>0</v>
          </cell>
          <cell r="H2321">
            <v>2.8174999999999999</v>
          </cell>
          <cell r="I2321">
            <v>0</v>
          </cell>
          <cell r="J2321">
            <v>14.510000000000002</v>
          </cell>
          <cell r="K2321">
            <v>17.412000000000003</v>
          </cell>
        </row>
        <row r="2322">
          <cell r="B2322" t="str">
            <v>C2354</v>
          </cell>
          <cell r="C2322" t="str">
            <v>TÊ PVC BRANCO P/ESGOTO D=100X75mm (4"X3")-JUNTAS C/ANÉIS</v>
          </cell>
          <cell r="D2322" t="str">
            <v>UN</v>
          </cell>
          <cell r="E2322">
            <v>1</v>
          </cell>
          <cell r="F2322">
            <v>21.0425</v>
          </cell>
          <cell r="G2322">
            <v>0</v>
          </cell>
          <cell r="H2322">
            <v>2.8174999999999999</v>
          </cell>
          <cell r="I2322">
            <v>0</v>
          </cell>
          <cell r="J2322">
            <v>23.86</v>
          </cell>
          <cell r="K2322">
            <v>28.631999999999998</v>
          </cell>
        </row>
        <row r="2323">
          <cell r="B2323" t="str">
            <v>C2357</v>
          </cell>
          <cell r="C2323" t="str">
            <v>TÊ PVC BRANCO P/ESGOTO D=150X100mm (6"X4")-JUNTAS C/ANÉIS</v>
          </cell>
          <cell r="D2323" t="str">
            <v>UN</v>
          </cell>
          <cell r="E2323">
            <v>1</v>
          </cell>
          <cell r="F2323">
            <v>37.588749999999997</v>
          </cell>
          <cell r="G2323">
            <v>0</v>
          </cell>
          <cell r="H2323">
            <v>3.49125</v>
          </cell>
          <cell r="I2323">
            <v>0</v>
          </cell>
          <cell r="J2323">
            <v>41.08</v>
          </cell>
          <cell r="K2323">
            <v>49.295999999999999</v>
          </cell>
        </row>
        <row r="2324">
          <cell r="B2324" t="str">
            <v>C2364</v>
          </cell>
          <cell r="C2324" t="str">
            <v>TÊ PVC BRANCO ROSC. D=  1/2" (20mm)</v>
          </cell>
          <cell r="D2324" t="str">
            <v>UN</v>
          </cell>
          <cell r="E2324">
            <v>1</v>
          </cell>
          <cell r="F2324">
            <v>2.2312500000000002</v>
          </cell>
          <cell r="G2324">
            <v>0</v>
          </cell>
          <cell r="H2324">
            <v>1.4087499999999999</v>
          </cell>
          <cell r="I2324">
            <v>0</v>
          </cell>
          <cell r="J2324">
            <v>3.64</v>
          </cell>
          <cell r="K2324">
            <v>4.3680000000000003</v>
          </cell>
        </row>
        <row r="2325">
          <cell r="B2325" t="str">
            <v>C2371</v>
          </cell>
          <cell r="C2325" t="str">
            <v>TÊ PVC BRANCO ROSC. D=3/4' (25mm)</v>
          </cell>
          <cell r="D2325" t="str">
            <v>UN</v>
          </cell>
          <cell r="E2325">
            <v>1</v>
          </cell>
          <cell r="F2325">
            <v>2.57125</v>
          </cell>
          <cell r="G2325">
            <v>0</v>
          </cell>
          <cell r="H2325">
            <v>1.4087499999999999</v>
          </cell>
          <cell r="I2325">
            <v>0</v>
          </cell>
          <cell r="J2325">
            <v>3.98</v>
          </cell>
          <cell r="K2325">
            <v>4.7759999999999998</v>
          </cell>
        </row>
        <row r="2326">
          <cell r="B2326" t="str">
            <v>C2366</v>
          </cell>
          <cell r="C2326" t="str">
            <v>TÊ PVC BRANCO ROSC. D= 1" (32mm)</v>
          </cell>
          <cell r="D2326" t="str">
            <v>UN</v>
          </cell>
          <cell r="E2326">
            <v>1</v>
          </cell>
          <cell r="F2326">
            <v>4.5212500000000002</v>
          </cell>
          <cell r="G2326">
            <v>0</v>
          </cell>
          <cell r="H2326">
            <v>1.4087499999999999</v>
          </cell>
          <cell r="I2326">
            <v>0</v>
          </cell>
          <cell r="J2326">
            <v>5.93</v>
          </cell>
          <cell r="K2326">
            <v>7.1159999999999997</v>
          </cell>
        </row>
        <row r="2327">
          <cell r="B2327" t="str">
            <v>C2365</v>
          </cell>
          <cell r="C2327" t="str">
            <v>TÊ PVC BRANCO ROSC. D= 1 1/2" (50mm)</v>
          </cell>
          <cell r="D2327" t="str">
            <v>UN</v>
          </cell>
          <cell r="E2327">
            <v>1</v>
          </cell>
          <cell r="F2327">
            <v>9.8650000000000002</v>
          </cell>
          <cell r="G2327">
            <v>0</v>
          </cell>
          <cell r="H2327">
            <v>2.2050000000000001</v>
          </cell>
          <cell r="I2327">
            <v>0</v>
          </cell>
          <cell r="J2327">
            <v>12.07</v>
          </cell>
          <cell r="K2327">
            <v>14.484</v>
          </cell>
        </row>
        <row r="2328">
          <cell r="B2328" t="str">
            <v>C2368</v>
          </cell>
          <cell r="C2328" t="str">
            <v>TÊ PVC BRANCO ROSC. D=1 1/4" (40mm)</v>
          </cell>
          <cell r="D2328" t="str">
            <v>UN</v>
          </cell>
          <cell r="E2328">
            <v>1</v>
          </cell>
          <cell r="F2328">
            <v>9.2949999999999999</v>
          </cell>
          <cell r="G2328">
            <v>0</v>
          </cell>
          <cell r="H2328">
            <v>2.2050000000000001</v>
          </cell>
          <cell r="I2328">
            <v>0</v>
          </cell>
          <cell r="J2328">
            <v>11.5</v>
          </cell>
          <cell r="K2328">
            <v>13.799999999999999</v>
          </cell>
        </row>
        <row r="2329">
          <cell r="B2329" t="str">
            <v>C2367</v>
          </cell>
          <cell r="C2329" t="str">
            <v>TÊ PVC BRANCO ROSC. D= 2" (60mm)</v>
          </cell>
          <cell r="D2329" t="str">
            <v>UN</v>
          </cell>
          <cell r="E2329">
            <v>1</v>
          </cell>
          <cell r="F2329">
            <v>16.475000000000001</v>
          </cell>
          <cell r="G2329">
            <v>0</v>
          </cell>
          <cell r="H2329">
            <v>2.2050000000000001</v>
          </cell>
          <cell r="I2329">
            <v>0</v>
          </cell>
          <cell r="J2329">
            <v>18.68</v>
          </cell>
          <cell r="K2329">
            <v>22.416</v>
          </cell>
        </row>
        <row r="2330">
          <cell r="B2330" t="str">
            <v>C2369</v>
          </cell>
          <cell r="C2330" t="str">
            <v>TÊ PVC BRANCO ROSC. D=2 1/2" (75mm)</v>
          </cell>
          <cell r="D2330" t="str">
            <v>UN</v>
          </cell>
          <cell r="E2330">
            <v>1</v>
          </cell>
          <cell r="F2330">
            <v>29.052499999999998</v>
          </cell>
          <cell r="G2330">
            <v>0</v>
          </cell>
          <cell r="H2330">
            <v>3.3075000000000001</v>
          </cell>
          <cell r="I2330">
            <v>0</v>
          </cell>
          <cell r="J2330">
            <v>32.36</v>
          </cell>
          <cell r="K2330">
            <v>38.832000000000001</v>
          </cell>
        </row>
        <row r="2331">
          <cell r="B2331" t="str">
            <v>C2370</v>
          </cell>
          <cell r="C2331" t="str">
            <v>TÊ PVC BRANCO ROSC. D=3" (85mm)</v>
          </cell>
          <cell r="D2331" t="str">
            <v>UN</v>
          </cell>
          <cell r="E2331">
            <v>1</v>
          </cell>
          <cell r="F2331">
            <v>41.282499999999999</v>
          </cell>
          <cell r="G2331">
            <v>0</v>
          </cell>
          <cell r="H2331">
            <v>3.3075000000000001</v>
          </cell>
          <cell r="I2331">
            <v>0</v>
          </cell>
          <cell r="J2331">
            <v>44.589999999999996</v>
          </cell>
          <cell r="K2331">
            <v>53.507999999999996</v>
          </cell>
        </row>
        <row r="2332">
          <cell r="B2332" t="str">
            <v>C2372</v>
          </cell>
          <cell r="C2332" t="str">
            <v>TÊ PVC BRANCO ROSC. D=4" (110mm)</v>
          </cell>
          <cell r="D2332" t="str">
            <v>UN</v>
          </cell>
          <cell r="E2332">
            <v>1</v>
          </cell>
          <cell r="F2332">
            <v>71.287499999999994</v>
          </cell>
          <cell r="G2332">
            <v>0</v>
          </cell>
          <cell r="H2332">
            <v>4.0425000000000004</v>
          </cell>
          <cell r="I2332">
            <v>0</v>
          </cell>
          <cell r="J2332">
            <v>75.33</v>
          </cell>
          <cell r="K2332">
            <v>90.396000000000001</v>
          </cell>
        </row>
        <row r="2333">
          <cell r="B2333" t="str">
            <v>C2359</v>
          </cell>
          <cell r="C2333" t="str">
            <v>TÊ PVC BRANCO P/ESGOTO D=50MM (2')-JUNTAS SOLD.</v>
          </cell>
          <cell r="D2333" t="str">
            <v>UN</v>
          </cell>
          <cell r="E2333">
            <v>1</v>
          </cell>
          <cell r="F2333">
            <v>5.5237499999999997</v>
          </cell>
          <cell r="G2333">
            <v>0</v>
          </cell>
          <cell r="H2333">
            <v>1.7762500000000001</v>
          </cell>
          <cell r="I2333">
            <v>0</v>
          </cell>
          <cell r="J2333">
            <v>7.3</v>
          </cell>
          <cell r="K2333">
            <v>8.76</v>
          </cell>
        </row>
        <row r="2334">
          <cell r="B2334" t="str">
            <v>C2363</v>
          </cell>
          <cell r="C2334" t="str">
            <v>TÊ PVC BRANCO P/ESGOTO D=75mm (3")-JUNTAS SOLD.</v>
          </cell>
          <cell r="D2334" t="str">
            <v>UN</v>
          </cell>
          <cell r="E2334">
            <v>1</v>
          </cell>
          <cell r="F2334">
            <v>10.02375</v>
          </cell>
          <cell r="G2334">
            <v>0</v>
          </cell>
          <cell r="H2334">
            <v>2.2662499999999999</v>
          </cell>
          <cell r="I2334">
            <v>0</v>
          </cell>
          <cell r="J2334">
            <v>12.29</v>
          </cell>
          <cell r="K2334">
            <v>14.747999999999998</v>
          </cell>
        </row>
        <row r="2335">
          <cell r="B2335" t="str">
            <v>C2373</v>
          </cell>
          <cell r="C2335" t="str">
            <v>TÊ PVC CINZA C/INSPEÇÃO P/ESGOTO D=150mm (6")-JUNTAS C/ANÉIS</v>
          </cell>
          <cell r="D2335" t="str">
            <v>UN</v>
          </cell>
          <cell r="E2335">
            <v>1</v>
          </cell>
          <cell r="F2335">
            <v>99.168750000000003</v>
          </cell>
          <cell r="G2335">
            <v>0</v>
          </cell>
          <cell r="H2335">
            <v>3.49125</v>
          </cell>
          <cell r="I2335">
            <v>0</v>
          </cell>
          <cell r="J2335">
            <v>102.66</v>
          </cell>
          <cell r="K2335">
            <v>123.19199999999999</v>
          </cell>
        </row>
        <row r="2336">
          <cell r="B2336" t="str">
            <v>C2375</v>
          </cell>
          <cell r="C2336" t="str">
            <v>TÊ PVC CINZA C/INSPEÇÃO P/ESGOTO D=150mm (6")-JUNTAS SOLD.</v>
          </cell>
          <cell r="D2336" t="str">
            <v>UN</v>
          </cell>
          <cell r="E2336">
            <v>1</v>
          </cell>
          <cell r="F2336">
            <v>93.388750000000002</v>
          </cell>
          <cell r="G2336">
            <v>0</v>
          </cell>
          <cell r="H2336">
            <v>3.49125</v>
          </cell>
          <cell r="I2336">
            <v>0</v>
          </cell>
          <cell r="J2336">
            <v>96.88</v>
          </cell>
          <cell r="K2336">
            <v>116.25599999999999</v>
          </cell>
        </row>
        <row r="2337">
          <cell r="B2337" t="str">
            <v>C2376</v>
          </cell>
          <cell r="C2337" t="str">
            <v>TÊ PVC CINZA P/ESGOTO D=150MM (6')-JUNTAS C/ANÉIS</v>
          </cell>
          <cell r="D2337" t="str">
            <v>UN</v>
          </cell>
          <cell r="E2337">
            <v>1</v>
          </cell>
          <cell r="F2337">
            <v>67.258750000000006</v>
          </cell>
          <cell r="G2337">
            <v>0</v>
          </cell>
          <cell r="H2337">
            <v>3.49125</v>
          </cell>
          <cell r="I2337">
            <v>0</v>
          </cell>
          <cell r="J2337">
            <v>70.75</v>
          </cell>
          <cell r="K2337">
            <v>84.899999999999991</v>
          </cell>
        </row>
        <row r="2338">
          <cell r="B2338" t="str">
            <v>C2377</v>
          </cell>
          <cell r="C2338" t="str">
            <v>TÊ PVC CINZA P/ESGOTO D=150MM (6')-JUNTAS SOLD.</v>
          </cell>
          <cell r="D2338" t="str">
            <v>UN</v>
          </cell>
          <cell r="E2338">
            <v>1</v>
          </cell>
          <cell r="F2338">
            <v>58.598750000000003</v>
          </cell>
          <cell r="G2338">
            <v>0</v>
          </cell>
          <cell r="H2338">
            <v>3.49125</v>
          </cell>
          <cell r="I2338">
            <v>0</v>
          </cell>
          <cell r="J2338">
            <v>62.09</v>
          </cell>
          <cell r="K2338">
            <v>74.507999999999996</v>
          </cell>
        </row>
        <row r="2339">
          <cell r="B2339" t="str">
            <v>C2378</v>
          </cell>
          <cell r="C2339" t="str">
            <v>TÊ PVC SOLD. AZUL D=20mmX1/2"</v>
          </cell>
          <cell r="D2339" t="str">
            <v>UN</v>
          </cell>
          <cell r="E2339">
            <v>1</v>
          </cell>
          <cell r="F2339">
            <v>5.0562500000000004</v>
          </cell>
          <cell r="G2339">
            <v>0</v>
          </cell>
          <cell r="H2339">
            <v>1.1637500000000001</v>
          </cell>
          <cell r="I2339">
            <v>0</v>
          </cell>
          <cell r="J2339">
            <v>6.2200000000000006</v>
          </cell>
          <cell r="K2339">
            <v>7.4640000000000004</v>
          </cell>
        </row>
        <row r="2340">
          <cell r="B2340" t="str">
            <v>C2379</v>
          </cell>
          <cell r="C2340" t="str">
            <v>TÊ PVC SOLD. AZUL D=25X3/4'</v>
          </cell>
          <cell r="D2340" t="str">
            <v>UN</v>
          </cell>
          <cell r="E2340">
            <v>1</v>
          </cell>
          <cell r="F2340">
            <v>5.6262499999999998</v>
          </cell>
          <cell r="G2340">
            <v>0</v>
          </cell>
          <cell r="H2340">
            <v>1.1637500000000001</v>
          </cell>
          <cell r="I2340">
            <v>0</v>
          </cell>
          <cell r="J2340">
            <v>6.79</v>
          </cell>
          <cell r="K2340">
            <v>8.1479999999999997</v>
          </cell>
        </row>
        <row r="2341">
          <cell r="B2341" t="str">
            <v>C2380</v>
          </cell>
          <cell r="C2341" t="str">
            <v>TÊ PVC SOLD. MARROM D= 20mm (1/2")</v>
          </cell>
          <cell r="D2341" t="str">
            <v>UN</v>
          </cell>
          <cell r="E2341">
            <v>1</v>
          </cell>
          <cell r="F2341">
            <v>1.5662499999999999</v>
          </cell>
          <cell r="G2341">
            <v>0</v>
          </cell>
          <cell r="H2341">
            <v>1.1637500000000001</v>
          </cell>
          <cell r="I2341">
            <v>0</v>
          </cell>
          <cell r="J2341">
            <v>2.73</v>
          </cell>
          <cell r="K2341">
            <v>3.2759999999999998</v>
          </cell>
        </row>
        <row r="2342">
          <cell r="B2342" t="str">
            <v>C2381</v>
          </cell>
          <cell r="C2342" t="str">
            <v>TÊ PVC SOLD. MARROM D= 25mm (3/4")</v>
          </cell>
          <cell r="D2342" t="str">
            <v>UN</v>
          </cell>
          <cell r="E2342">
            <v>1</v>
          </cell>
          <cell r="F2342">
            <v>1.7262500000000001</v>
          </cell>
          <cell r="G2342">
            <v>0</v>
          </cell>
          <cell r="H2342">
            <v>1.1637500000000001</v>
          </cell>
          <cell r="I2342">
            <v>0</v>
          </cell>
          <cell r="J2342">
            <v>2.89</v>
          </cell>
          <cell r="K2342">
            <v>3.468</v>
          </cell>
        </row>
        <row r="2343">
          <cell r="B2343" t="str">
            <v>C2382</v>
          </cell>
          <cell r="C2343" t="str">
            <v>TÊ PVC SOLD. MARROM D= 32mm (1")</v>
          </cell>
          <cell r="D2343" t="str">
            <v>UN</v>
          </cell>
          <cell r="E2343">
            <v>1</v>
          </cell>
          <cell r="F2343">
            <v>2.8162500000000001</v>
          </cell>
          <cell r="G2343">
            <v>0</v>
          </cell>
          <cell r="H2343">
            <v>1.1637500000000001</v>
          </cell>
          <cell r="I2343">
            <v>0</v>
          </cell>
          <cell r="J2343">
            <v>3.9800000000000004</v>
          </cell>
          <cell r="K2343">
            <v>4.7760000000000007</v>
          </cell>
        </row>
        <row r="2344">
          <cell r="B2344" t="str">
            <v>C2383</v>
          </cell>
          <cell r="C2344" t="str">
            <v>TÊ PVC SOLD. MARROM D= 40mm (1 1/4")</v>
          </cell>
          <cell r="D2344" t="str">
            <v>UN</v>
          </cell>
          <cell r="E2344">
            <v>1</v>
          </cell>
          <cell r="F2344">
            <v>5.7024999999999997</v>
          </cell>
          <cell r="G2344">
            <v>0</v>
          </cell>
          <cell r="H2344">
            <v>1.8374999999999999</v>
          </cell>
          <cell r="I2344">
            <v>0</v>
          </cell>
          <cell r="J2344">
            <v>7.5399999999999991</v>
          </cell>
          <cell r="K2344">
            <v>9.0479999999999983</v>
          </cell>
        </row>
        <row r="2345">
          <cell r="B2345" t="str">
            <v>C2384</v>
          </cell>
          <cell r="C2345" t="str">
            <v>TÊ PVC SOLD. MARROM D= 50mm (1 1/2")</v>
          </cell>
          <cell r="D2345" t="str">
            <v>UN</v>
          </cell>
          <cell r="E2345">
            <v>1</v>
          </cell>
          <cell r="F2345">
            <v>6.0425000000000004</v>
          </cell>
          <cell r="G2345">
            <v>0</v>
          </cell>
          <cell r="H2345">
            <v>1.8374999999999999</v>
          </cell>
          <cell r="I2345">
            <v>0</v>
          </cell>
          <cell r="J2345">
            <v>7.8800000000000008</v>
          </cell>
          <cell r="K2345">
            <v>9.4560000000000013</v>
          </cell>
        </row>
        <row r="2346">
          <cell r="B2346" t="str">
            <v>C2385</v>
          </cell>
          <cell r="C2346" t="str">
            <v>TÊ PVC SOLD. MARROM D= 60mm (2")</v>
          </cell>
          <cell r="D2346" t="str">
            <v>UN</v>
          </cell>
          <cell r="E2346">
            <v>1</v>
          </cell>
          <cell r="F2346">
            <v>15.6225</v>
          </cell>
          <cell r="G2346">
            <v>0</v>
          </cell>
          <cell r="H2346">
            <v>1.8374999999999999</v>
          </cell>
          <cell r="I2346">
            <v>0</v>
          </cell>
          <cell r="J2346">
            <v>17.46</v>
          </cell>
          <cell r="K2346">
            <v>20.952000000000002</v>
          </cell>
        </row>
        <row r="2347">
          <cell r="B2347" t="str">
            <v>C2386</v>
          </cell>
          <cell r="C2347" t="str">
            <v>TÊ PVC SOLD. MARROM D= 75mm (2 1/2")</v>
          </cell>
          <cell r="D2347" t="str">
            <v>UN</v>
          </cell>
          <cell r="E2347">
            <v>1</v>
          </cell>
          <cell r="F2347">
            <v>27.123750000000001</v>
          </cell>
          <cell r="G2347">
            <v>0</v>
          </cell>
          <cell r="H2347">
            <v>2.7562500000000001</v>
          </cell>
          <cell r="I2347">
            <v>0</v>
          </cell>
          <cell r="J2347">
            <v>29.880000000000003</v>
          </cell>
          <cell r="K2347">
            <v>35.856000000000002</v>
          </cell>
        </row>
        <row r="2348">
          <cell r="B2348" t="str">
            <v>C2387</v>
          </cell>
          <cell r="C2348" t="str">
            <v>TÊ PVC SOLD. MARROM D= 85mm (3")</v>
          </cell>
          <cell r="D2348" t="str">
            <v>UN</v>
          </cell>
          <cell r="E2348">
            <v>1</v>
          </cell>
          <cell r="F2348">
            <v>36.41375</v>
          </cell>
          <cell r="G2348">
            <v>0</v>
          </cell>
          <cell r="H2348">
            <v>2.7562500000000001</v>
          </cell>
          <cell r="I2348">
            <v>0</v>
          </cell>
          <cell r="J2348">
            <v>39.17</v>
          </cell>
          <cell r="K2348">
            <v>47.003999999999998</v>
          </cell>
        </row>
        <row r="2349">
          <cell r="B2349" t="str">
            <v>C2388</v>
          </cell>
          <cell r="C2349" t="str">
            <v>TÊ PVC SOLD. MARROM D=110mm (4")</v>
          </cell>
          <cell r="D2349" t="str">
            <v>UN</v>
          </cell>
          <cell r="E2349">
            <v>1</v>
          </cell>
          <cell r="F2349">
            <v>72.881249999999994</v>
          </cell>
          <cell r="G2349">
            <v>0</v>
          </cell>
          <cell r="H2349">
            <v>3.3687499999999999</v>
          </cell>
          <cell r="I2349">
            <v>0</v>
          </cell>
          <cell r="J2349">
            <v>76.25</v>
          </cell>
          <cell r="K2349">
            <v>91.5</v>
          </cell>
        </row>
        <row r="2350">
          <cell r="B2350" t="str">
            <v>C2389</v>
          </cell>
          <cell r="C2350" t="str">
            <v>TE PVC SOLD./ROSCA D=20mmX20mmX1/2"</v>
          </cell>
          <cell r="D2350" t="str">
            <v>UN</v>
          </cell>
          <cell r="E2350">
            <v>1</v>
          </cell>
          <cell r="F2350">
            <v>2.2250000000000001</v>
          </cell>
          <cell r="G2350">
            <v>0</v>
          </cell>
          <cell r="H2350">
            <v>1.2250000000000001</v>
          </cell>
          <cell r="I2350">
            <v>0</v>
          </cell>
          <cell r="J2350">
            <v>3.45</v>
          </cell>
          <cell r="K2350">
            <v>4.1399999999999997</v>
          </cell>
        </row>
        <row r="2351">
          <cell r="B2351" t="str">
            <v>C2390</v>
          </cell>
          <cell r="C2351" t="str">
            <v>TE PVC SOLD./ROSCA D=25mmX25mmX3/4"</v>
          </cell>
          <cell r="D2351" t="str">
            <v>UN</v>
          </cell>
          <cell r="E2351">
            <v>1</v>
          </cell>
          <cell r="F2351">
            <v>2.8849999999999998</v>
          </cell>
          <cell r="G2351">
            <v>0</v>
          </cell>
          <cell r="H2351">
            <v>1.2250000000000001</v>
          </cell>
          <cell r="I2351">
            <v>0</v>
          </cell>
          <cell r="J2351">
            <v>4.1099999999999994</v>
          </cell>
          <cell r="K2351">
            <v>4.9319999999999995</v>
          </cell>
        </row>
        <row r="2352">
          <cell r="B2352" t="str">
            <v>C2391</v>
          </cell>
          <cell r="C2352" t="str">
            <v>TE PVC SOLD./ROSCA. D=32mmX32mmX1"</v>
          </cell>
          <cell r="D2352" t="str">
            <v>UN</v>
          </cell>
          <cell r="E2352">
            <v>1</v>
          </cell>
          <cell r="F2352">
            <v>6.665</v>
          </cell>
          <cell r="G2352">
            <v>0</v>
          </cell>
          <cell r="H2352">
            <v>1.2250000000000001</v>
          </cell>
          <cell r="I2352">
            <v>0</v>
          </cell>
          <cell r="J2352">
            <v>7.8900000000000006</v>
          </cell>
          <cell r="K2352">
            <v>9.468</v>
          </cell>
        </row>
        <row r="2353">
          <cell r="B2353" t="str">
            <v>C2400</v>
          </cell>
          <cell r="C2353" t="str">
            <v>TÊ REDUÇÃO PVC ROSC. D= 3/4X1/2" (25X20mm)</v>
          </cell>
          <cell r="D2353" t="str">
            <v>UN</v>
          </cell>
          <cell r="E2353">
            <v>1</v>
          </cell>
          <cell r="F2353">
            <v>3.1112500000000001</v>
          </cell>
          <cell r="G2353">
            <v>0</v>
          </cell>
          <cell r="H2353">
            <v>1.4087499999999999</v>
          </cell>
          <cell r="I2353">
            <v>0</v>
          </cell>
          <cell r="J2353">
            <v>4.5199999999999996</v>
          </cell>
          <cell r="K2353">
            <v>5.4239999999999995</v>
          </cell>
        </row>
        <row r="2354">
          <cell r="B2354" t="str">
            <v>C2399</v>
          </cell>
          <cell r="C2354" t="str">
            <v>TÊ REDUÇÃO PVC ROSC. D= 1"X3/4" (32X25mm)</v>
          </cell>
          <cell r="D2354" t="str">
            <v>UN</v>
          </cell>
          <cell r="E2354">
            <v>1</v>
          </cell>
          <cell r="F2354">
            <v>4.4312500000000004</v>
          </cell>
          <cell r="G2354">
            <v>0</v>
          </cell>
          <cell r="H2354">
            <v>1.4087499999999999</v>
          </cell>
          <cell r="I2354">
            <v>0</v>
          </cell>
          <cell r="J2354">
            <v>5.84</v>
          </cell>
          <cell r="K2354">
            <v>7.008</v>
          </cell>
        </row>
        <row r="2355">
          <cell r="B2355" t="str">
            <v>C2398</v>
          </cell>
          <cell r="C2355" t="str">
            <v>TÊ REDUÇÃO PVC ROSC. D= 1 1/2"X3/4" (50X25mm)</v>
          </cell>
          <cell r="D2355" t="str">
            <v>UN</v>
          </cell>
          <cell r="E2355">
            <v>1</v>
          </cell>
          <cell r="F2355">
            <v>8.4450000000000003</v>
          </cell>
          <cell r="G2355">
            <v>0</v>
          </cell>
          <cell r="H2355">
            <v>2.2050000000000001</v>
          </cell>
          <cell r="I2355">
            <v>0</v>
          </cell>
          <cell r="J2355">
            <v>10.65</v>
          </cell>
          <cell r="K2355">
            <v>12.78</v>
          </cell>
        </row>
        <row r="2356">
          <cell r="B2356" t="str">
            <v>C2393</v>
          </cell>
          <cell r="C2356" t="str">
            <v>TÊ REDUÇÃO PVC SOLD. AZUL D=32mmX3/4"</v>
          </cell>
          <cell r="D2356" t="str">
            <v>UN</v>
          </cell>
          <cell r="E2356">
            <v>1</v>
          </cell>
          <cell r="F2356">
            <v>8.3362499999999997</v>
          </cell>
          <cell r="G2356">
            <v>0</v>
          </cell>
          <cell r="H2356">
            <v>1.1637500000000001</v>
          </cell>
          <cell r="I2356">
            <v>0</v>
          </cell>
          <cell r="J2356">
            <v>9.5</v>
          </cell>
          <cell r="K2356">
            <v>11.4</v>
          </cell>
        </row>
        <row r="2357">
          <cell r="B2357" t="str">
            <v>C2392</v>
          </cell>
          <cell r="C2357" t="str">
            <v>TÊ REDUÇÃO PVC SOLD. AZUL D=25mmX1/2"</v>
          </cell>
          <cell r="D2357" t="str">
            <v>UN</v>
          </cell>
          <cell r="E2357">
            <v>1</v>
          </cell>
          <cell r="F2357">
            <v>5.6662499999999998</v>
          </cell>
          <cell r="G2357">
            <v>0</v>
          </cell>
          <cell r="H2357">
            <v>1.1637500000000001</v>
          </cell>
          <cell r="I2357">
            <v>0</v>
          </cell>
          <cell r="J2357">
            <v>6.83</v>
          </cell>
          <cell r="K2357">
            <v>8.1959999999999997</v>
          </cell>
        </row>
        <row r="2358">
          <cell r="B2358" t="str">
            <v>C2404</v>
          </cell>
          <cell r="C2358" t="str">
            <v>TÊ REDUÇÃO PVC SOLD. MARROM D=25X20mm (3/4"X1/2")</v>
          </cell>
          <cell r="D2358" t="str">
            <v>UN</v>
          </cell>
          <cell r="E2358">
            <v>1</v>
          </cell>
          <cell r="F2358">
            <v>2.6062500000000002</v>
          </cell>
          <cell r="G2358">
            <v>0</v>
          </cell>
          <cell r="H2358">
            <v>1.1637500000000001</v>
          </cell>
          <cell r="I2358">
            <v>0</v>
          </cell>
          <cell r="J2358">
            <v>3.7700000000000005</v>
          </cell>
          <cell r="K2358">
            <v>4.524</v>
          </cell>
        </row>
        <row r="2359">
          <cell r="B2359" t="str">
            <v>C2405</v>
          </cell>
          <cell r="C2359" t="str">
            <v>TÊ REDUÇÃO PVC SOLD. MARROM D=32X25mm (1"X3/4')</v>
          </cell>
          <cell r="D2359" t="str">
            <v>UN</v>
          </cell>
          <cell r="E2359">
            <v>1</v>
          </cell>
          <cell r="F2359">
            <v>3.88625</v>
          </cell>
          <cell r="G2359">
            <v>0</v>
          </cell>
          <cell r="H2359">
            <v>1.1637500000000001</v>
          </cell>
          <cell r="I2359">
            <v>0</v>
          </cell>
          <cell r="J2359">
            <v>5.05</v>
          </cell>
          <cell r="K2359">
            <v>6.06</v>
          </cell>
        </row>
        <row r="2360">
          <cell r="B2360" t="str">
            <v>C2406</v>
          </cell>
          <cell r="C2360" t="str">
            <v>TÊ REDUÇÃO PVC SOLD. MARROM D=40X32mm (1 1/4"X1")</v>
          </cell>
          <cell r="D2360" t="str">
            <v>UN</v>
          </cell>
          <cell r="E2360">
            <v>1</v>
          </cell>
          <cell r="F2360">
            <v>5.3425000000000002</v>
          </cell>
          <cell r="G2360">
            <v>0</v>
          </cell>
          <cell r="H2360">
            <v>1.8374999999999999</v>
          </cell>
          <cell r="I2360">
            <v>0</v>
          </cell>
          <cell r="J2360">
            <v>7.18</v>
          </cell>
          <cell r="K2360">
            <v>8.6159999999999997</v>
          </cell>
        </row>
        <row r="2361">
          <cell r="B2361" t="str">
            <v>C2407</v>
          </cell>
          <cell r="C2361" t="str">
            <v>TÊ REDUÇÃO PVC SOLD. MARROM D=50X20mm (1 1/2"X1/2")</v>
          </cell>
          <cell r="D2361" t="str">
            <v>UN</v>
          </cell>
          <cell r="E2361">
            <v>1</v>
          </cell>
          <cell r="F2361">
            <v>6.2125000000000004</v>
          </cell>
          <cell r="G2361">
            <v>0</v>
          </cell>
          <cell r="H2361">
            <v>1.8374999999999999</v>
          </cell>
          <cell r="I2361">
            <v>0</v>
          </cell>
          <cell r="J2361">
            <v>8.0500000000000007</v>
          </cell>
          <cell r="K2361">
            <v>9.66</v>
          </cell>
        </row>
        <row r="2362">
          <cell r="B2362" t="str">
            <v>C2408</v>
          </cell>
          <cell r="C2362" t="str">
            <v>TÊ REDUÇÃO PVC SOLD. MARROM D=50X25mm (1 1/2"X3/4')</v>
          </cell>
          <cell r="D2362" t="str">
            <v>UN</v>
          </cell>
          <cell r="E2362">
            <v>1</v>
          </cell>
          <cell r="F2362">
            <v>6.2925000000000004</v>
          </cell>
          <cell r="G2362">
            <v>0</v>
          </cell>
          <cell r="H2362">
            <v>1.8374999999999999</v>
          </cell>
          <cell r="I2362">
            <v>0</v>
          </cell>
          <cell r="J2362">
            <v>8.1300000000000008</v>
          </cell>
          <cell r="K2362">
            <v>9.7560000000000002</v>
          </cell>
        </row>
        <row r="2363">
          <cell r="B2363" t="str">
            <v>C2409</v>
          </cell>
          <cell r="C2363" t="str">
            <v>TÊ REDUÇÃO PVC SOLD. MARROM D=50X32mm (1 1/2"X1")</v>
          </cell>
          <cell r="D2363" t="str">
            <v>UN</v>
          </cell>
          <cell r="E2363">
            <v>1</v>
          </cell>
          <cell r="F2363">
            <v>8.3424999999999994</v>
          </cell>
          <cell r="G2363">
            <v>0</v>
          </cell>
          <cell r="H2363">
            <v>1.8374999999999999</v>
          </cell>
          <cell r="I2363">
            <v>0</v>
          </cell>
          <cell r="J2363">
            <v>10.18</v>
          </cell>
          <cell r="K2363">
            <v>12.215999999999999</v>
          </cell>
        </row>
        <row r="2364">
          <cell r="B2364" t="str">
            <v>C2410</v>
          </cell>
          <cell r="C2364" t="str">
            <v>TÊ REDUÇÃO PVC SOLD. MARROM D=50X40mm (1 1/2"X1 1/4")</v>
          </cell>
          <cell r="D2364" t="str">
            <v>UN</v>
          </cell>
          <cell r="E2364">
            <v>1</v>
          </cell>
          <cell r="F2364">
            <v>8.2025000000000006</v>
          </cell>
          <cell r="G2364">
            <v>0</v>
          </cell>
          <cell r="H2364">
            <v>1.8374999999999999</v>
          </cell>
          <cell r="I2364">
            <v>0</v>
          </cell>
          <cell r="J2364">
            <v>10.040000000000001</v>
          </cell>
          <cell r="K2364">
            <v>12.048</v>
          </cell>
        </row>
        <row r="2365">
          <cell r="B2365" t="str">
            <v>C2411</v>
          </cell>
          <cell r="C2365" t="str">
            <v>TÊ REDUÇÃO PVC SOLD. MARROM D=75X50mm (2 1/2"X1 1/2")</v>
          </cell>
          <cell r="D2365" t="str">
            <v>UN</v>
          </cell>
          <cell r="E2365">
            <v>1</v>
          </cell>
          <cell r="F2365">
            <v>22.68375</v>
          </cell>
          <cell r="G2365">
            <v>0</v>
          </cell>
          <cell r="H2365">
            <v>2.7562500000000001</v>
          </cell>
          <cell r="I2365">
            <v>0</v>
          </cell>
          <cell r="J2365">
            <v>25.44</v>
          </cell>
          <cell r="K2365">
            <v>30.527999999999999</v>
          </cell>
        </row>
        <row r="2366">
          <cell r="B2366" t="str">
            <v>C2412</v>
          </cell>
          <cell r="C2366" t="str">
            <v>TÊ REDUÇÃO PVC SOLD. MARROM D=75X60mm (2 1/2"X2")</v>
          </cell>
          <cell r="D2366" t="str">
            <v>UN</v>
          </cell>
          <cell r="E2366">
            <v>1</v>
          </cell>
          <cell r="F2366">
            <v>37.313749999999999</v>
          </cell>
          <cell r="G2366">
            <v>0</v>
          </cell>
          <cell r="H2366">
            <v>2.7562500000000001</v>
          </cell>
          <cell r="I2366">
            <v>0</v>
          </cell>
          <cell r="J2366">
            <v>40.07</v>
          </cell>
          <cell r="K2366">
            <v>48.083999999999996</v>
          </cell>
        </row>
        <row r="2367">
          <cell r="B2367" t="str">
            <v>C2413</v>
          </cell>
          <cell r="C2367" t="str">
            <v>TÊ REDUÇÃO PVC SOLD. MARROM D=85X60mm (3"X2")</v>
          </cell>
          <cell r="D2367" t="str">
            <v>UN</v>
          </cell>
          <cell r="E2367">
            <v>1</v>
          </cell>
          <cell r="F2367">
            <v>35.533749999999998</v>
          </cell>
          <cell r="G2367">
            <v>0</v>
          </cell>
          <cell r="H2367">
            <v>2.7562500000000001</v>
          </cell>
          <cell r="I2367">
            <v>0</v>
          </cell>
          <cell r="J2367">
            <v>38.29</v>
          </cell>
          <cell r="K2367">
            <v>45.948</v>
          </cell>
        </row>
        <row r="2368">
          <cell r="B2368" t="str">
            <v>C2414</v>
          </cell>
          <cell r="C2368" t="str">
            <v>TÊ REDUÇÃO PVC SOLD. MARROM D=85X75mm (3"X2 1/2")</v>
          </cell>
          <cell r="D2368" t="str">
            <v>UN</v>
          </cell>
          <cell r="E2368">
            <v>1</v>
          </cell>
          <cell r="F2368">
            <v>46.723750000000003</v>
          </cell>
          <cell r="G2368">
            <v>0</v>
          </cell>
          <cell r="H2368">
            <v>2.7562500000000001</v>
          </cell>
          <cell r="I2368">
            <v>0</v>
          </cell>
          <cell r="J2368">
            <v>49.480000000000004</v>
          </cell>
          <cell r="K2368">
            <v>59.376000000000005</v>
          </cell>
        </row>
        <row r="2369">
          <cell r="B2369" t="str">
            <v>C2401</v>
          </cell>
          <cell r="C2369" t="str">
            <v>TÊ REDUÇÃO PVC SOLD. MARROM D=110X60mm (4"X2")</v>
          </cell>
          <cell r="D2369" t="str">
            <v>UN</v>
          </cell>
          <cell r="E2369">
            <v>1</v>
          </cell>
          <cell r="F2369">
            <v>47.341250000000002</v>
          </cell>
          <cell r="G2369">
            <v>0</v>
          </cell>
          <cell r="H2369">
            <v>3.3687499999999999</v>
          </cell>
          <cell r="I2369">
            <v>0</v>
          </cell>
          <cell r="J2369">
            <v>50.71</v>
          </cell>
          <cell r="K2369">
            <v>60.851999999999997</v>
          </cell>
        </row>
        <row r="2370">
          <cell r="B2370" t="str">
            <v>C2402</v>
          </cell>
          <cell r="C2370" t="str">
            <v>TÊ REDUÇÃO PVC SOLD. MARROM D=110X75mm (4"X2 1/2")</v>
          </cell>
          <cell r="D2370" t="str">
            <v>UN</v>
          </cell>
          <cell r="E2370">
            <v>1</v>
          </cell>
          <cell r="F2370">
            <v>60.251249999999999</v>
          </cell>
          <cell r="G2370">
            <v>0</v>
          </cell>
          <cell r="H2370">
            <v>3.3687499999999999</v>
          </cell>
          <cell r="I2370">
            <v>0</v>
          </cell>
          <cell r="J2370">
            <v>63.62</v>
          </cell>
          <cell r="K2370">
            <v>76.343999999999994</v>
          </cell>
        </row>
        <row r="2371">
          <cell r="B2371" t="str">
            <v>C2403</v>
          </cell>
          <cell r="C2371" t="str">
            <v>TÊ REDUÇÃO PVC SOLD. MARROM D=110X85mm (4"X3")</v>
          </cell>
          <cell r="D2371" t="str">
            <v>UN</v>
          </cell>
          <cell r="E2371">
            <v>1</v>
          </cell>
          <cell r="F2371">
            <v>62.46125</v>
          </cell>
          <cell r="G2371">
            <v>0</v>
          </cell>
          <cell r="H2371">
            <v>3.3687499999999999</v>
          </cell>
          <cell r="I2371">
            <v>0</v>
          </cell>
          <cell r="J2371">
            <v>65.83</v>
          </cell>
          <cell r="K2371">
            <v>78.995999999999995</v>
          </cell>
        </row>
        <row r="2372">
          <cell r="B2372" t="str">
            <v>C2341</v>
          </cell>
          <cell r="C2372" t="str">
            <v xml:space="preserve">TÊ REDUÇÃO PVC SOLD./ROSCA. D=25mmX25mmX1/2" </v>
          </cell>
          <cell r="D2372" t="str">
            <v>UN</v>
          </cell>
          <cell r="E2372">
            <v>1</v>
          </cell>
          <cell r="F2372">
            <v>2.915</v>
          </cell>
          <cell r="G2372">
            <v>0</v>
          </cell>
          <cell r="H2372">
            <v>1.2250000000000001</v>
          </cell>
          <cell r="I2372">
            <v>0</v>
          </cell>
          <cell r="J2372">
            <v>4.1400000000000006</v>
          </cell>
          <cell r="K2372">
            <v>4.9680000000000009</v>
          </cell>
        </row>
        <row r="2373">
          <cell r="B2373" t="str">
            <v>C2342</v>
          </cell>
          <cell r="C2373" t="str">
            <v>TÊ REDUÇÃO PVC SOLD./ROSCA. D=32mmX32mmX3/4"</v>
          </cell>
          <cell r="D2373" t="str">
            <v>UN</v>
          </cell>
          <cell r="E2373">
            <v>1</v>
          </cell>
          <cell r="F2373">
            <v>5.6950000000000003</v>
          </cell>
          <cell r="G2373">
            <v>0</v>
          </cell>
          <cell r="H2373">
            <v>1.2250000000000001</v>
          </cell>
          <cell r="I2373">
            <v>0</v>
          </cell>
          <cell r="J2373">
            <v>6.92</v>
          </cell>
          <cell r="K2373">
            <v>8.3040000000000003</v>
          </cell>
        </row>
        <row r="2374">
          <cell r="B2374" t="str">
            <v>C2595</v>
          </cell>
          <cell r="C2374" t="str">
            <v>TUBO PVC BRANCO P/ESGOTO D=40mm (1 1/2")</v>
          </cell>
          <cell r="D2374" t="str">
            <v>M</v>
          </cell>
          <cell r="E2374">
            <v>1</v>
          </cell>
          <cell r="F2374">
            <v>3.52</v>
          </cell>
          <cell r="G2374">
            <v>0</v>
          </cell>
          <cell r="H2374">
            <v>1.47</v>
          </cell>
          <cell r="I2374">
            <v>0</v>
          </cell>
          <cell r="J2374">
            <v>4.99</v>
          </cell>
          <cell r="K2374">
            <v>5.9880000000000004</v>
          </cell>
        </row>
        <row r="2375">
          <cell r="B2375" t="str">
            <v>C2596</v>
          </cell>
          <cell r="C2375" t="str">
            <v>TUBO PVC BRANCO P/ESGOTO D=50mm (2")</v>
          </cell>
          <cell r="D2375" t="str">
            <v>M</v>
          </cell>
          <cell r="E2375">
            <v>1</v>
          </cell>
          <cell r="F2375">
            <v>5.5824999999999996</v>
          </cell>
          <cell r="G2375">
            <v>0</v>
          </cell>
          <cell r="H2375">
            <v>1.8374999999999999</v>
          </cell>
          <cell r="I2375">
            <v>0</v>
          </cell>
          <cell r="J2375">
            <v>7.42</v>
          </cell>
          <cell r="K2375">
            <v>8.9039999999999999</v>
          </cell>
        </row>
        <row r="2376">
          <cell r="B2376" t="str">
            <v>C2598</v>
          </cell>
          <cell r="C2376" t="str">
            <v>TUBO PVC BRANCO P/ESGOTO D=75mm (3")</v>
          </cell>
          <cell r="D2376" t="str">
            <v>M</v>
          </cell>
          <cell r="E2376">
            <v>1</v>
          </cell>
          <cell r="F2376">
            <v>7.95</v>
          </cell>
          <cell r="G2376">
            <v>0</v>
          </cell>
          <cell r="H2376">
            <v>2.94</v>
          </cell>
          <cell r="I2376">
            <v>0</v>
          </cell>
          <cell r="J2376">
            <v>10.89</v>
          </cell>
          <cell r="K2376">
            <v>13.068</v>
          </cell>
        </row>
        <row r="2377">
          <cell r="B2377" t="str">
            <v>C2593</v>
          </cell>
          <cell r="C2377" t="str">
            <v>TUBO PVC BRANCO P/ESGOTO D=100MM (4')</v>
          </cell>
          <cell r="D2377" t="str">
            <v>M</v>
          </cell>
          <cell r="E2377">
            <v>1</v>
          </cell>
          <cell r="F2377">
            <v>9.5549999999999997</v>
          </cell>
          <cell r="G2377">
            <v>0</v>
          </cell>
          <cell r="H2377">
            <v>3.1850000000000001</v>
          </cell>
          <cell r="I2377">
            <v>0</v>
          </cell>
          <cell r="J2377">
            <v>12.74</v>
          </cell>
          <cell r="K2377">
            <v>15.288</v>
          </cell>
        </row>
        <row r="2378">
          <cell r="B2378" t="str">
            <v>C2597</v>
          </cell>
          <cell r="C2378" t="str">
            <v>TUBO PVC BRANCO P/ESGOTO D=50mm (2") - JUNTA C/ANÉIS</v>
          </cell>
          <cell r="D2378" t="str">
            <v>M</v>
          </cell>
          <cell r="E2378">
            <v>1</v>
          </cell>
          <cell r="F2378">
            <v>6.1025</v>
          </cell>
          <cell r="G2378">
            <v>0</v>
          </cell>
          <cell r="H2378">
            <v>1.8374999999999999</v>
          </cell>
          <cell r="I2378">
            <v>0</v>
          </cell>
          <cell r="J2378">
            <v>7.9399999999999995</v>
          </cell>
          <cell r="K2378">
            <v>9.5279999999999987</v>
          </cell>
        </row>
        <row r="2379">
          <cell r="B2379" t="str">
            <v>C2599</v>
          </cell>
          <cell r="C2379" t="str">
            <v>TUBO PVC BRANCO P/ESGOTO D=75mm (3") - JUNTA C/ANÉIS</v>
          </cell>
          <cell r="D2379" t="str">
            <v>M</v>
          </cell>
          <cell r="E2379">
            <v>1</v>
          </cell>
          <cell r="F2379">
            <v>8.42</v>
          </cell>
          <cell r="G2379">
            <v>0</v>
          </cell>
          <cell r="H2379">
            <v>2.94</v>
          </cell>
          <cell r="I2379">
            <v>0</v>
          </cell>
          <cell r="J2379">
            <v>11.36</v>
          </cell>
          <cell r="K2379">
            <v>13.632</v>
          </cell>
        </row>
        <row r="2380">
          <cell r="B2380" t="str">
            <v>C2594</v>
          </cell>
          <cell r="C2380" t="str">
            <v>TUBO PVC BRANCO P/ESGOTO D=100mm (4") - JUNTA C/ANÉIS</v>
          </cell>
          <cell r="D2380" t="str">
            <v>M</v>
          </cell>
          <cell r="E2380">
            <v>1</v>
          </cell>
          <cell r="F2380">
            <v>10.275</v>
          </cell>
          <cell r="G2380">
            <v>0</v>
          </cell>
          <cell r="H2380">
            <v>3.1850000000000001</v>
          </cell>
          <cell r="I2380">
            <v>0</v>
          </cell>
          <cell r="J2380">
            <v>13.46</v>
          </cell>
          <cell r="K2380">
            <v>16.152000000000001</v>
          </cell>
        </row>
        <row r="2381">
          <cell r="B2381" t="str">
            <v>C2600</v>
          </cell>
          <cell r="C2381" t="str">
            <v>TUBO PVC BRANCO RÍGIDO ESGOTO D=150mm (6")</v>
          </cell>
          <cell r="D2381" t="str">
            <v>M</v>
          </cell>
          <cell r="E2381">
            <v>1</v>
          </cell>
          <cell r="F2381">
            <v>17.085000000000001</v>
          </cell>
          <cell r="G2381">
            <v>0</v>
          </cell>
          <cell r="H2381">
            <v>3.6749999999999998</v>
          </cell>
          <cell r="I2381">
            <v>0</v>
          </cell>
          <cell r="J2381">
            <v>20.76</v>
          </cell>
          <cell r="K2381">
            <v>24.912000000000003</v>
          </cell>
        </row>
        <row r="2382">
          <cell r="B2382" t="str">
            <v>C2601</v>
          </cell>
          <cell r="C2382" t="str">
            <v>TUBO PVC BRANCO RÍGIDO ESGOTO D=200mm (8")</v>
          </cell>
          <cell r="D2382" t="str">
            <v>M</v>
          </cell>
          <cell r="E2382">
            <v>1</v>
          </cell>
          <cell r="F2382">
            <v>24.952500000000001</v>
          </cell>
          <cell r="G2382">
            <v>0</v>
          </cell>
          <cell r="H2382">
            <v>4.2874999999999996</v>
          </cell>
          <cell r="I2382">
            <v>0</v>
          </cell>
          <cell r="J2382">
            <v>29.240000000000002</v>
          </cell>
          <cell r="K2382">
            <v>35.088000000000001</v>
          </cell>
        </row>
        <row r="2383">
          <cell r="B2383" t="str">
            <v>C2602</v>
          </cell>
          <cell r="C2383" t="str">
            <v>TUBO PVC BRANCO RÍGIDO ESGOTO D=250mm (10")</v>
          </cell>
          <cell r="D2383" t="str">
            <v>M</v>
          </cell>
          <cell r="E2383">
            <v>1</v>
          </cell>
          <cell r="F2383">
            <v>40.299999999999997</v>
          </cell>
          <cell r="G2383">
            <v>0</v>
          </cell>
          <cell r="H2383">
            <v>4.9000000000000004</v>
          </cell>
          <cell r="I2383">
            <v>0</v>
          </cell>
          <cell r="J2383">
            <v>45.199999999999996</v>
          </cell>
          <cell r="K2383">
            <v>54.239999999999995</v>
          </cell>
        </row>
        <row r="2384">
          <cell r="B2384" t="str">
            <v>C2603</v>
          </cell>
          <cell r="C2384" t="str">
            <v>TUBO PVC BRANCO RÍGIDO ESGOTO D=300mm (12")</v>
          </cell>
          <cell r="D2384" t="str">
            <v>M</v>
          </cell>
          <cell r="E2384">
            <v>1</v>
          </cell>
          <cell r="F2384">
            <v>49.677500000000002</v>
          </cell>
          <cell r="G2384">
            <v>0</v>
          </cell>
          <cell r="H2384">
            <v>5.5125000000000002</v>
          </cell>
          <cell r="I2384">
            <v>0</v>
          </cell>
          <cell r="J2384">
            <v>55.190000000000005</v>
          </cell>
          <cell r="K2384">
            <v>66.228000000000009</v>
          </cell>
        </row>
        <row r="2385">
          <cell r="B2385" t="str">
            <v>C2613</v>
          </cell>
          <cell r="C2385" t="str">
            <v>TUBO PVC CINZA RÍG. P/ESGOTO D=150mm (6") JUNTAS C/ANÉIS</v>
          </cell>
          <cell r="D2385" t="str">
            <v>M</v>
          </cell>
          <cell r="E2385">
            <v>1</v>
          </cell>
          <cell r="F2385">
            <v>28.08</v>
          </cell>
          <cell r="G2385">
            <v>0</v>
          </cell>
          <cell r="H2385">
            <v>3.43</v>
          </cell>
          <cell r="I2385">
            <v>0</v>
          </cell>
          <cell r="J2385">
            <v>31.509999999999998</v>
          </cell>
          <cell r="K2385">
            <v>37.811999999999998</v>
          </cell>
        </row>
        <row r="2386">
          <cell r="B2386" t="str">
            <v>C2614</v>
          </cell>
          <cell r="C2386" t="str">
            <v>TUBO PVC CINZA RÍG. P/ESGOTO D=150mm (6") JUNTAS SOLD.</v>
          </cell>
          <cell r="D2386" t="str">
            <v>M</v>
          </cell>
          <cell r="E2386">
            <v>1</v>
          </cell>
          <cell r="F2386">
            <v>28.3</v>
          </cell>
          <cell r="G2386">
            <v>0</v>
          </cell>
          <cell r="H2386">
            <v>3.43</v>
          </cell>
          <cell r="I2386">
            <v>0</v>
          </cell>
          <cell r="J2386">
            <v>31.73</v>
          </cell>
          <cell r="K2386">
            <v>38.076000000000001</v>
          </cell>
        </row>
        <row r="2387">
          <cell r="B2387" t="str">
            <v>C2607</v>
          </cell>
          <cell r="C2387" t="str">
            <v>TUBO PVC ROSC. BRANCO D= 1/2" (20mm)</v>
          </cell>
          <cell r="D2387" t="str">
            <v>M</v>
          </cell>
          <cell r="E2387">
            <v>1</v>
          </cell>
          <cell r="F2387">
            <v>2.8462499999999999</v>
          </cell>
          <cell r="G2387">
            <v>0</v>
          </cell>
          <cell r="H2387">
            <v>0.67374999999999996</v>
          </cell>
          <cell r="I2387">
            <v>0</v>
          </cell>
          <cell r="J2387">
            <v>3.52</v>
          </cell>
          <cell r="K2387">
            <v>4.2240000000000002</v>
          </cell>
        </row>
        <row r="2388">
          <cell r="B2388" t="str">
            <v>C2611</v>
          </cell>
          <cell r="C2388" t="str">
            <v>TUBO PVC ROSC. BRANCO D= 3/4" (25mm)</v>
          </cell>
          <cell r="D2388" t="str">
            <v>M</v>
          </cell>
          <cell r="E2388">
            <v>1</v>
          </cell>
          <cell r="F2388">
            <v>3.8312499999999998</v>
          </cell>
          <cell r="G2388">
            <v>0</v>
          </cell>
          <cell r="H2388">
            <v>0.91874999999999996</v>
          </cell>
          <cell r="I2388">
            <v>0</v>
          </cell>
          <cell r="J2388">
            <v>4.75</v>
          </cell>
          <cell r="K2388">
            <v>5.7</v>
          </cell>
        </row>
        <row r="2389">
          <cell r="B2389" t="str">
            <v>C2606</v>
          </cell>
          <cell r="C2389" t="str">
            <v>TUBO PVC ROSC. BRANCO D= 1" (32mm)</v>
          </cell>
          <cell r="D2389" t="str">
            <v>M</v>
          </cell>
          <cell r="E2389">
            <v>1</v>
          </cell>
          <cell r="F2389">
            <v>6.81</v>
          </cell>
          <cell r="G2389">
            <v>0</v>
          </cell>
          <cell r="H2389">
            <v>0.98</v>
          </cell>
          <cell r="I2389">
            <v>0</v>
          </cell>
          <cell r="J2389">
            <v>7.7899999999999991</v>
          </cell>
          <cell r="K2389">
            <v>9.347999999999999</v>
          </cell>
        </row>
        <row r="2390">
          <cell r="B2390" t="str">
            <v>C2605</v>
          </cell>
          <cell r="C2390" t="str">
            <v>TUBO PVC ROSC. BRANCO D= 1 1/4" (40mm)</v>
          </cell>
          <cell r="D2390" t="str">
            <v>M</v>
          </cell>
          <cell r="E2390">
            <v>1</v>
          </cell>
          <cell r="F2390">
            <v>9.1999999999999993</v>
          </cell>
          <cell r="G2390">
            <v>0</v>
          </cell>
          <cell r="H2390">
            <v>1.47</v>
          </cell>
          <cell r="I2390">
            <v>0</v>
          </cell>
          <cell r="J2390">
            <v>10.67</v>
          </cell>
          <cell r="K2390">
            <v>12.804</v>
          </cell>
        </row>
        <row r="2391">
          <cell r="B2391" t="str">
            <v>C2604</v>
          </cell>
          <cell r="C2391" t="str">
            <v>TUBO PVC ROSC. BRANCO D= 1 1/2" (50mm)</v>
          </cell>
          <cell r="D2391" t="str">
            <v>M</v>
          </cell>
          <cell r="E2391">
            <v>1</v>
          </cell>
          <cell r="F2391">
            <v>10.50375</v>
          </cell>
          <cell r="G2391">
            <v>0</v>
          </cell>
          <cell r="H2391">
            <v>1.7762500000000001</v>
          </cell>
          <cell r="I2391">
            <v>0</v>
          </cell>
          <cell r="J2391">
            <v>12.280000000000001</v>
          </cell>
          <cell r="K2391">
            <v>14.736000000000001</v>
          </cell>
        </row>
        <row r="2392">
          <cell r="B2392" t="str">
            <v>C2609</v>
          </cell>
          <cell r="C2392" t="str">
            <v>TUBO PVC ROSC. BRANCO D= 2" (60mm)</v>
          </cell>
          <cell r="D2392" t="str">
            <v>M</v>
          </cell>
          <cell r="E2392">
            <v>1</v>
          </cell>
          <cell r="F2392">
            <v>16.295000000000002</v>
          </cell>
          <cell r="G2392">
            <v>0</v>
          </cell>
          <cell r="H2392">
            <v>2.2050000000000001</v>
          </cell>
          <cell r="I2392">
            <v>0</v>
          </cell>
          <cell r="J2392">
            <v>18.5</v>
          </cell>
          <cell r="K2392">
            <v>22.2</v>
          </cell>
        </row>
        <row r="2393">
          <cell r="B2393" t="str">
            <v>C2608</v>
          </cell>
          <cell r="C2393" t="str">
            <v>TUBO PVC ROSC. BRANCO D= 2 1/2" (75mm)</v>
          </cell>
          <cell r="D2393" t="str">
            <v>M</v>
          </cell>
          <cell r="E2393">
            <v>1</v>
          </cell>
          <cell r="F2393">
            <v>26.48875</v>
          </cell>
          <cell r="G2393">
            <v>0</v>
          </cell>
          <cell r="H2393">
            <v>3.0012500000000002</v>
          </cell>
          <cell r="I2393">
            <v>0</v>
          </cell>
          <cell r="J2393">
            <v>29.49</v>
          </cell>
          <cell r="K2393">
            <v>35.387999999999998</v>
          </cell>
        </row>
        <row r="2394">
          <cell r="B2394" t="str">
            <v>C2610</v>
          </cell>
          <cell r="C2394" t="str">
            <v>TUBO PVC ROSC. BRANCO D= 3" (85mm)</v>
          </cell>
          <cell r="D2394" t="str">
            <v>M</v>
          </cell>
          <cell r="E2394">
            <v>1</v>
          </cell>
          <cell r="F2394">
            <v>34.037500000000001</v>
          </cell>
          <cell r="G2394">
            <v>0</v>
          </cell>
          <cell r="H2394">
            <v>3.5525000000000002</v>
          </cell>
          <cell r="I2394">
            <v>0</v>
          </cell>
          <cell r="J2394">
            <v>37.590000000000003</v>
          </cell>
          <cell r="K2394">
            <v>45.108000000000004</v>
          </cell>
        </row>
        <row r="2395">
          <cell r="B2395" t="str">
            <v>C2612</v>
          </cell>
          <cell r="C2395" t="str">
            <v>TUBO PVC ROSC. BRANCO D= 4"(110mm)</v>
          </cell>
          <cell r="D2395" t="str">
            <v>M</v>
          </cell>
          <cell r="E2395">
            <v>1</v>
          </cell>
          <cell r="F2395">
            <v>40.021250000000002</v>
          </cell>
          <cell r="G2395">
            <v>0</v>
          </cell>
          <cell r="H2395">
            <v>3.8587500000000001</v>
          </cell>
          <cell r="I2395">
            <v>0</v>
          </cell>
          <cell r="J2395">
            <v>43.88</v>
          </cell>
          <cell r="K2395">
            <v>52.655999999999999</v>
          </cell>
        </row>
        <row r="2396">
          <cell r="B2396" t="str">
            <v>C2615</v>
          </cell>
          <cell r="C2396" t="str">
            <v>TUBO PVC SOLD. MARROM D= 20mm (1/2")</v>
          </cell>
          <cell r="D2396" t="str">
            <v>M</v>
          </cell>
          <cell r="E2396">
            <v>1</v>
          </cell>
          <cell r="F2396">
            <v>1.6087499999999999</v>
          </cell>
          <cell r="G2396">
            <v>0</v>
          </cell>
          <cell r="H2396">
            <v>0.55125000000000002</v>
          </cell>
          <cell r="I2396">
            <v>0</v>
          </cell>
          <cell r="J2396">
            <v>2.16</v>
          </cell>
          <cell r="K2396">
            <v>2.5920000000000001</v>
          </cell>
        </row>
        <row r="2397">
          <cell r="B2397" t="str">
            <v>C2616</v>
          </cell>
          <cell r="C2397" t="str">
            <v>TUBO PVC SOLD. MARROM D= 25mm (3/4")</v>
          </cell>
          <cell r="D2397" t="str">
            <v>M</v>
          </cell>
          <cell r="E2397">
            <v>1</v>
          </cell>
          <cell r="F2397">
            <v>2.2250000000000001</v>
          </cell>
          <cell r="G2397">
            <v>0</v>
          </cell>
          <cell r="H2397">
            <v>0.73499999999999999</v>
          </cell>
          <cell r="I2397">
            <v>0</v>
          </cell>
          <cell r="J2397">
            <v>2.96</v>
          </cell>
          <cell r="K2397">
            <v>3.552</v>
          </cell>
        </row>
        <row r="2398">
          <cell r="B2398" t="str">
            <v>C2617</v>
          </cell>
          <cell r="C2398" t="str">
            <v>TUBO PVC SOLD. MARROM D= 32mm (1")</v>
          </cell>
          <cell r="D2398" t="str">
            <v>M</v>
          </cell>
          <cell r="E2398">
            <v>1</v>
          </cell>
          <cell r="F2398">
            <v>4.2137500000000001</v>
          </cell>
          <cell r="G2398">
            <v>0</v>
          </cell>
          <cell r="H2398">
            <v>0.79625000000000001</v>
          </cell>
          <cell r="I2398">
            <v>0</v>
          </cell>
          <cell r="J2398">
            <v>5.01</v>
          </cell>
          <cell r="K2398">
            <v>6.0119999999999996</v>
          </cell>
        </row>
        <row r="2399">
          <cell r="B2399" t="str">
            <v>C2618</v>
          </cell>
          <cell r="C2399" t="str">
            <v>TUBO PVC SOLD. MARROM D= 40mm (1 1/4")</v>
          </cell>
          <cell r="D2399" t="str">
            <v>M</v>
          </cell>
          <cell r="E2399">
            <v>1</v>
          </cell>
          <cell r="F2399">
            <v>5.9050000000000002</v>
          </cell>
          <cell r="G2399">
            <v>0</v>
          </cell>
          <cell r="H2399">
            <v>1.2250000000000001</v>
          </cell>
          <cell r="I2399">
            <v>0</v>
          </cell>
          <cell r="J2399">
            <v>7.1300000000000008</v>
          </cell>
          <cell r="K2399">
            <v>8.5560000000000009</v>
          </cell>
        </row>
        <row r="2400">
          <cell r="B2400" t="str">
            <v>C2619</v>
          </cell>
          <cell r="C2400" t="str">
            <v>TUBO PVC SOLD. MARROM D= 50mm (1 1/2")</v>
          </cell>
          <cell r="D2400" t="str">
            <v>M</v>
          </cell>
          <cell r="E2400">
            <v>1</v>
          </cell>
          <cell r="F2400">
            <v>7.12</v>
          </cell>
          <cell r="G2400">
            <v>0</v>
          </cell>
          <cell r="H2400">
            <v>1.47</v>
          </cell>
          <cell r="I2400">
            <v>0</v>
          </cell>
          <cell r="J2400">
            <v>8.59</v>
          </cell>
          <cell r="K2400">
            <v>10.308</v>
          </cell>
        </row>
        <row r="2401">
          <cell r="B2401" t="str">
            <v>C2620</v>
          </cell>
          <cell r="C2401" t="str">
            <v>TUBO PVC SOLD. MARROM D= 60mm (2")</v>
          </cell>
          <cell r="D2401" t="str">
            <v>M</v>
          </cell>
          <cell r="E2401">
            <v>1</v>
          </cell>
          <cell r="F2401">
            <v>11.6425</v>
          </cell>
          <cell r="G2401">
            <v>0</v>
          </cell>
          <cell r="H2401">
            <v>1.8374999999999999</v>
          </cell>
          <cell r="I2401">
            <v>0</v>
          </cell>
          <cell r="J2401">
            <v>13.48</v>
          </cell>
          <cell r="K2401">
            <v>16.175999999999998</v>
          </cell>
        </row>
        <row r="2402">
          <cell r="B2402" t="str">
            <v>C2621</v>
          </cell>
          <cell r="C2402" t="str">
            <v>TUBO PVC SOLD. MARROM D= 75mm (2 1/2")</v>
          </cell>
          <cell r="D2402" t="str">
            <v>M</v>
          </cell>
          <cell r="E2402">
            <v>1</v>
          </cell>
          <cell r="F2402">
            <v>16.978750000000002</v>
          </cell>
          <cell r="G2402">
            <v>0</v>
          </cell>
          <cell r="H2402">
            <v>2.51125</v>
          </cell>
          <cell r="I2402">
            <v>0</v>
          </cell>
          <cell r="J2402">
            <v>19.490000000000002</v>
          </cell>
          <cell r="K2402">
            <v>23.388000000000002</v>
          </cell>
        </row>
        <row r="2403">
          <cell r="B2403" t="str">
            <v>C2622</v>
          </cell>
          <cell r="C2403" t="str">
            <v>TUBO PVC SOLD. MARROM D= 85mm (3")</v>
          </cell>
          <cell r="D2403" t="str">
            <v>M</v>
          </cell>
          <cell r="E2403">
            <v>1</v>
          </cell>
          <cell r="F2403">
            <v>21.43</v>
          </cell>
          <cell r="G2403">
            <v>0</v>
          </cell>
          <cell r="H2403">
            <v>2.94</v>
          </cell>
          <cell r="I2403">
            <v>0</v>
          </cell>
          <cell r="J2403">
            <v>24.37</v>
          </cell>
          <cell r="K2403">
            <v>29.244</v>
          </cell>
        </row>
        <row r="2404">
          <cell r="B2404" t="str">
            <v>C2623</v>
          </cell>
          <cell r="C2404" t="str">
            <v>TUBO PVC SOLD. MARROM D=110mm (4")</v>
          </cell>
          <cell r="D2404" t="str">
            <v>M</v>
          </cell>
          <cell r="E2404">
            <v>1</v>
          </cell>
          <cell r="F2404">
            <v>33.795000000000002</v>
          </cell>
          <cell r="G2404">
            <v>0</v>
          </cell>
          <cell r="H2404">
            <v>3.1850000000000001</v>
          </cell>
          <cell r="I2404">
            <v>0</v>
          </cell>
          <cell r="J2404">
            <v>36.980000000000004</v>
          </cell>
          <cell r="K2404">
            <v>44.376000000000005</v>
          </cell>
        </row>
        <row r="2405">
          <cell r="B2405" t="str">
            <v>C2624</v>
          </cell>
          <cell r="C2405" t="str">
            <v>TUBO PVC SOLD. MARROM INCL.CONEXÕES D= 20mm (1/2")</v>
          </cell>
          <cell r="D2405" t="str">
            <v>M</v>
          </cell>
          <cell r="E2405">
            <v>1</v>
          </cell>
          <cell r="F2405">
            <v>3.5662500000000001</v>
          </cell>
          <cell r="G2405">
            <v>0</v>
          </cell>
          <cell r="H2405">
            <v>2.1437499999999998</v>
          </cell>
          <cell r="I2405">
            <v>0</v>
          </cell>
          <cell r="J2405">
            <v>5.71</v>
          </cell>
          <cell r="K2405">
            <v>6.8519999999999994</v>
          </cell>
        </row>
        <row r="2406">
          <cell r="B2406" t="str">
            <v>C2625</v>
          </cell>
          <cell r="C2406" t="str">
            <v>TUBO PVC SOLD. MARROM INCL.CONEXÕES D= 25mm(3/4")</v>
          </cell>
          <cell r="D2406" t="str">
            <v>M</v>
          </cell>
          <cell r="E2406">
            <v>1</v>
          </cell>
          <cell r="F2406">
            <v>4.5599999999999996</v>
          </cell>
          <cell r="G2406">
            <v>0</v>
          </cell>
          <cell r="H2406">
            <v>2.4500000000000002</v>
          </cell>
          <cell r="I2406">
            <v>0</v>
          </cell>
          <cell r="J2406">
            <v>7.01</v>
          </cell>
          <cell r="K2406">
            <v>8.411999999999999</v>
          </cell>
        </row>
        <row r="2407">
          <cell r="B2407" t="str">
            <v>C2626</v>
          </cell>
          <cell r="C2407" t="str">
            <v>TUBO PVC SOLD. MARROM INCL.CONEXÕES D= 32mm(1")</v>
          </cell>
          <cell r="D2407" t="str">
            <v>M</v>
          </cell>
          <cell r="E2407">
            <v>1</v>
          </cell>
          <cell r="F2407">
            <v>7.5137499999999999</v>
          </cell>
          <cell r="G2407">
            <v>0</v>
          </cell>
          <cell r="H2407">
            <v>2.7562500000000001</v>
          </cell>
          <cell r="I2407">
            <v>0</v>
          </cell>
          <cell r="J2407">
            <v>10.27</v>
          </cell>
          <cell r="K2407">
            <v>12.324</v>
          </cell>
        </row>
        <row r="2408">
          <cell r="B2408" t="str">
            <v>C2627</v>
          </cell>
          <cell r="C2408" t="str">
            <v>TUBO PVC SOLD. MARROM INCL.CONEXÕES D= 40mm (1 1/4")</v>
          </cell>
          <cell r="D2408" t="str">
            <v>M</v>
          </cell>
          <cell r="E2408">
            <v>1</v>
          </cell>
          <cell r="F2408">
            <v>9.7675000000000001</v>
          </cell>
          <cell r="G2408">
            <v>0</v>
          </cell>
          <cell r="H2408">
            <v>3.0625</v>
          </cell>
          <cell r="I2408">
            <v>0</v>
          </cell>
          <cell r="J2408">
            <v>12.83</v>
          </cell>
          <cell r="K2408">
            <v>15.395999999999999</v>
          </cell>
        </row>
        <row r="2409">
          <cell r="B2409" t="str">
            <v>C2628</v>
          </cell>
          <cell r="C2409" t="str">
            <v>TUBO PVC SOLD. MARROM INCL.CONEXÕES D= 50mm (1 1/2")</v>
          </cell>
          <cell r="D2409" t="str">
            <v>M</v>
          </cell>
          <cell r="E2409">
            <v>1</v>
          </cell>
          <cell r="F2409">
            <v>11.185</v>
          </cell>
          <cell r="G2409">
            <v>0</v>
          </cell>
          <cell r="H2409">
            <v>3.6749999999999998</v>
          </cell>
          <cell r="I2409">
            <v>0</v>
          </cell>
          <cell r="J2409">
            <v>14.86</v>
          </cell>
          <cell r="K2409">
            <v>17.831999999999997</v>
          </cell>
        </row>
        <row r="2410">
          <cell r="B2410" t="str">
            <v>C2629</v>
          </cell>
          <cell r="C2410" t="str">
            <v>TUBO PVC SOLD. MARROM INCL.CONEXÕES D= 60mm (2")</v>
          </cell>
          <cell r="D2410" t="str">
            <v>M</v>
          </cell>
          <cell r="E2410">
            <v>1</v>
          </cell>
          <cell r="F2410">
            <v>17.522500000000001</v>
          </cell>
          <cell r="G2410">
            <v>0</v>
          </cell>
          <cell r="H2410">
            <v>4.2874999999999996</v>
          </cell>
          <cell r="I2410">
            <v>0</v>
          </cell>
          <cell r="J2410">
            <v>21.810000000000002</v>
          </cell>
          <cell r="K2410">
            <v>26.172000000000001</v>
          </cell>
        </row>
        <row r="2411">
          <cell r="B2411" t="str">
            <v>C2631</v>
          </cell>
          <cell r="C2411" t="str">
            <v>TUBO PVC SOLD. MARROM INCL.CONEXÕES D=75mm (2 1/2")</v>
          </cell>
          <cell r="D2411" t="str">
            <v>M</v>
          </cell>
          <cell r="E2411">
            <v>1</v>
          </cell>
          <cell r="F2411">
            <v>25.157499999999999</v>
          </cell>
          <cell r="G2411">
            <v>0</v>
          </cell>
          <cell r="H2411">
            <v>5.5125000000000002</v>
          </cell>
          <cell r="I2411">
            <v>0</v>
          </cell>
          <cell r="J2411">
            <v>30.669999999999998</v>
          </cell>
          <cell r="K2411">
            <v>36.803999999999995</v>
          </cell>
        </row>
        <row r="2412">
          <cell r="B2412" t="str">
            <v>C2632</v>
          </cell>
          <cell r="C2412" t="str">
            <v>TUBO PVC SOLD. MARROM INCL.CONEXÕES D=85MM(3')</v>
          </cell>
          <cell r="D2412" t="str">
            <v>M</v>
          </cell>
          <cell r="E2412">
            <v>1</v>
          </cell>
          <cell r="F2412">
            <v>29.465</v>
          </cell>
          <cell r="G2412">
            <v>0</v>
          </cell>
          <cell r="H2412">
            <v>6.125</v>
          </cell>
          <cell r="I2412">
            <v>0</v>
          </cell>
          <cell r="J2412">
            <v>35.590000000000003</v>
          </cell>
          <cell r="K2412">
            <v>42.708000000000006</v>
          </cell>
        </row>
        <row r="2413">
          <cell r="B2413" t="str">
            <v>C2630</v>
          </cell>
          <cell r="C2413" t="str">
            <v>TUBO PVC SOLD. MARROM INCL.CONEXÕES D=110mm(4')</v>
          </cell>
          <cell r="D2413" t="str">
            <v>M</v>
          </cell>
          <cell r="E2413">
            <v>1</v>
          </cell>
          <cell r="F2413">
            <v>45.602499999999999</v>
          </cell>
          <cell r="G2413">
            <v>0</v>
          </cell>
          <cell r="H2413">
            <v>6.7374999999999998</v>
          </cell>
          <cell r="I2413">
            <v>0</v>
          </cell>
          <cell r="J2413">
            <v>52.339999999999996</v>
          </cell>
          <cell r="K2413">
            <v>62.807999999999993</v>
          </cell>
        </row>
        <row r="2414">
          <cell r="B2414" t="str">
            <v>C2633</v>
          </cell>
          <cell r="C2414" t="str">
            <v>TUBO RADIAL LEVE C/INSPEÇÃO PVC D=150mm (6")</v>
          </cell>
          <cell r="D2414" t="str">
            <v>UN</v>
          </cell>
          <cell r="E2414">
            <v>1</v>
          </cell>
          <cell r="F2414">
            <v>266.77999999999997</v>
          </cell>
          <cell r="G2414">
            <v>0</v>
          </cell>
          <cell r="H2414">
            <v>3.43</v>
          </cell>
          <cell r="I2414">
            <v>0</v>
          </cell>
          <cell r="J2414">
            <v>270.20999999999998</v>
          </cell>
          <cell r="K2414">
            <v>324.25199999999995</v>
          </cell>
        </row>
        <row r="2415">
          <cell r="B2415" t="str">
            <v>C2648</v>
          </cell>
          <cell r="C2415" t="str">
            <v>UNIÃO PVC BRANCO ROSC. D=1/2" (20mm)</v>
          </cell>
          <cell r="D2415" t="str">
            <v>UN</v>
          </cell>
          <cell r="E2415">
            <v>1</v>
          </cell>
          <cell r="F2415">
            <v>2.9962499999999999</v>
          </cell>
          <cell r="G2415">
            <v>0</v>
          </cell>
          <cell r="H2415">
            <v>0.67374999999999996</v>
          </cell>
          <cell r="I2415">
            <v>0</v>
          </cell>
          <cell r="J2415">
            <v>3.67</v>
          </cell>
          <cell r="K2415">
            <v>4.4039999999999999</v>
          </cell>
        </row>
        <row r="2416">
          <cell r="B2416" t="str">
            <v>C2652</v>
          </cell>
          <cell r="C2416" t="str">
            <v>UNIÃO PVC BRANCO ROSC. D=3/4" (25mm)</v>
          </cell>
          <cell r="D2416" t="str">
            <v>UN</v>
          </cell>
          <cell r="E2416">
            <v>1</v>
          </cell>
          <cell r="F2416">
            <v>3.90625</v>
          </cell>
          <cell r="G2416">
            <v>0</v>
          </cell>
          <cell r="H2416">
            <v>0.67374999999999996</v>
          </cell>
          <cell r="I2416">
            <v>0</v>
          </cell>
          <cell r="J2416">
            <v>4.58</v>
          </cell>
          <cell r="K2416">
            <v>5.4959999999999996</v>
          </cell>
        </row>
        <row r="2417">
          <cell r="B2417" t="str">
            <v>C2647</v>
          </cell>
          <cell r="C2417" t="str">
            <v>UNIÃO PVC BRANCO ROSC. D=1" (32mm)</v>
          </cell>
          <cell r="D2417" t="str">
            <v>UN</v>
          </cell>
          <cell r="E2417">
            <v>1</v>
          </cell>
          <cell r="F2417">
            <v>6.7062499999999998</v>
          </cell>
          <cell r="G2417">
            <v>0</v>
          </cell>
          <cell r="H2417">
            <v>0.67374999999999996</v>
          </cell>
          <cell r="I2417">
            <v>0</v>
          </cell>
          <cell r="J2417">
            <v>7.38</v>
          </cell>
          <cell r="K2417">
            <v>8.8559999999999999</v>
          </cell>
        </row>
        <row r="2418">
          <cell r="B2418" t="str">
            <v>C2646</v>
          </cell>
          <cell r="C2418" t="str">
            <v>UNIÃO PVC BRANCO ROSC. D=1 1/4" (40mm)</v>
          </cell>
          <cell r="D2418" t="str">
            <v>UN</v>
          </cell>
          <cell r="E2418">
            <v>1</v>
          </cell>
          <cell r="F2418">
            <v>14.53875</v>
          </cell>
          <cell r="G2418">
            <v>0</v>
          </cell>
          <cell r="H2418">
            <v>1.04125</v>
          </cell>
          <cell r="I2418">
            <v>0</v>
          </cell>
          <cell r="J2418">
            <v>15.58</v>
          </cell>
          <cell r="K2418">
            <v>18.695999999999998</v>
          </cell>
        </row>
        <row r="2419">
          <cell r="B2419" t="str">
            <v>C2645</v>
          </cell>
          <cell r="C2419" t="str">
            <v>UNIÃO PVC BRANCO ROSC. D=1 1/2" (50mm)</v>
          </cell>
          <cell r="D2419" t="str">
            <v>UN</v>
          </cell>
          <cell r="E2419">
            <v>1</v>
          </cell>
          <cell r="F2419">
            <v>12.29875</v>
          </cell>
          <cell r="G2419">
            <v>0</v>
          </cell>
          <cell r="H2419">
            <v>1.04125</v>
          </cell>
          <cell r="I2419">
            <v>0</v>
          </cell>
          <cell r="J2419">
            <v>13.34</v>
          </cell>
          <cell r="K2419">
            <v>16.007999999999999</v>
          </cell>
        </row>
        <row r="2420">
          <cell r="B2420" t="str">
            <v>C2650</v>
          </cell>
          <cell r="C2420" t="str">
            <v>UNIÃO PVC BRANCO ROSC. D=2" (60mm)</v>
          </cell>
          <cell r="D2420" t="str">
            <v>UN</v>
          </cell>
          <cell r="E2420">
            <v>1</v>
          </cell>
          <cell r="F2420">
            <v>26.518750000000001</v>
          </cell>
          <cell r="G2420">
            <v>0</v>
          </cell>
          <cell r="H2420">
            <v>1.04125</v>
          </cell>
          <cell r="I2420">
            <v>0</v>
          </cell>
          <cell r="J2420">
            <v>27.560000000000002</v>
          </cell>
          <cell r="K2420">
            <v>33.072000000000003</v>
          </cell>
        </row>
        <row r="2421">
          <cell r="B2421" t="str">
            <v>C2651</v>
          </cell>
          <cell r="C2421" t="str">
            <v>UNIÃO PVC BRANCO ROSC. D=3" (85mm)</v>
          </cell>
          <cell r="D2421" t="str">
            <v>UN</v>
          </cell>
          <cell r="E2421">
            <v>1</v>
          </cell>
          <cell r="F2421">
            <v>64.592500000000001</v>
          </cell>
          <cell r="G2421">
            <v>0</v>
          </cell>
          <cell r="H2421">
            <v>1.3474999999999999</v>
          </cell>
          <cell r="I2421">
            <v>0</v>
          </cell>
          <cell r="J2421">
            <v>65.94</v>
          </cell>
          <cell r="K2421">
            <v>79.128</v>
          </cell>
        </row>
        <row r="2422">
          <cell r="B2422" t="str">
            <v>C2649</v>
          </cell>
          <cell r="C2422" t="str">
            <v>UNIÃO PVC BRANCO ROSC. D=2 1/2" (75mm)</v>
          </cell>
          <cell r="D2422" t="str">
            <v>UN</v>
          </cell>
          <cell r="E2422">
            <v>1</v>
          </cell>
          <cell r="F2422">
            <v>51.272500000000001</v>
          </cell>
          <cell r="G2422">
            <v>0</v>
          </cell>
          <cell r="H2422">
            <v>1.3474999999999999</v>
          </cell>
          <cell r="I2422">
            <v>0</v>
          </cell>
          <cell r="J2422">
            <v>52.62</v>
          </cell>
          <cell r="K2422">
            <v>63.143999999999991</v>
          </cell>
        </row>
        <row r="2423">
          <cell r="B2423" t="str">
            <v>C2653</v>
          </cell>
          <cell r="C2423" t="str">
            <v>UNIÃO PVC BRANCO ROSC. D=4" (110mm)</v>
          </cell>
          <cell r="D2423" t="str">
            <v>UN</v>
          </cell>
          <cell r="E2423">
            <v>1</v>
          </cell>
          <cell r="F2423">
            <v>111.55625000000001</v>
          </cell>
          <cell r="G2423">
            <v>0</v>
          </cell>
          <cell r="H2423">
            <v>1.6537500000000001</v>
          </cell>
          <cell r="I2423">
            <v>0</v>
          </cell>
          <cell r="J2423">
            <v>113.21000000000001</v>
          </cell>
          <cell r="K2423">
            <v>135.852</v>
          </cell>
        </row>
        <row r="2424">
          <cell r="B2424" t="str">
            <v>C2654</v>
          </cell>
          <cell r="C2424" t="str">
            <v>UNIÃO PVC SOLD. MARROM D= 20mm (1/2")</v>
          </cell>
          <cell r="D2424" t="str">
            <v>UN</v>
          </cell>
          <cell r="E2424">
            <v>1</v>
          </cell>
          <cell r="F2424">
            <v>3.25875</v>
          </cell>
          <cell r="G2424">
            <v>0</v>
          </cell>
          <cell r="H2424">
            <v>0.55125000000000002</v>
          </cell>
          <cell r="I2424">
            <v>0</v>
          </cell>
          <cell r="J2424">
            <v>3.81</v>
          </cell>
          <cell r="K2424">
            <v>4.5720000000000001</v>
          </cell>
        </row>
        <row r="2425">
          <cell r="B2425" t="str">
            <v>C2655</v>
          </cell>
          <cell r="C2425" t="str">
            <v>UNIÃO PVC SOLD. MARROM D= 25mm (3/4")</v>
          </cell>
          <cell r="D2425" t="str">
            <v>UN</v>
          </cell>
          <cell r="E2425">
            <v>1</v>
          </cell>
          <cell r="F2425">
            <v>3.3487499999999999</v>
          </cell>
          <cell r="G2425">
            <v>0</v>
          </cell>
          <cell r="H2425">
            <v>0.55125000000000002</v>
          </cell>
          <cell r="I2425">
            <v>0</v>
          </cell>
          <cell r="J2425">
            <v>3.9</v>
          </cell>
          <cell r="K2425">
            <v>4.68</v>
          </cell>
        </row>
        <row r="2426">
          <cell r="B2426" t="str">
            <v>C2656</v>
          </cell>
          <cell r="C2426" t="str">
            <v>UNIÃO PVC SOLD. MARROM D= 32mm (1")</v>
          </cell>
          <cell r="D2426" t="str">
            <v>UN</v>
          </cell>
          <cell r="E2426">
            <v>1</v>
          </cell>
          <cell r="F2426">
            <v>6.6187500000000004</v>
          </cell>
          <cell r="G2426">
            <v>0</v>
          </cell>
          <cell r="H2426">
            <v>0.55125000000000002</v>
          </cell>
          <cell r="I2426">
            <v>0</v>
          </cell>
          <cell r="J2426">
            <v>7.17</v>
          </cell>
          <cell r="K2426">
            <v>8.6039999999999992</v>
          </cell>
        </row>
        <row r="2427">
          <cell r="B2427" t="str">
            <v>C2657</v>
          </cell>
          <cell r="C2427" t="str">
            <v>UNIÃO PVC SOLD. MARROM D= 40mm (1 1/4")</v>
          </cell>
          <cell r="D2427" t="str">
            <v>UN</v>
          </cell>
          <cell r="E2427">
            <v>1</v>
          </cell>
          <cell r="F2427">
            <v>11.9025</v>
          </cell>
          <cell r="G2427">
            <v>0</v>
          </cell>
          <cell r="H2427">
            <v>0.85750000000000004</v>
          </cell>
          <cell r="I2427">
            <v>0</v>
          </cell>
          <cell r="J2427">
            <v>12.76</v>
          </cell>
          <cell r="K2427">
            <v>15.311999999999999</v>
          </cell>
        </row>
        <row r="2428">
          <cell r="B2428" t="str">
            <v>C2658</v>
          </cell>
          <cell r="C2428" t="str">
            <v>UNIÃO PVC SOLD. MARROM D= 50mm (1 1/2")</v>
          </cell>
          <cell r="D2428" t="str">
            <v>UN</v>
          </cell>
          <cell r="E2428">
            <v>1</v>
          </cell>
          <cell r="F2428">
            <v>13.4125</v>
          </cell>
          <cell r="G2428">
            <v>0</v>
          </cell>
          <cell r="H2428">
            <v>0.85750000000000004</v>
          </cell>
          <cell r="I2428">
            <v>0</v>
          </cell>
          <cell r="J2428">
            <v>14.27</v>
          </cell>
          <cell r="K2428">
            <v>17.123999999999999</v>
          </cell>
        </row>
        <row r="2429">
          <cell r="B2429" t="str">
            <v>C2659</v>
          </cell>
          <cell r="C2429" t="str">
            <v>UNIÃO PVC SOLD. MARROM D= 60mm (2")</v>
          </cell>
          <cell r="D2429" t="str">
            <v>UN</v>
          </cell>
          <cell r="E2429">
            <v>1</v>
          </cell>
          <cell r="F2429">
            <v>28.032499999999999</v>
          </cell>
          <cell r="G2429">
            <v>0</v>
          </cell>
          <cell r="H2429">
            <v>0.85750000000000004</v>
          </cell>
          <cell r="I2429">
            <v>0</v>
          </cell>
          <cell r="J2429">
            <v>28.89</v>
          </cell>
          <cell r="K2429">
            <v>34.667999999999999</v>
          </cell>
        </row>
        <row r="2430">
          <cell r="B2430" t="str">
            <v>C2660</v>
          </cell>
          <cell r="C2430" t="str">
            <v>UNIÃO PVC SOLD. MARROM D= 75mm (2 1/2")</v>
          </cell>
          <cell r="D2430" t="str">
            <v>UN</v>
          </cell>
          <cell r="E2430">
            <v>1</v>
          </cell>
          <cell r="F2430">
            <v>82.536249999999995</v>
          </cell>
          <cell r="G2430">
            <v>0</v>
          </cell>
          <cell r="H2430">
            <v>1.1637500000000001</v>
          </cell>
          <cell r="I2430">
            <v>0</v>
          </cell>
          <cell r="J2430">
            <v>83.699999999999989</v>
          </cell>
          <cell r="K2430">
            <v>100.43999999999998</v>
          </cell>
        </row>
        <row r="2431">
          <cell r="B2431" t="str">
            <v>C2661</v>
          </cell>
          <cell r="C2431" t="str">
            <v>UNIÃO PVC SOLD. MARROM D= 85mm (3")</v>
          </cell>
          <cell r="D2431" t="str">
            <v>UN</v>
          </cell>
          <cell r="E2431">
            <v>1</v>
          </cell>
          <cell r="F2431">
            <v>124.72687500000001</v>
          </cell>
          <cell r="G2431">
            <v>0</v>
          </cell>
          <cell r="H2431">
            <v>1.1331249999999999</v>
          </cell>
          <cell r="I2431">
            <v>0</v>
          </cell>
          <cell r="J2431">
            <v>125.86000000000001</v>
          </cell>
          <cell r="K2431">
            <v>151.03200000000001</v>
          </cell>
        </row>
        <row r="2432">
          <cell r="B2432" t="str">
            <v>C2662</v>
          </cell>
          <cell r="C2432" t="str">
            <v>UNIÃO PVC SOLD. MARROM D=110mm (4")</v>
          </cell>
          <cell r="D2432" t="str">
            <v>UN</v>
          </cell>
          <cell r="E2432">
            <v>1</v>
          </cell>
          <cell r="F2432">
            <v>197.11125000000001</v>
          </cell>
          <cell r="G2432">
            <v>0</v>
          </cell>
          <cell r="H2432">
            <v>1.4087499999999999</v>
          </cell>
          <cell r="I2432">
            <v>0</v>
          </cell>
          <cell r="J2432">
            <v>198.52</v>
          </cell>
          <cell r="K2432">
            <v>238.22399999999999</v>
          </cell>
        </row>
        <row r="2433">
          <cell r="B2433" t="str">
            <v>C4329</v>
          </cell>
          <cell r="C2433" t="str">
            <v>AQUISIÇÃO E ASSENTAMENTO DE TUBO PVC RÍGIDO PBA DEFoFo, INCLUSIVE CONEXÕES - DN 150</v>
          </cell>
          <cell r="D2433" t="str">
            <v>M</v>
          </cell>
          <cell r="E2433">
            <v>1</v>
          </cell>
          <cell r="F2433">
            <v>49.654840874999998</v>
          </cell>
          <cell r="G2433">
            <v>0</v>
          </cell>
          <cell r="H2433">
            <v>2.1351591249999999</v>
          </cell>
          <cell r="I2433">
            <v>0</v>
          </cell>
          <cell r="J2433">
            <v>51.79</v>
          </cell>
          <cell r="K2433">
            <v>62.147999999999996</v>
          </cell>
        </row>
        <row r="2434">
          <cell r="B2434" t="str">
            <v>C4330</v>
          </cell>
          <cell r="C2434" t="str">
            <v>AQUISIÇÃO E ASSENTAMENTO DE TUBO PVC RÍGIDO PBA DEFoFo, INCLUSIVE CONEXÕES - DN 100</v>
          </cell>
          <cell r="D2434" t="str">
            <v>M</v>
          </cell>
          <cell r="E2434">
            <v>1</v>
          </cell>
          <cell r="F2434">
            <v>32.447100624999997</v>
          </cell>
          <cell r="G2434">
            <v>0</v>
          </cell>
          <cell r="H2434">
            <v>1.2028993750000001</v>
          </cell>
          <cell r="I2434">
            <v>0</v>
          </cell>
          <cell r="J2434">
            <v>33.65</v>
          </cell>
          <cell r="K2434">
            <v>40.379999999999995</v>
          </cell>
        </row>
        <row r="2435">
          <cell r="B2435" t="str">
            <v>C4388</v>
          </cell>
          <cell r="C2435" t="str">
            <v>JOELHO 45 PVC BRANCO PARA ESGOTO D=40mm (1 1/2")</v>
          </cell>
          <cell r="D2435" t="str">
            <v>UN</v>
          </cell>
          <cell r="E2435">
            <v>1</v>
          </cell>
          <cell r="F2435">
            <v>3.3725000000000001</v>
          </cell>
          <cell r="G2435">
            <v>0</v>
          </cell>
          <cell r="H2435">
            <v>1.8374999999999999</v>
          </cell>
          <cell r="I2435">
            <v>0</v>
          </cell>
          <cell r="J2435">
            <v>5.21</v>
          </cell>
          <cell r="K2435">
            <v>6.2519999999999998</v>
          </cell>
        </row>
        <row r="2436">
          <cell r="B2436" t="str">
            <v>C4389</v>
          </cell>
          <cell r="C2436" t="str">
            <v>JOELHO 45 PVC BRANCO PARA ESGOTO D=75mm (3")</v>
          </cell>
          <cell r="D2436" t="str">
            <v>UN</v>
          </cell>
          <cell r="E2436">
            <v>1</v>
          </cell>
          <cell r="F2436">
            <v>5.3449999999999998</v>
          </cell>
          <cell r="G2436">
            <v>0</v>
          </cell>
          <cell r="H2436">
            <v>2.2050000000000001</v>
          </cell>
          <cell r="I2436">
            <v>0</v>
          </cell>
          <cell r="J2436">
            <v>7.55</v>
          </cell>
          <cell r="K2436">
            <v>9.0599999999999987</v>
          </cell>
        </row>
        <row r="2437">
          <cell r="B2437" t="str">
            <v>C4390</v>
          </cell>
          <cell r="C2437" t="str">
            <v>JOELHO 45 PVC BRANCO PARA ESGOTO D=100mm (4")</v>
          </cell>
          <cell r="D2437" t="str">
            <v>UN</v>
          </cell>
          <cell r="E2437">
            <v>1</v>
          </cell>
          <cell r="F2437">
            <v>6.7874999999999996</v>
          </cell>
          <cell r="G2437">
            <v>0</v>
          </cell>
          <cell r="H2437">
            <v>2.5724999999999998</v>
          </cell>
          <cell r="I2437">
            <v>0</v>
          </cell>
          <cell r="J2437">
            <v>9.36</v>
          </cell>
          <cell r="K2437">
            <v>11.231999999999999</v>
          </cell>
        </row>
        <row r="2438">
          <cell r="B2438" t="str">
            <v>C4391</v>
          </cell>
          <cell r="C2438" t="str">
            <v>JOELHO 45 PVC SOLDÁVEL D=25mm (3/4")</v>
          </cell>
          <cell r="D2438" t="str">
            <v>UN</v>
          </cell>
          <cell r="E2438">
            <v>1</v>
          </cell>
          <cell r="F2438">
            <v>1.1412500000000001</v>
          </cell>
          <cell r="G2438">
            <v>0</v>
          </cell>
          <cell r="H2438">
            <v>0.91874999999999996</v>
          </cell>
          <cell r="I2438">
            <v>0</v>
          </cell>
          <cell r="J2438">
            <v>2.06</v>
          </cell>
          <cell r="K2438">
            <v>2.472</v>
          </cell>
        </row>
        <row r="2439">
          <cell r="B2439" t="str">
            <v>C4392</v>
          </cell>
          <cell r="C2439" t="str">
            <v>JOELHO 45 PVC SOLDÁVEL D=32mm (1")</v>
          </cell>
          <cell r="D2439" t="str">
            <v>UN</v>
          </cell>
          <cell r="E2439">
            <v>1</v>
          </cell>
          <cell r="F2439">
            <v>1.7175</v>
          </cell>
          <cell r="G2439">
            <v>0</v>
          </cell>
          <cell r="H2439">
            <v>1.1025</v>
          </cell>
          <cell r="I2439">
            <v>0</v>
          </cell>
          <cell r="J2439">
            <v>2.8200000000000003</v>
          </cell>
          <cell r="K2439">
            <v>3.3840000000000003</v>
          </cell>
        </row>
        <row r="2440">
          <cell r="B2440" t="str">
            <v>C4393</v>
          </cell>
          <cell r="C2440" t="str">
            <v>JOELHO 45 PVC SOLDÁVEL D=40mm (1 1/4")</v>
          </cell>
          <cell r="D2440" t="str">
            <v>UN</v>
          </cell>
          <cell r="E2440">
            <v>1</v>
          </cell>
          <cell r="F2440">
            <v>2.7850000000000001</v>
          </cell>
          <cell r="G2440">
            <v>0</v>
          </cell>
          <cell r="H2440">
            <v>1.2250000000000001</v>
          </cell>
          <cell r="I2440">
            <v>0</v>
          </cell>
          <cell r="J2440">
            <v>4.01</v>
          </cell>
          <cell r="K2440">
            <v>4.8119999999999994</v>
          </cell>
        </row>
        <row r="2441">
          <cell r="C2441" t="str">
            <v>TUBOS E CONEXÕES DE PRFV</v>
          </cell>
          <cell r="E2441">
            <v>0</v>
          </cell>
          <cell r="F2441">
            <v>68.765512437500007</v>
          </cell>
          <cell r="G2441">
            <v>0</v>
          </cell>
          <cell r="H2441">
            <v>25.3244875625</v>
          </cell>
          <cell r="I2441">
            <v>0</v>
          </cell>
          <cell r="J2441" t="str">
            <v/>
          </cell>
        </row>
        <row r="2442">
          <cell r="B2442" t="str">
            <v>C4188</v>
          </cell>
          <cell r="C2442" t="str">
            <v>ASSENTAMENTO DE TUBO, PEÇAS E CONEXÕES EM PRFV, JE DN 300mm</v>
          </cell>
          <cell r="D2442" t="str">
            <v>M</v>
          </cell>
          <cell r="E2442">
            <v>1</v>
          </cell>
          <cell r="F2442">
            <v>3.1399100125000001</v>
          </cell>
          <cell r="G2442">
            <v>0</v>
          </cell>
          <cell r="H2442">
            <v>1.5600899875000001</v>
          </cell>
          <cell r="I2442">
            <v>0</v>
          </cell>
          <cell r="J2442">
            <v>4.7</v>
          </cell>
          <cell r="K2442">
            <v>5.64</v>
          </cell>
        </row>
        <row r="2443">
          <cell r="B2443" t="str">
            <v>C4189</v>
          </cell>
          <cell r="C2443" t="str">
            <v>ASSENTAMENTO DE TUBO, PEÇAS E CONEXÕES EM PRFV, JE DN 350mm</v>
          </cell>
          <cell r="D2443" t="str">
            <v>M</v>
          </cell>
          <cell r="E2443">
            <v>1</v>
          </cell>
          <cell r="F2443">
            <v>3.3158881249999999</v>
          </cell>
          <cell r="G2443">
            <v>0</v>
          </cell>
          <cell r="H2443">
            <v>1.6241118750000001</v>
          </cell>
          <cell r="I2443">
            <v>0</v>
          </cell>
          <cell r="J2443">
            <v>4.9399999999999995</v>
          </cell>
          <cell r="K2443">
            <v>5.927999999999999</v>
          </cell>
        </row>
        <row r="2444">
          <cell r="B2444" t="str">
            <v>C4190</v>
          </cell>
          <cell r="C2444" t="str">
            <v>ASSENTAMENTO DE TUBO, PEÇAS E CONEXÕES EM PRFV, JE DN 400mm</v>
          </cell>
          <cell r="D2444" t="str">
            <v>M</v>
          </cell>
          <cell r="E2444">
            <v>1</v>
          </cell>
          <cell r="F2444">
            <v>4.0803064000000004</v>
          </cell>
          <cell r="G2444">
            <v>0</v>
          </cell>
          <cell r="H2444">
            <v>1.7396936000000001</v>
          </cell>
          <cell r="I2444">
            <v>0</v>
          </cell>
          <cell r="J2444">
            <v>5.82</v>
          </cell>
          <cell r="K2444">
            <v>6.984</v>
          </cell>
        </row>
        <row r="2445">
          <cell r="B2445" t="str">
            <v>C4191</v>
          </cell>
          <cell r="C2445" t="str">
            <v>ASSENTAMENTO DE TUBO, PEÇAS E CONEXÕES EM PRFV, JE DN 450mm</v>
          </cell>
          <cell r="D2445" t="str">
            <v>M</v>
          </cell>
          <cell r="E2445">
            <v>1</v>
          </cell>
          <cell r="F2445">
            <v>4.3450365875000001</v>
          </cell>
          <cell r="G2445">
            <v>0</v>
          </cell>
          <cell r="H2445">
            <v>1.8149634125</v>
          </cell>
          <cell r="I2445">
            <v>0</v>
          </cell>
          <cell r="J2445">
            <v>6.16</v>
          </cell>
          <cell r="K2445">
            <v>7.3919999999999995</v>
          </cell>
        </row>
        <row r="2446">
          <cell r="B2446" t="str">
            <v>C4192</v>
          </cell>
          <cell r="C2446" t="str">
            <v>ASSENTAMENTO DE TUBO, PEÇAS E CONEXÕES EM PRFV, JE DN 500mm</v>
          </cell>
          <cell r="D2446" t="str">
            <v>M</v>
          </cell>
          <cell r="E2446">
            <v>1</v>
          </cell>
          <cell r="F2446">
            <v>4.6057381875000001</v>
          </cell>
          <cell r="G2446">
            <v>0</v>
          </cell>
          <cell r="H2446">
            <v>1.8942618125000001</v>
          </cell>
          <cell r="I2446">
            <v>0</v>
          </cell>
          <cell r="J2446">
            <v>6.5</v>
          </cell>
          <cell r="K2446">
            <v>7.8</v>
          </cell>
        </row>
        <row r="2447">
          <cell r="B2447" t="str">
            <v>C4193</v>
          </cell>
          <cell r="C2447" t="str">
            <v>ASSENTAMENTO DE TUBO, PEÇAS E CONEXÕES EM PRFV, JE DN 600mm</v>
          </cell>
          <cell r="D2447" t="str">
            <v>M</v>
          </cell>
          <cell r="E2447">
            <v>1</v>
          </cell>
          <cell r="F2447">
            <v>5.2741883874999997</v>
          </cell>
          <cell r="G2447">
            <v>0</v>
          </cell>
          <cell r="H2447">
            <v>2.0558116124999999</v>
          </cell>
          <cell r="I2447">
            <v>0</v>
          </cell>
          <cell r="J2447">
            <v>7.33</v>
          </cell>
          <cell r="K2447">
            <v>8.7959999999999994</v>
          </cell>
        </row>
        <row r="2448">
          <cell r="B2448" t="str">
            <v>C4194</v>
          </cell>
          <cell r="C2448" t="str">
            <v>ASSENTAMENTO DE TUBO, PEÇAS E CONEXÕES EM PRFV, JE DN 700mm</v>
          </cell>
          <cell r="D2448" t="str">
            <v>M</v>
          </cell>
          <cell r="E2448">
            <v>1</v>
          </cell>
          <cell r="F2448">
            <v>6.0488432999999997</v>
          </cell>
          <cell r="G2448">
            <v>0</v>
          </cell>
          <cell r="H2448">
            <v>2.2711567000000001</v>
          </cell>
          <cell r="I2448">
            <v>0</v>
          </cell>
          <cell r="J2448">
            <v>8.32</v>
          </cell>
          <cell r="K2448">
            <v>9.984</v>
          </cell>
        </row>
        <row r="2449">
          <cell r="B2449" t="str">
            <v>C4195</v>
          </cell>
          <cell r="C2449" t="str">
            <v>ASSENTAMENTO DE TUBO, PEÇAS E CONEXÕES EM PRFV, JE DN 800mm</v>
          </cell>
          <cell r="D2449" t="str">
            <v>M</v>
          </cell>
          <cell r="E2449">
            <v>1</v>
          </cell>
          <cell r="F2449">
            <v>7.6370374500000002</v>
          </cell>
          <cell r="G2449">
            <v>0</v>
          </cell>
          <cell r="H2449">
            <v>2.58296255</v>
          </cell>
          <cell r="I2449">
            <v>0</v>
          </cell>
          <cell r="J2449">
            <v>10.220000000000001</v>
          </cell>
          <cell r="K2449">
            <v>12.264000000000001</v>
          </cell>
        </row>
        <row r="2450">
          <cell r="B2450" t="str">
            <v>C4196</v>
          </cell>
          <cell r="C2450" t="str">
            <v>ASSENTAMENTO DE TUBO, PEÇAS E CONEXÕES EM PRFV, JE DN 900mm</v>
          </cell>
          <cell r="D2450" t="str">
            <v>M</v>
          </cell>
          <cell r="E2450">
            <v>1</v>
          </cell>
          <cell r="F2450">
            <v>8.6510908499999992</v>
          </cell>
          <cell r="G2450">
            <v>0</v>
          </cell>
          <cell r="H2450">
            <v>2.8689091499999999</v>
          </cell>
          <cell r="I2450">
            <v>0</v>
          </cell>
          <cell r="J2450">
            <v>11.52</v>
          </cell>
          <cell r="K2450">
            <v>13.824</v>
          </cell>
        </row>
        <row r="2451">
          <cell r="B2451" t="str">
            <v>C4197</v>
          </cell>
          <cell r="C2451" t="str">
            <v>ASSENTAMENTO DE TUBO, PEÇAS E CONEXÕES EM PRFV, JE DN 1000mm</v>
          </cell>
          <cell r="D2451" t="str">
            <v>M</v>
          </cell>
          <cell r="E2451">
            <v>1</v>
          </cell>
          <cell r="F2451">
            <v>9.8323365999999996</v>
          </cell>
          <cell r="G2451">
            <v>0</v>
          </cell>
          <cell r="H2451">
            <v>3.2076633999999999</v>
          </cell>
          <cell r="I2451">
            <v>0</v>
          </cell>
          <cell r="J2451">
            <v>13.04</v>
          </cell>
          <cell r="K2451">
            <v>15.647999999999998</v>
          </cell>
        </row>
        <row r="2452">
          <cell r="B2452" t="str">
            <v>C4198</v>
          </cell>
          <cell r="C2452" t="str">
            <v>ASSENTAMENTO DE TUBO, PEÇAS E CONEXÕES EM PRFV, JE DN 1200mm</v>
          </cell>
          <cell r="D2452" t="str">
            <v>M</v>
          </cell>
          <cell r="E2452">
            <v>1</v>
          </cell>
          <cell r="F2452">
            <v>11.8351365375</v>
          </cell>
          <cell r="G2452">
            <v>0</v>
          </cell>
          <cell r="H2452">
            <v>3.7048634625000001</v>
          </cell>
          <cell r="I2452">
            <v>0</v>
          </cell>
          <cell r="J2452">
            <v>15.540000000000001</v>
          </cell>
          <cell r="K2452">
            <v>18.648</v>
          </cell>
        </row>
        <row r="2453">
          <cell r="C2453" t="str">
            <v>TUBOS E CONEXÕES DE CERÂMICA</v>
          </cell>
          <cell r="E2453">
            <v>0</v>
          </cell>
          <cell r="F2453">
            <v>76.276018750000006</v>
          </cell>
          <cell r="G2453">
            <v>0</v>
          </cell>
          <cell r="H2453">
            <v>22.793981250000002</v>
          </cell>
          <cell r="I2453">
            <v>0</v>
          </cell>
          <cell r="J2453" t="str">
            <v/>
          </cell>
        </row>
        <row r="2454">
          <cell r="B2454" t="str">
            <v>C0235</v>
          </cell>
          <cell r="C2454" t="str">
            <v>ASSENTAMENTO DE TUBOS E CONEXÕES CERÂMICOS, J.ARG. D= 100mm</v>
          </cell>
          <cell r="D2454" t="str">
            <v>M</v>
          </cell>
          <cell r="E2454">
            <v>1</v>
          </cell>
          <cell r="F2454">
            <v>1.0875187500000001</v>
          </cell>
          <cell r="G2454">
            <v>0</v>
          </cell>
          <cell r="H2454">
            <v>0.75248124999999999</v>
          </cell>
          <cell r="I2454">
            <v>0</v>
          </cell>
          <cell r="J2454">
            <v>1.84</v>
          </cell>
          <cell r="K2454">
            <v>2.2080000000000002</v>
          </cell>
        </row>
        <row r="2455">
          <cell r="B2455" t="str">
            <v>C0239</v>
          </cell>
          <cell r="C2455" t="str">
            <v>ASSENTAMENTO DE TUBOS E CONEXÕES CERÂMICOS, J.ARG. D=150mm</v>
          </cell>
          <cell r="D2455" t="str">
            <v>M</v>
          </cell>
          <cell r="E2455">
            <v>1</v>
          </cell>
          <cell r="F2455">
            <v>1.4476875</v>
          </cell>
          <cell r="G2455">
            <v>0</v>
          </cell>
          <cell r="H2455">
            <v>0.95231250000000001</v>
          </cell>
          <cell r="I2455">
            <v>0</v>
          </cell>
          <cell r="J2455">
            <v>2.4</v>
          </cell>
          <cell r="K2455">
            <v>2.88</v>
          </cell>
        </row>
        <row r="2456">
          <cell r="B2456" t="str">
            <v>C0236</v>
          </cell>
          <cell r="C2456" t="str">
            <v>ASSENTAMENTO DE TUBOS E CONEXÕES CERÂMICOS, J.ARG. D= 200mm</v>
          </cell>
          <cell r="D2456" t="str">
            <v>M</v>
          </cell>
          <cell r="E2456">
            <v>1</v>
          </cell>
          <cell r="F2456">
            <v>1.85984375</v>
          </cell>
          <cell r="G2456">
            <v>0</v>
          </cell>
          <cell r="H2456">
            <v>1.11015625</v>
          </cell>
          <cell r="I2456">
            <v>0</v>
          </cell>
          <cell r="J2456">
            <v>2.9699999999999998</v>
          </cell>
          <cell r="K2456">
            <v>3.5639999999999996</v>
          </cell>
        </row>
        <row r="2457">
          <cell r="B2457" t="str">
            <v>C0237</v>
          </cell>
          <cell r="C2457" t="str">
            <v>ASSENTAMENTO DE TUBOS E CONEXÕES CERÂMICOS, J.ARG. D= 250mm</v>
          </cell>
          <cell r="D2457" t="str">
            <v>M</v>
          </cell>
          <cell r="E2457">
            <v>1</v>
          </cell>
          <cell r="F2457">
            <v>2.7545312499999999</v>
          </cell>
          <cell r="G2457">
            <v>0</v>
          </cell>
          <cell r="H2457">
            <v>1.38546875</v>
          </cell>
          <cell r="I2457">
            <v>0</v>
          </cell>
          <cell r="J2457">
            <v>4.1399999999999997</v>
          </cell>
          <cell r="K2457">
            <v>4.9679999999999991</v>
          </cell>
        </row>
        <row r="2458">
          <cell r="B2458" t="str">
            <v>C0238</v>
          </cell>
          <cell r="C2458" t="str">
            <v>ASSENTAMENTO DE TUBOS E CONEXÕES CERÂMICOS, J.ARG. D= 300mm</v>
          </cell>
          <cell r="D2458" t="str">
            <v>M</v>
          </cell>
          <cell r="E2458">
            <v>1</v>
          </cell>
          <cell r="F2458">
            <v>3.3950624999999999</v>
          </cell>
          <cell r="G2458">
            <v>0</v>
          </cell>
          <cell r="H2458">
            <v>1.7249375</v>
          </cell>
          <cell r="I2458">
            <v>0</v>
          </cell>
          <cell r="J2458">
            <v>5.12</v>
          </cell>
          <cell r="K2458">
            <v>6.1440000000000001</v>
          </cell>
        </row>
        <row r="2459">
          <cell r="B2459" t="str">
            <v>C0240</v>
          </cell>
          <cell r="C2459" t="str">
            <v>ASSENTAMENTO DE TUBOS E CONEXÕES CERÂMICOS, J.ASF. D= 100mm</v>
          </cell>
          <cell r="D2459" t="str">
            <v>M</v>
          </cell>
          <cell r="E2459">
            <v>1</v>
          </cell>
          <cell r="F2459">
            <v>4.4350187500000002</v>
          </cell>
          <cell r="G2459">
            <v>0</v>
          </cell>
          <cell r="H2459">
            <v>1.2549812499999999</v>
          </cell>
          <cell r="I2459">
            <v>0</v>
          </cell>
          <cell r="J2459">
            <v>5.69</v>
          </cell>
          <cell r="K2459">
            <v>6.8280000000000003</v>
          </cell>
        </row>
        <row r="2460">
          <cell r="B2460" t="str">
            <v>C0241</v>
          </cell>
          <cell r="C2460" t="str">
            <v>ASSENTAMENTO DE TUBOS E CONEXÕES CERÂMICOS, J.ASF. D= 150mm</v>
          </cell>
          <cell r="D2460" t="str">
            <v>M</v>
          </cell>
          <cell r="E2460">
            <v>1</v>
          </cell>
          <cell r="F2460">
            <v>5.1468125000000002</v>
          </cell>
          <cell r="G2460">
            <v>0</v>
          </cell>
          <cell r="H2460">
            <v>1.3631875</v>
          </cell>
          <cell r="I2460">
            <v>0</v>
          </cell>
          <cell r="J2460">
            <v>6.51</v>
          </cell>
          <cell r="K2460">
            <v>7.8119999999999994</v>
          </cell>
        </row>
        <row r="2461">
          <cell r="B2461" t="str">
            <v>C0242</v>
          </cell>
          <cell r="C2461" t="str">
            <v>ASSENTAMENTO DE TUBOS E CONEXÕES CERÂMICOS, J.ASF. D= 200mm</v>
          </cell>
          <cell r="D2461" t="str">
            <v>M</v>
          </cell>
          <cell r="E2461">
            <v>1</v>
          </cell>
          <cell r="F2461">
            <v>6.18471875</v>
          </cell>
          <cell r="G2461">
            <v>0</v>
          </cell>
          <cell r="H2461">
            <v>1.56528125</v>
          </cell>
          <cell r="I2461">
            <v>0</v>
          </cell>
          <cell r="J2461">
            <v>7.75</v>
          </cell>
          <cell r="K2461">
            <v>9.2999999999999989</v>
          </cell>
        </row>
        <row r="2462">
          <cell r="B2462" t="str">
            <v>C0243</v>
          </cell>
          <cell r="C2462" t="str">
            <v>ASSENTAMENTO DE TUBOS E CONEXÕES CERÂMICOS, J.ASF. D= 250mm</v>
          </cell>
          <cell r="D2462" t="str">
            <v>M</v>
          </cell>
          <cell r="E2462">
            <v>1</v>
          </cell>
          <cell r="F2462">
            <v>8.4860312499999999</v>
          </cell>
          <cell r="G2462">
            <v>0</v>
          </cell>
          <cell r="H2462">
            <v>2.14396875</v>
          </cell>
          <cell r="I2462">
            <v>0</v>
          </cell>
          <cell r="J2462">
            <v>10.629999999999999</v>
          </cell>
          <cell r="K2462">
            <v>12.755999999999998</v>
          </cell>
        </row>
        <row r="2463">
          <cell r="B2463" t="str">
            <v>C0244</v>
          </cell>
          <cell r="C2463" t="str">
            <v>ASSENTAMENTO DE TUBOS E CONEXÕES CERÂMICOS, J.ASF. D= 300mm</v>
          </cell>
          <cell r="D2463" t="str">
            <v>M</v>
          </cell>
          <cell r="E2463">
            <v>1</v>
          </cell>
          <cell r="F2463">
            <v>10.667937500000001</v>
          </cell>
          <cell r="G2463">
            <v>0</v>
          </cell>
          <cell r="H2463">
            <v>2.7520625000000001</v>
          </cell>
          <cell r="I2463">
            <v>0</v>
          </cell>
          <cell r="J2463">
            <v>13.420000000000002</v>
          </cell>
          <cell r="K2463">
            <v>16.104000000000003</v>
          </cell>
        </row>
        <row r="2464">
          <cell r="B2464" t="str">
            <v>C0245</v>
          </cell>
          <cell r="C2464" t="str">
            <v>ASSENTAMENTO DE TUBOS E CONEXÕES CERÂMICOS, J.ASF. D= 350mm</v>
          </cell>
          <cell r="D2464" t="str">
            <v>M</v>
          </cell>
          <cell r="E2464">
            <v>1</v>
          </cell>
          <cell r="F2464">
            <v>13.7493125</v>
          </cell>
          <cell r="G2464">
            <v>0</v>
          </cell>
          <cell r="H2464">
            <v>3.5006875000000002</v>
          </cell>
          <cell r="I2464">
            <v>0</v>
          </cell>
          <cell r="J2464">
            <v>17.25</v>
          </cell>
          <cell r="K2464">
            <v>20.7</v>
          </cell>
        </row>
        <row r="2465">
          <cell r="B2465" t="str">
            <v>C0246</v>
          </cell>
          <cell r="C2465" t="str">
            <v>ASSENTAMENTO DE TUBOS E CONEXÕES CERÂMICOS, J.ASF. D= 400mm</v>
          </cell>
          <cell r="D2465" t="str">
            <v>M</v>
          </cell>
          <cell r="E2465">
            <v>1</v>
          </cell>
          <cell r="F2465">
            <v>17.061543749999998</v>
          </cell>
          <cell r="G2465">
            <v>0</v>
          </cell>
          <cell r="H2465">
            <v>4.2884562500000003</v>
          </cell>
          <cell r="I2465">
            <v>0</v>
          </cell>
          <cell r="J2465">
            <v>21.349999999999998</v>
          </cell>
          <cell r="K2465">
            <v>25.619999999999997</v>
          </cell>
        </row>
        <row r="2466">
          <cell r="C2466" t="str">
            <v>TUBOS E CONEXÕES DE CONCRETO</v>
          </cell>
          <cell r="E2466">
            <v>0</v>
          </cell>
          <cell r="F2466">
            <v>839.74174692500003</v>
          </cell>
          <cell r="G2466">
            <v>0</v>
          </cell>
          <cell r="H2466">
            <v>200.288253075</v>
          </cell>
          <cell r="I2466">
            <v>0</v>
          </cell>
          <cell r="J2466" t="str">
            <v/>
          </cell>
        </row>
        <row r="2467">
          <cell r="B2467" t="str">
            <v>C0305</v>
          </cell>
          <cell r="C2467" t="str">
            <v>ASSENTAMENTO DE TUBOS EM CONCRETO,JUNTA ARGAMASSADA, D=150mm</v>
          </cell>
          <cell r="D2467" t="str">
            <v>M</v>
          </cell>
          <cell r="E2467">
            <v>1</v>
          </cell>
          <cell r="F2467">
            <v>4.3173684999999997</v>
          </cell>
          <cell r="G2467">
            <v>0</v>
          </cell>
          <cell r="H2467">
            <v>2.2426314999999999</v>
          </cell>
          <cell r="I2467">
            <v>0</v>
          </cell>
          <cell r="J2467">
            <v>6.56</v>
          </cell>
          <cell r="K2467">
            <v>7.871999999999999</v>
          </cell>
        </row>
        <row r="2468">
          <cell r="B2468" t="str">
            <v>C0306</v>
          </cell>
          <cell r="C2468" t="str">
            <v>ASSENTAMENTO DE TUBOS EM CONCRETO,JUNTA ARGAMASSADA, D=200mm</v>
          </cell>
          <cell r="D2468" t="str">
            <v>M</v>
          </cell>
          <cell r="E2468">
            <v>1</v>
          </cell>
          <cell r="F2468">
            <v>5.6980609250000001</v>
          </cell>
          <cell r="G2468">
            <v>0</v>
          </cell>
          <cell r="H2468">
            <v>3.0019390750000001</v>
          </cell>
          <cell r="I2468">
            <v>0</v>
          </cell>
          <cell r="J2468">
            <v>8.6999999999999993</v>
          </cell>
          <cell r="K2468">
            <v>10.44</v>
          </cell>
        </row>
        <row r="2469">
          <cell r="B2469" t="str">
            <v>C0298</v>
          </cell>
          <cell r="C2469" t="str">
            <v>ASSENTAMENTO DE TUBOS EM CONCRETO, JE D= 300mm</v>
          </cell>
          <cell r="D2469" t="str">
            <v>M</v>
          </cell>
          <cell r="E2469">
            <v>1</v>
          </cell>
          <cell r="F2469">
            <v>9.148987</v>
          </cell>
          <cell r="G2469">
            <v>0</v>
          </cell>
          <cell r="H2469">
            <v>3.2410129999999997</v>
          </cell>
          <cell r="I2469">
            <v>0</v>
          </cell>
          <cell r="J2469">
            <v>12.39</v>
          </cell>
          <cell r="K2469">
            <v>14.868</v>
          </cell>
        </row>
        <row r="2470">
          <cell r="B2470" t="str">
            <v>C0299</v>
          </cell>
          <cell r="C2470" t="str">
            <v>ASSENTAMENTO DE TUBOS EM CONCRETO, JE D= 400mm</v>
          </cell>
          <cell r="D2470" t="str">
            <v>M</v>
          </cell>
          <cell r="E2470">
            <v>1</v>
          </cell>
          <cell r="F2470">
            <v>14.069078999999999</v>
          </cell>
          <cell r="G2470">
            <v>0</v>
          </cell>
          <cell r="H2470">
            <v>5.1409209999999996</v>
          </cell>
          <cell r="I2470">
            <v>0</v>
          </cell>
          <cell r="J2470">
            <v>19.209999999999997</v>
          </cell>
          <cell r="K2470">
            <v>23.051999999999996</v>
          </cell>
        </row>
        <row r="2471">
          <cell r="B2471" t="str">
            <v>C0300</v>
          </cell>
          <cell r="C2471" t="str">
            <v>ASSENTAMENTO DE TUBOS EM CONCRETO, JE D=500mm</v>
          </cell>
          <cell r="D2471" t="str">
            <v>M</v>
          </cell>
          <cell r="E2471">
            <v>1</v>
          </cell>
          <cell r="F2471">
            <v>20.072907000000001</v>
          </cell>
          <cell r="G2471">
            <v>0</v>
          </cell>
          <cell r="H2471">
            <v>6.767093</v>
          </cell>
          <cell r="I2471">
            <v>0</v>
          </cell>
          <cell r="J2471">
            <v>26.84</v>
          </cell>
          <cell r="K2471">
            <v>32.207999999999998</v>
          </cell>
        </row>
        <row r="2472">
          <cell r="B2472" t="str">
            <v>C0301</v>
          </cell>
          <cell r="C2472" t="str">
            <v>ASSENTAMENTO DE TUBOS EM CONCRETO, JE D=600mm</v>
          </cell>
          <cell r="D2472" t="str">
            <v>M</v>
          </cell>
          <cell r="E2472">
            <v>1</v>
          </cell>
          <cell r="F2472">
            <v>25.651681999999997</v>
          </cell>
          <cell r="G2472">
            <v>0</v>
          </cell>
          <cell r="H2472">
            <v>8.3283179999999994</v>
          </cell>
          <cell r="I2472">
            <v>0</v>
          </cell>
          <cell r="J2472">
            <v>33.979999999999997</v>
          </cell>
          <cell r="K2472">
            <v>40.775999999999996</v>
          </cell>
        </row>
        <row r="2473">
          <cell r="B2473" t="str">
            <v>C0302</v>
          </cell>
          <cell r="C2473" t="str">
            <v>ASSENTAMENTO DE TUBOS EM CONCRETO, JE D= 700mm</v>
          </cell>
          <cell r="D2473" t="str">
            <v>M</v>
          </cell>
          <cell r="E2473">
            <v>1</v>
          </cell>
          <cell r="F2473">
            <v>32.838501749999999</v>
          </cell>
          <cell r="G2473">
            <v>0</v>
          </cell>
          <cell r="H2473">
            <v>10.101498250000001</v>
          </cell>
          <cell r="I2473">
            <v>0</v>
          </cell>
          <cell r="J2473">
            <v>42.94</v>
          </cell>
          <cell r="K2473">
            <v>51.527999999999999</v>
          </cell>
        </row>
        <row r="2474">
          <cell r="B2474" t="str">
            <v>C0303</v>
          </cell>
          <cell r="C2474" t="str">
            <v>ASSENTAMENTO DE TUBOS EM CONCRETO, JE D= 800mm</v>
          </cell>
          <cell r="D2474" t="str">
            <v>M</v>
          </cell>
          <cell r="E2474">
            <v>1</v>
          </cell>
          <cell r="F2474">
            <v>39.0358515</v>
          </cell>
          <cell r="G2474">
            <v>0</v>
          </cell>
          <cell r="H2474">
            <v>11.764148499999999</v>
          </cell>
          <cell r="I2474">
            <v>0</v>
          </cell>
          <cell r="J2474">
            <v>50.8</v>
          </cell>
          <cell r="K2474">
            <v>60.959999999999994</v>
          </cell>
        </row>
        <row r="2475">
          <cell r="B2475" t="str">
            <v>C0304</v>
          </cell>
          <cell r="C2475" t="str">
            <v>ASSENTAMENTO DE TUBOS EM CONCRETO, JE D= 900mm</v>
          </cell>
          <cell r="D2475" t="str">
            <v>M</v>
          </cell>
          <cell r="E2475">
            <v>1</v>
          </cell>
          <cell r="F2475">
            <v>49.505757250000002</v>
          </cell>
          <cell r="G2475">
            <v>0</v>
          </cell>
          <cell r="H2475">
            <v>13.99424275</v>
          </cell>
          <cell r="I2475">
            <v>0</v>
          </cell>
          <cell r="J2475">
            <v>63.5</v>
          </cell>
          <cell r="K2475">
            <v>76.2</v>
          </cell>
        </row>
        <row r="2476">
          <cell r="B2476" t="str">
            <v>C0293</v>
          </cell>
          <cell r="C2476" t="str">
            <v>ASSENTAMENTO DE TUBOS EM CONCRETO, JE D= 1000mm</v>
          </cell>
          <cell r="D2476" t="str">
            <v>M</v>
          </cell>
          <cell r="E2476">
            <v>1</v>
          </cell>
          <cell r="F2476">
            <v>69.615442999999999</v>
          </cell>
          <cell r="G2476">
            <v>0</v>
          </cell>
          <cell r="H2476">
            <v>16.234556999999999</v>
          </cell>
          <cell r="I2476">
            <v>0</v>
          </cell>
          <cell r="J2476">
            <v>85.85</v>
          </cell>
          <cell r="K2476">
            <v>103.02</v>
          </cell>
        </row>
        <row r="2477">
          <cell r="B2477" t="str">
            <v>C0294</v>
          </cell>
          <cell r="C2477" t="str">
            <v>ASSENTAMENTO DE TUBOS EM CONCRETO, JE D= 1200mm</v>
          </cell>
          <cell r="D2477" t="str">
            <v>M</v>
          </cell>
          <cell r="E2477">
            <v>1</v>
          </cell>
          <cell r="F2477">
            <v>95.319359999999989</v>
          </cell>
          <cell r="G2477">
            <v>0</v>
          </cell>
          <cell r="H2477">
            <v>20.710639999999998</v>
          </cell>
          <cell r="I2477">
            <v>0</v>
          </cell>
          <cell r="J2477">
            <v>116.02999999999999</v>
          </cell>
          <cell r="K2477">
            <v>139.23599999999999</v>
          </cell>
        </row>
        <row r="2478">
          <cell r="B2478" t="str">
            <v>C0295</v>
          </cell>
          <cell r="C2478" t="str">
            <v>ASSENTAMENTO DE TUBOS EM CONCRETO, JE D=1500mm</v>
          </cell>
          <cell r="D2478" t="str">
            <v>M</v>
          </cell>
          <cell r="E2478">
            <v>1</v>
          </cell>
          <cell r="F2478">
            <v>121.037604</v>
          </cell>
          <cell r="G2478">
            <v>0</v>
          </cell>
          <cell r="H2478">
            <v>26.022396000000001</v>
          </cell>
          <cell r="I2478">
            <v>0</v>
          </cell>
          <cell r="J2478">
            <v>147.06</v>
          </cell>
          <cell r="K2478">
            <v>176.47200000000001</v>
          </cell>
        </row>
        <row r="2479">
          <cell r="B2479" t="str">
            <v>C0296</v>
          </cell>
          <cell r="C2479" t="str">
            <v>ASSENTAMENTO DE TUBOS EM CONCRETO, JE D= 1750mm</v>
          </cell>
          <cell r="D2479" t="str">
            <v>M</v>
          </cell>
          <cell r="E2479">
            <v>1</v>
          </cell>
          <cell r="F2479">
            <v>154.86787999999999</v>
          </cell>
          <cell r="G2479">
            <v>0</v>
          </cell>
          <cell r="H2479">
            <v>32.472119999999997</v>
          </cell>
          <cell r="I2479">
            <v>0</v>
          </cell>
          <cell r="J2479">
            <v>187.33999999999997</v>
          </cell>
          <cell r="K2479">
            <v>224.80799999999996</v>
          </cell>
        </row>
        <row r="2480">
          <cell r="B2480" t="str">
            <v>C0297</v>
          </cell>
          <cell r="C2480" t="str">
            <v>ASSENTAMENTO DE TUBOS EM CONCRETO, JE D=2000mm</v>
          </cell>
          <cell r="D2480" t="str">
            <v>M</v>
          </cell>
          <cell r="E2480">
            <v>1</v>
          </cell>
          <cell r="F2480">
            <v>198.563265</v>
          </cell>
          <cell r="G2480">
            <v>0</v>
          </cell>
          <cell r="H2480">
            <v>40.266734999999997</v>
          </cell>
          <cell r="I2480">
            <v>0</v>
          </cell>
          <cell r="J2480">
            <v>238.82999999999998</v>
          </cell>
          <cell r="K2480">
            <v>286.59599999999995</v>
          </cell>
        </row>
        <row r="2481">
          <cell r="C2481" t="str">
            <v>TUBOS E CONEXÕES DE COBRE</v>
          </cell>
          <cell r="E2481">
            <v>0</v>
          </cell>
          <cell r="F2481">
            <v>3079.3387499999999</v>
          </cell>
          <cell r="G2481">
            <v>0</v>
          </cell>
          <cell r="H2481">
            <v>81.891249999999999</v>
          </cell>
          <cell r="I2481">
            <v>0</v>
          </cell>
          <cell r="J2481" t="str">
            <v/>
          </cell>
        </row>
        <row r="2482">
          <cell r="B2482" t="str">
            <v>C1007</v>
          </cell>
          <cell r="C2482" t="str">
            <v>CURVA COBRE OU BRONZE D= 15mm (1/2")</v>
          </cell>
          <cell r="D2482" t="str">
            <v>UN</v>
          </cell>
          <cell r="E2482">
            <v>1</v>
          </cell>
          <cell r="F2482">
            <v>2.7475000000000001</v>
          </cell>
          <cell r="G2482">
            <v>0</v>
          </cell>
          <cell r="H2482">
            <v>1.1025</v>
          </cell>
          <cell r="I2482">
            <v>0</v>
          </cell>
          <cell r="J2482">
            <v>3.85</v>
          </cell>
          <cell r="K2482">
            <v>4.62</v>
          </cell>
        </row>
        <row r="2483">
          <cell r="B2483" t="str">
            <v>C1008</v>
          </cell>
          <cell r="C2483" t="str">
            <v>CURVA COBRE OU BRONZE D= 22mm (3/4")</v>
          </cell>
          <cell r="D2483" t="str">
            <v>UN</v>
          </cell>
          <cell r="E2483">
            <v>1</v>
          </cell>
          <cell r="F2483">
            <v>5.0774999999999997</v>
          </cell>
          <cell r="G2483">
            <v>0</v>
          </cell>
          <cell r="H2483">
            <v>1.1025</v>
          </cell>
          <cell r="I2483">
            <v>0</v>
          </cell>
          <cell r="J2483">
            <v>6.18</v>
          </cell>
          <cell r="K2483">
            <v>7.4159999999999995</v>
          </cell>
        </row>
        <row r="2484">
          <cell r="B2484" t="str">
            <v>C1009</v>
          </cell>
          <cell r="C2484" t="str">
            <v>CURVA COBRE OU BRONZE D= 28mm (1")</v>
          </cell>
          <cell r="D2484" t="str">
            <v>UN</v>
          </cell>
          <cell r="E2484">
            <v>1</v>
          </cell>
          <cell r="F2484">
            <v>7.1275000000000004</v>
          </cell>
          <cell r="G2484">
            <v>0</v>
          </cell>
          <cell r="H2484">
            <v>1.1025</v>
          </cell>
          <cell r="I2484">
            <v>0</v>
          </cell>
          <cell r="J2484">
            <v>8.23</v>
          </cell>
          <cell r="K2484">
            <v>9.8759999999999994</v>
          </cell>
        </row>
        <row r="2485">
          <cell r="B2485" t="str">
            <v>C1010</v>
          </cell>
          <cell r="C2485" t="str">
            <v>CURVA COBRE OU BRONZE D= 35mm (1 1/4")</v>
          </cell>
          <cell r="D2485" t="str">
            <v>UN</v>
          </cell>
          <cell r="E2485">
            <v>1</v>
          </cell>
          <cell r="F2485">
            <v>17.243749999999999</v>
          </cell>
          <cell r="G2485">
            <v>0</v>
          </cell>
          <cell r="H2485">
            <v>1.7762500000000001</v>
          </cell>
          <cell r="I2485">
            <v>0</v>
          </cell>
          <cell r="J2485">
            <v>19.02</v>
          </cell>
          <cell r="K2485">
            <v>22.823999999999998</v>
          </cell>
        </row>
        <row r="2486">
          <cell r="B2486" t="str">
            <v>C1011</v>
          </cell>
          <cell r="C2486" t="str">
            <v>CURVA COBRE OU BRONZE D= 42mm (1 1/2")</v>
          </cell>
          <cell r="D2486" t="str">
            <v>UN</v>
          </cell>
          <cell r="E2486">
            <v>1</v>
          </cell>
          <cell r="F2486">
            <v>25.903749999999999</v>
          </cell>
          <cell r="G2486">
            <v>0</v>
          </cell>
          <cell r="H2486">
            <v>1.7762500000000001</v>
          </cell>
          <cell r="I2486">
            <v>0</v>
          </cell>
          <cell r="J2486">
            <v>27.68</v>
          </cell>
          <cell r="K2486">
            <v>33.216000000000001</v>
          </cell>
        </row>
        <row r="2487">
          <cell r="B2487" t="str">
            <v>C1012</v>
          </cell>
          <cell r="C2487" t="str">
            <v>CURVA COBRE OU BRONZE D= 54mm (2")</v>
          </cell>
          <cell r="D2487" t="str">
            <v>UN</v>
          </cell>
          <cell r="E2487">
            <v>1</v>
          </cell>
          <cell r="F2487">
            <v>39.243749999999999</v>
          </cell>
          <cell r="G2487">
            <v>0</v>
          </cell>
          <cell r="H2487">
            <v>1.7762500000000001</v>
          </cell>
          <cell r="I2487">
            <v>0</v>
          </cell>
          <cell r="J2487">
            <v>41.019999999999996</v>
          </cell>
          <cell r="K2487">
            <v>49.223999999999997</v>
          </cell>
        </row>
        <row r="2488">
          <cell r="B2488" t="str">
            <v>C1013</v>
          </cell>
          <cell r="C2488" t="str">
            <v>CURVA COBRE OU BRONZE D= 66mm (2 1/2")</v>
          </cell>
          <cell r="D2488" t="str">
            <v>UN</v>
          </cell>
          <cell r="E2488">
            <v>1</v>
          </cell>
          <cell r="F2488">
            <v>112.9675</v>
          </cell>
          <cell r="G2488">
            <v>0</v>
          </cell>
          <cell r="H2488">
            <v>2.0825</v>
          </cell>
          <cell r="I2488">
            <v>0</v>
          </cell>
          <cell r="J2488">
            <v>115.05</v>
          </cell>
          <cell r="K2488">
            <v>138.06</v>
          </cell>
        </row>
        <row r="2489">
          <cell r="B2489" t="str">
            <v>C1014</v>
          </cell>
          <cell r="C2489" t="str">
            <v>CURVA COBRE OU BRONZE D= 79mm (3")</v>
          </cell>
          <cell r="D2489" t="str">
            <v>UN</v>
          </cell>
          <cell r="E2489">
            <v>1</v>
          </cell>
          <cell r="F2489">
            <v>134.0675</v>
          </cell>
          <cell r="G2489">
            <v>0</v>
          </cell>
          <cell r="H2489">
            <v>2.0825</v>
          </cell>
          <cell r="I2489">
            <v>0</v>
          </cell>
          <cell r="J2489">
            <v>136.15</v>
          </cell>
          <cell r="K2489">
            <v>163.38</v>
          </cell>
        </row>
        <row r="2490">
          <cell r="B2490" t="str">
            <v>C1015</v>
          </cell>
          <cell r="C2490" t="str">
            <v>CURVA COBRE OU BRONZE D=104mm (4")</v>
          </cell>
          <cell r="D2490" t="str">
            <v>UN</v>
          </cell>
          <cell r="E2490">
            <v>1</v>
          </cell>
          <cell r="F2490">
            <v>252.76750000000001</v>
          </cell>
          <cell r="G2490">
            <v>0</v>
          </cell>
          <cell r="H2490">
            <v>2.5724999999999998</v>
          </cell>
          <cell r="I2490">
            <v>0</v>
          </cell>
          <cell r="J2490">
            <v>255.34</v>
          </cell>
          <cell r="K2490">
            <v>306.40800000000002</v>
          </cell>
        </row>
        <row r="2491">
          <cell r="B2491" t="str">
            <v>C2332</v>
          </cell>
          <cell r="C2491" t="str">
            <v>TÊ COBRE OU BRONZE D= 15mm (1/2")</v>
          </cell>
          <cell r="D2491" t="str">
            <v>UN</v>
          </cell>
          <cell r="E2491">
            <v>1</v>
          </cell>
          <cell r="F2491">
            <v>3.3849999999999998</v>
          </cell>
          <cell r="G2491">
            <v>0</v>
          </cell>
          <cell r="H2491">
            <v>1.2250000000000001</v>
          </cell>
          <cell r="I2491">
            <v>0</v>
          </cell>
          <cell r="J2491">
            <v>4.6099999999999994</v>
          </cell>
          <cell r="K2491">
            <v>5.5319999999999991</v>
          </cell>
        </row>
        <row r="2492">
          <cell r="B2492" t="str">
            <v>C2333</v>
          </cell>
          <cell r="C2492" t="str">
            <v>TÊ COBRE OU BRONZE D= 22mm (3/4")</v>
          </cell>
          <cell r="D2492" t="str">
            <v>UN</v>
          </cell>
          <cell r="E2492">
            <v>1</v>
          </cell>
          <cell r="F2492">
            <v>5.6449999999999996</v>
          </cell>
          <cell r="G2492">
            <v>0</v>
          </cell>
          <cell r="H2492">
            <v>1.2250000000000001</v>
          </cell>
          <cell r="I2492">
            <v>0</v>
          </cell>
          <cell r="J2492">
            <v>6.8699999999999992</v>
          </cell>
          <cell r="K2492">
            <v>8.243999999999998</v>
          </cell>
        </row>
        <row r="2493">
          <cell r="B2493" t="str">
            <v>C2334</v>
          </cell>
          <cell r="C2493" t="str">
            <v>TÊ COBRE OU BRONZE D= 28mm (1")</v>
          </cell>
          <cell r="D2493" t="str">
            <v>UN</v>
          </cell>
          <cell r="E2493">
            <v>1</v>
          </cell>
          <cell r="F2493">
            <v>9.2750000000000004</v>
          </cell>
          <cell r="G2493">
            <v>0</v>
          </cell>
          <cell r="H2493">
            <v>1.2250000000000001</v>
          </cell>
          <cell r="I2493">
            <v>0</v>
          </cell>
          <cell r="J2493">
            <v>10.5</v>
          </cell>
          <cell r="K2493">
            <v>12.6</v>
          </cell>
        </row>
        <row r="2494">
          <cell r="B2494" t="str">
            <v>C2335</v>
          </cell>
          <cell r="C2494" t="str">
            <v>TÊ COBRE OU BRONZE D= 35mm (1 1/4")</v>
          </cell>
          <cell r="D2494" t="str">
            <v>UN</v>
          </cell>
          <cell r="E2494">
            <v>1</v>
          </cell>
          <cell r="F2494">
            <v>23.827500000000001</v>
          </cell>
          <cell r="G2494">
            <v>0</v>
          </cell>
          <cell r="H2494">
            <v>2.0825</v>
          </cell>
          <cell r="I2494">
            <v>0</v>
          </cell>
          <cell r="J2494">
            <v>25.91</v>
          </cell>
          <cell r="K2494">
            <v>31.091999999999999</v>
          </cell>
        </row>
        <row r="2495">
          <cell r="B2495" t="str">
            <v>C2336</v>
          </cell>
          <cell r="C2495" t="str">
            <v>TÊ COBRE OU BRONZE D= 42mm (1 1/2")</v>
          </cell>
          <cell r="D2495" t="str">
            <v>UN</v>
          </cell>
          <cell r="E2495">
            <v>1</v>
          </cell>
          <cell r="F2495">
            <v>29.1875</v>
          </cell>
          <cell r="G2495">
            <v>0</v>
          </cell>
          <cell r="H2495">
            <v>2.0825</v>
          </cell>
          <cell r="I2495">
            <v>0</v>
          </cell>
          <cell r="J2495">
            <v>31.27</v>
          </cell>
          <cell r="K2495">
            <v>37.524000000000001</v>
          </cell>
        </row>
        <row r="2496">
          <cell r="B2496" t="str">
            <v>C2337</v>
          </cell>
          <cell r="C2496" t="str">
            <v>TÊ COBRE OU BRONZE D= 54mm (2")</v>
          </cell>
          <cell r="D2496" t="str">
            <v>UN</v>
          </cell>
          <cell r="E2496">
            <v>1</v>
          </cell>
          <cell r="F2496">
            <v>59.087499999999999</v>
          </cell>
          <cell r="G2496">
            <v>0</v>
          </cell>
          <cell r="H2496">
            <v>2.0825</v>
          </cell>
          <cell r="I2496">
            <v>0</v>
          </cell>
          <cell r="J2496">
            <v>61.17</v>
          </cell>
          <cell r="K2496">
            <v>73.403999999999996</v>
          </cell>
        </row>
        <row r="2497">
          <cell r="B2497" t="str">
            <v>C2338</v>
          </cell>
          <cell r="C2497" t="str">
            <v>TÊ COBRE OU BRONZE D= 66mm (2 1/2")</v>
          </cell>
          <cell r="D2497" t="str">
            <v>UN</v>
          </cell>
          <cell r="E2497">
            <v>1</v>
          </cell>
          <cell r="F2497">
            <v>138.18875</v>
          </cell>
          <cell r="G2497">
            <v>0</v>
          </cell>
          <cell r="H2497">
            <v>2.51125</v>
          </cell>
          <cell r="I2497">
            <v>0</v>
          </cell>
          <cell r="J2497">
            <v>140.69999999999999</v>
          </cell>
          <cell r="K2497">
            <v>168.83999999999997</v>
          </cell>
        </row>
        <row r="2498">
          <cell r="B2498" t="str">
            <v>C2339</v>
          </cell>
          <cell r="C2498" t="str">
            <v>TÊ COBRE OU BRONZE D= 79mm (3")</v>
          </cell>
          <cell r="D2498" t="str">
            <v>UN</v>
          </cell>
          <cell r="E2498">
            <v>1</v>
          </cell>
          <cell r="F2498">
            <v>214.95875000000001</v>
          </cell>
          <cell r="G2498">
            <v>0</v>
          </cell>
          <cell r="H2498">
            <v>2.51125</v>
          </cell>
          <cell r="I2498">
            <v>0</v>
          </cell>
          <cell r="J2498">
            <v>217.47</v>
          </cell>
          <cell r="K2498">
            <v>260.964</v>
          </cell>
        </row>
        <row r="2499">
          <cell r="B2499" t="str">
            <v>C2340</v>
          </cell>
          <cell r="C2499" t="str">
            <v>TÊ COBRE OU BRONZE D=104mm (4")</v>
          </cell>
          <cell r="D2499" t="str">
            <v>UN</v>
          </cell>
          <cell r="E2499">
            <v>1</v>
          </cell>
          <cell r="F2499">
            <v>466.80624999999998</v>
          </cell>
          <cell r="G2499">
            <v>0</v>
          </cell>
          <cell r="H2499">
            <v>3.1237499999999998</v>
          </cell>
          <cell r="I2499">
            <v>0</v>
          </cell>
          <cell r="J2499">
            <v>469.92999999999995</v>
          </cell>
          <cell r="K2499">
            <v>563.91599999999994</v>
          </cell>
        </row>
        <row r="2500">
          <cell r="B2500" t="str">
            <v>C2565</v>
          </cell>
          <cell r="C2500" t="str">
            <v>TUBO COBRE D= 15mm(1/2")</v>
          </cell>
          <cell r="D2500" t="str">
            <v>M</v>
          </cell>
          <cell r="E2500">
            <v>1</v>
          </cell>
          <cell r="F2500">
            <v>12.2875</v>
          </cell>
          <cell r="G2500">
            <v>0</v>
          </cell>
          <cell r="H2500">
            <v>0.61250000000000004</v>
          </cell>
          <cell r="I2500">
            <v>0</v>
          </cell>
          <cell r="J2500">
            <v>12.9</v>
          </cell>
          <cell r="K2500">
            <v>15.48</v>
          </cell>
        </row>
        <row r="2501">
          <cell r="B2501" t="str">
            <v>C2566</v>
          </cell>
          <cell r="C2501" t="str">
            <v>TUBO COBRE D= 22mm (3/4")</v>
          </cell>
          <cell r="D2501" t="str">
            <v>M</v>
          </cell>
          <cell r="E2501">
            <v>1</v>
          </cell>
          <cell r="F2501">
            <v>20.942499999999999</v>
          </cell>
          <cell r="G2501">
            <v>0</v>
          </cell>
          <cell r="H2501">
            <v>0.85750000000000004</v>
          </cell>
          <cell r="I2501">
            <v>0</v>
          </cell>
          <cell r="J2501">
            <v>21.8</v>
          </cell>
          <cell r="K2501">
            <v>26.16</v>
          </cell>
        </row>
        <row r="2502">
          <cell r="B2502" t="str">
            <v>C2567</v>
          </cell>
          <cell r="C2502" t="str">
            <v>TUBO COBRE D= 28mm (1")</v>
          </cell>
          <cell r="D2502" t="str">
            <v>M</v>
          </cell>
          <cell r="E2502">
            <v>1</v>
          </cell>
          <cell r="F2502">
            <v>26.202500000000001</v>
          </cell>
          <cell r="G2502">
            <v>0</v>
          </cell>
          <cell r="H2502">
            <v>0.85750000000000004</v>
          </cell>
          <cell r="I2502">
            <v>0</v>
          </cell>
          <cell r="J2502">
            <v>27.060000000000002</v>
          </cell>
          <cell r="K2502">
            <v>32.472000000000001</v>
          </cell>
        </row>
        <row r="2503">
          <cell r="B2503" t="str">
            <v>C2568</v>
          </cell>
          <cell r="C2503" t="str">
            <v>TUBO COBRE D= 35mm (1 1/4")</v>
          </cell>
          <cell r="D2503" t="str">
            <v>M</v>
          </cell>
          <cell r="E2503">
            <v>1</v>
          </cell>
          <cell r="F2503">
            <v>37.66375</v>
          </cell>
          <cell r="G2503">
            <v>0</v>
          </cell>
          <cell r="H2503">
            <v>1.2862499999999999</v>
          </cell>
          <cell r="I2503">
            <v>0</v>
          </cell>
          <cell r="J2503">
            <v>38.950000000000003</v>
          </cell>
          <cell r="K2503">
            <v>46.74</v>
          </cell>
        </row>
        <row r="2504">
          <cell r="B2504" t="str">
            <v>C2569</v>
          </cell>
          <cell r="C2504" t="str">
            <v>TUBO COBRE D= 42mm (1 1/2")</v>
          </cell>
          <cell r="D2504" t="str">
            <v>M</v>
          </cell>
          <cell r="E2504">
            <v>1</v>
          </cell>
          <cell r="F2504">
            <v>44.983750000000001</v>
          </cell>
          <cell r="G2504">
            <v>0</v>
          </cell>
          <cell r="H2504">
            <v>1.2862499999999999</v>
          </cell>
          <cell r="I2504">
            <v>0</v>
          </cell>
          <cell r="J2504">
            <v>46.27</v>
          </cell>
          <cell r="K2504">
            <v>55.524000000000001</v>
          </cell>
        </row>
        <row r="2505">
          <cell r="B2505" t="str">
            <v>C2570</v>
          </cell>
          <cell r="C2505" t="str">
            <v>TUBO COBRE D= 54mm (2")</v>
          </cell>
          <cell r="D2505" t="str">
            <v>M</v>
          </cell>
          <cell r="E2505">
            <v>1</v>
          </cell>
          <cell r="F2505">
            <v>63.371250000000003</v>
          </cell>
          <cell r="G2505">
            <v>0</v>
          </cell>
          <cell r="H2505">
            <v>1.8987499999999999</v>
          </cell>
          <cell r="I2505">
            <v>0</v>
          </cell>
          <cell r="J2505">
            <v>65.27000000000001</v>
          </cell>
          <cell r="K2505">
            <v>78.324000000000012</v>
          </cell>
        </row>
        <row r="2506">
          <cell r="B2506" t="str">
            <v>C2571</v>
          </cell>
          <cell r="C2506" t="str">
            <v>TUBO COBRE D= 66mm (2 1/2")</v>
          </cell>
          <cell r="D2506" t="str">
            <v>M</v>
          </cell>
          <cell r="E2506">
            <v>1</v>
          </cell>
          <cell r="F2506">
            <v>90.643749999999997</v>
          </cell>
          <cell r="G2506">
            <v>0</v>
          </cell>
          <cell r="H2506">
            <v>2.2662499999999999</v>
          </cell>
          <cell r="I2506">
            <v>0</v>
          </cell>
          <cell r="J2506">
            <v>92.91</v>
          </cell>
          <cell r="K2506">
            <v>111.49199999999999</v>
          </cell>
        </row>
        <row r="2507">
          <cell r="B2507" t="str">
            <v>C2572</v>
          </cell>
          <cell r="C2507" t="str">
            <v>TUBO COBRE D= 79mm (3")</v>
          </cell>
          <cell r="D2507" t="str">
            <v>M</v>
          </cell>
          <cell r="E2507">
            <v>1</v>
          </cell>
          <cell r="F2507">
            <v>131.9075</v>
          </cell>
          <cell r="G2507">
            <v>0</v>
          </cell>
          <cell r="H2507">
            <v>2.5724999999999998</v>
          </cell>
          <cell r="I2507">
            <v>0</v>
          </cell>
          <cell r="J2507">
            <v>134.47999999999999</v>
          </cell>
          <cell r="K2507">
            <v>161.37599999999998</v>
          </cell>
        </row>
        <row r="2508">
          <cell r="B2508" t="str">
            <v>C2573</v>
          </cell>
          <cell r="C2508" t="str">
            <v>TUBO COBRE D=104mm (4")</v>
          </cell>
          <cell r="D2508" t="str">
            <v>M</v>
          </cell>
          <cell r="E2508">
            <v>1</v>
          </cell>
          <cell r="F2508">
            <v>190.02875</v>
          </cell>
          <cell r="G2508">
            <v>0</v>
          </cell>
          <cell r="H2508">
            <v>3.0012500000000002</v>
          </cell>
          <cell r="I2508">
            <v>0</v>
          </cell>
          <cell r="J2508">
            <v>193.03</v>
          </cell>
          <cell r="K2508">
            <v>231.636</v>
          </cell>
        </row>
        <row r="2509">
          <cell r="B2509" t="str">
            <v>C2574</v>
          </cell>
          <cell r="C2509" t="str">
            <v>TUBO COBRE INCLUSIVE CONEXÕES D= 15mm (1/2")</v>
          </cell>
          <cell r="D2509" t="str">
            <v>M</v>
          </cell>
          <cell r="E2509">
            <v>1</v>
          </cell>
          <cell r="F2509">
            <v>22.69875</v>
          </cell>
          <cell r="G2509">
            <v>0</v>
          </cell>
          <cell r="H2509">
            <v>2.0212500000000002</v>
          </cell>
          <cell r="I2509">
            <v>0</v>
          </cell>
          <cell r="J2509">
            <v>24.72</v>
          </cell>
          <cell r="K2509">
            <v>29.663999999999998</v>
          </cell>
        </row>
        <row r="2510">
          <cell r="B2510" t="str">
            <v>C2575</v>
          </cell>
          <cell r="C2510" t="str">
            <v>TUBO COBRE INCLUSIVE CONEXÕES D= 22mm (3/4")</v>
          </cell>
          <cell r="D2510" t="str">
            <v>M</v>
          </cell>
          <cell r="E2510">
            <v>1</v>
          </cell>
          <cell r="F2510">
            <v>35.984999999999999</v>
          </cell>
          <cell r="G2510">
            <v>0</v>
          </cell>
          <cell r="H2510">
            <v>2.2050000000000001</v>
          </cell>
          <cell r="I2510">
            <v>0</v>
          </cell>
          <cell r="J2510">
            <v>38.19</v>
          </cell>
          <cell r="K2510">
            <v>45.827999999999996</v>
          </cell>
        </row>
        <row r="2511">
          <cell r="B2511" t="str">
            <v>C2576</v>
          </cell>
          <cell r="C2511" t="str">
            <v>TUBO COBRE INCLUSIVE CONEXÕES D= 28mm (1")</v>
          </cell>
          <cell r="D2511" t="str">
            <v>M</v>
          </cell>
          <cell r="E2511">
            <v>1</v>
          </cell>
          <cell r="F2511">
            <v>42.77375</v>
          </cell>
          <cell r="G2511">
            <v>0</v>
          </cell>
          <cell r="H2511">
            <v>2.7562500000000001</v>
          </cell>
          <cell r="I2511">
            <v>0</v>
          </cell>
          <cell r="J2511">
            <v>45.53</v>
          </cell>
          <cell r="K2511">
            <v>54.636000000000003</v>
          </cell>
        </row>
        <row r="2512">
          <cell r="B2512" t="str">
            <v>C2577</v>
          </cell>
          <cell r="C2512" t="str">
            <v>TUBO COBRE INCLUSIVE CONEXÕES D= 35mm (1 1/4")</v>
          </cell>
          <cell r="D2512" t="str">
            <v>M</v>
          </cell>
          <cell r="E2512">
            <v>1</v>
          </cell>
          <cell r="F2512">
            <v>60.72625</v>
          </cell>
          <cell r="G2512">
            <v>0</v>
          </cell>
          <cell r="H2512">
            <v>3.1237499999999998</v>
          </cell>
          <cell r="I2512">
            <v>0</v>
          </cell>
          <cell r="J2512">
            <v>63.85</v>
          </cell>
          <cell r="K2512">
            <v>76.62</v>
          </cell>
        </row>
        <row r="2513">
          <cell r="B2513" t="str">
            <v>C2578</v>
          </cell>
          <cell r="C2513" t="str">
            <v>TUBO COBRE INCLUSIVE CONEXÕES D= 42mm (1 1/2")</v>
          </cell>
          <cell r="D2513" t="str">
            <v>M</v>
          </cell>
          <cell r="E2513">
            <v>1</v>
          </cell>
          <cell r="F2513">
            <v>68.186250000000001</v>
          </cell>
          <cell r="G2513">
            <v>0</v>
          </cell>
          <cell r="H2513">
            <v>3.1237499999999998</v>
          </cell>
          <cell r="I2513">
            <v>0</v>
          </cell>
          <cell r="J2513">
            <v>71.31</v>
          </cell>
          <cell r="K2513">
            <v>85.572000000000003</v>
          </cell>
        </row>
        <row r="2514">
          <cell r="B2514" t="str">
            <v>C2579</v>
          </cell>
          <cell r="C2514" t="str">
            <v>TUBO COBRE INCLUSIVE CONEXÕES D= 54mm (2")</v>
          </cell>
          <cell r="D2514" t="str">
            <v>M</v>
          </cell>
          <cell r="E2514">
            <v>1</v>
          </cell>
          <cell r="F2514">
            <v>95.803749999999994</v>
          </cell>
          <cell r="G2514">
            <v>0</v>
          </cell>
          <cell r="H2514">
            <v>4.2262500000000003</v>
          </cell>
          <cell r="I2514">
            <v>0</v>
          </cell>
          <cell r="J2514">
            <v>100.03</v>
          </cell>
          <cell r="K2514">
            <v>120.036</v>
          </cell>
        </row>
        <row r="2515">
          <cell r="B2515" t="str">
            <v>C2580</v>
          </cell>
          <cell r="C2515" t="str">
            <v>TUBO COBRE INCLUSIVE CONEXÕES D= 66mm (2 1/2")</v>
          </cell>
          <cell r="D2515" t="str">
            <v>M</v>
          </cell>
          <cell r="E2515">
            <v>1</v>
          </cell>
          <cell r="F2515">
            <v>136.59875</v>
          </cell>
          <cell r="G2515">
            <v>0</v>
          </cell>
          <cell r="H2515">
            <v>4.9612499999999997</v>
          </cell>
          <cell r="I2515">
            <v>0</v>
          </cell>
          <cell r="J2515">
            <v>141.56</v>
          </cell>
          <cell r="K2515">
            <v>169.87199999999999</v>
          </cell>
        </row>
        <row r="2516">
          <cell r="B2516" t="str">
            <v>C2581</v>
          </cell>
          <cell r="C2516" t="str">
            <v>TUBO COBRE INCLUSIVE CONEXÕES D= 79mm (3")</v>
          </cell>
          <cell r="D2516" t="str">
            <v>M</v>
          </cell>
          <cell r="E2516">
            <v>1</v>
          </cell>
          <cell r="F2516">
            <v>185.08125000000001</v>
          </cell>
          <cell r="G2516">
            <v>0</v>
          </cell>
          <cell r="H2516">
            <v>5.3287500000000003</v>
          </cell>
          <cell r="I2516">
            <v>0</v>
          </cell>
          <cell r="J2516">
            <v>190.41000000000003</v>
          </cell>
          <cell r="K2516">
            <v>228.49200000000002</v>
          </cell>
        </row>
        <row r="2517">
          <cell r="B2517" t="str">
            <v>C2582</v>
          </cell>
          <cell r="C2517" t="str">
            <v>TUBO COBRE INCLUSIVE CONEXÕES D=104mm (4")</v>
          </cell>
          <cell r="D2517" t="str">
            <v>M</v>
          </cell>
          <cell r="E2517">
            <v>1</v>
          </cell>
          <cell r="F2517">
            <v>265.94625000000002</v>
          </cell>
          <cell r="G2517">
            <v>0</v>
          </cell>
          <cell r="H2517">
            <v>6.0637499999999998</v>
          </cell>
          <cell r="I2517">
            <v>0</v>
          </cell>
          <cell r="J2517">
            <v>272.01000000000005</v>
          </cell>
          <cell r="K2517">
            <v>326.41200000000003</v>
          </cell>
        </row>
        <row r="2518">
          <cell r="C2518" t="str">
            <v>REGISTROS E VÁLVULAS</v>
          </cell>
          <cell r="E2518">
            <v>0</v>
          </cell>
          <cell r="F2518">
            <v>7976.7820000000002</v>
          </cell>
          <cell r="G2518">
            <v>0</v>
          </cell>
          <cell r="H2518">
            <v>335.238</v>
          </cell>
          <cell r="I2518">
            <v>0</v>
          </cell>
          <cell r="J2518" t="str">
            <v/>
          </cell>
        </row>
        <row r="2519">
          <cell r="B2519" t="str">
            <v>C3599</v>
          </cell>
          <cell r="C2519" t="str">
            <v>MUTIRÃO MISTO - REGISTRO DE GAVETA BRUTO D=20mm (3/4")</v>
          </cell>
          <cell r="D2519" t="str">
            <v>UN</v>
          </cell>
          <cell r="E2519">
            <v>1</v>
          </cell>
          <cell r="F2519">
            <v>18.163500000000003</v>
          </cell>
          <cell r="G2519">
            <v>0</v>
          </cell>
          <cell r="H2519">
            <v>1.8765000000000001</v>
          </cell>
          <cell r="I2519">
            <v>0</v>
          </cell>
          <cell r="J2519">
            <v>20.040000000000003</v>
          </cell>
          <cell r="K2519">
            <v>24.048000000000002</v>
          </cell>
        </row>
        <row r="2520">
          <cell r="B2520" t="str">
            <v>C3600</v>
          </cell>
          <cell r="C2520" t="str">
            <v>MUTIRÃO MISTO - REGISTRO DE PRESSÃO D=20mm (3/4")</v>
          </cell>
          <cell r="D2520" t="str">
            <v>UN</v>
          </cell>
          <cell r="E2520">
            <v>1</v>
          </cell>
          <cell r="F2520">
            <v>9.8102499999999999</v>
          </cell>
          <cell r="G2520">
            <v>0</v>
          </cell>
          <cell r="H2520">
            <v>2.1197499999999998</v>
          </cell>
          <cell r="I2520">
            <v>0</v>
          </cell>
          <cell r="J2520">
            <v>11.93</v>
          </cell>
          <cell r="K2520">
            <v>14.315999999999999</v>
          </cell>
        </row>
        <row r="2521">
          <cell r="B2521" t="str">
            <v>C2156</v>
          </cell>
          <cell r="C2521" t="str">
            <v>REGISTRO DE GAVETA BRUTO D= 15mm (1/2")</v>
          </cell>
          <cell r="D2521" t="str">
            <v>UN</v>
          </cell>
          <cell r="E2521">
            <v>1</v>
          </cell>
          <cell r="F2521">
            <v>18.5425</v>
          </cell>
          <cell r="G2521">
            <v>0</v>
          </cell>
          <cell r="H2521">
            <v>3.3075000000000001</v>
          </cell>
          <cell r="I2521">
            <v>0</v>
          </cell>
          <cell r="J2521">
            <v>21.85</v>
          </cell>
          <cell r="K2521">
            <v>26.220000000000002</v>
          </cell>
        </row>
        <row r="2522">
          <cell r="B2522" t="str">
            <v>C2157</v>
          </cell>
          <cell r="C2522" t="str">
            <v>REGISTRO DE GAVETA BRUTO D= 20mm (3/4")</v>
          </cell>
          <cell r="D2522" t="str">
            <v>UN</v>
          </cell>
          <cell r="E2522">
            <v>1</v>
          </cell>
          <cell r="F2522">
            <v>19.3125</v>
          </cell>
          <cell r="G2522">
            <v>0</v>
          </cell>
          <cell r="H2522">
            <v>3.3075000000000001</v>
          </cell>
          <cell r="I2522">
            <v>0</v>
          </cell>
          <cell r="J2522">
            <v>22.62</v>
          </cell>
          <cell r="K2522">
            <v>27.144000000000002</v>
          </cell>
        </row>
        <row r="2523">
          <cell r="B2523" t="str">
            <v>C2158</v>
          </cell>
          <cell r="C2523" t="str">
            <v>REGISTRO DE GAVETA BRUTO D= 25mm (1")</v>
          </cell>
          <cell r="D2523" t="str">
            <v>UN</v>
          </cell>
          <cell r="E2523">
            <v>1</v>
          </cell>
          <cell r="F2523">
            <v>26.1325</v>
          </cell>
          <cell r="G2523">
            <v>0</v>
          </cell>
          <cell r="H2523">
            <v>3.3075000000000001</v>
          </cell>
          <cell r="I2523">
            <v>0</v>
          </cell>
          <cell r="J2523">
            <v>29.44</v>
          </cell>
          <cell r="K2523">
            <v>35.328000000000003</v>
          </cell>
        </row>
        <row r="2524">
          <cell r="B2524" t="str">
            <v>C2159</v>
          </cell>
          <cell r="C2524" t="str">
            <v>REGISTRO DE GAVETA BRUTO D= 32mm (1 1/4")</v>
          </cell>
          <cell r="D2524" t="str">
            <v>UN</v>
          </cell>
          <cell r="E2524">
            <v>1</v>
          </cell>
          <cell r="F2524">
            <v>35.503749999999997</v>
          </cell>
          <cell r="G2524">
            <v>0</v>
          </cell>
          <cell r="H2524">
            <v>5.2062499999999998</v>
          </cell>
          <cell r="I2524">
            <v>0</v>
          </cell>
          <cell r="J2524">
            <v>40.709999999999994</v>
          </cell>
          <cell r="K2524">
            <v>48.85199999999999</v>
          </cell>
        </row>
        <row r="2525">
          <cell r="B2525" t="str">
            <v>C2160</v>
          </cell>
          <cell r="C2525" t="str">
            <v>REGISTRO DE GAVETA BRUTO D= 40mm (1 1/2")</v>
          </cell>
          <cell r="D2525" t="str">
            <v>UN</v>
          </cell>
          <cell r="E2525">
            <v>1</v>
          </cell>
          <cell r="F2525">
            <v>42.153750000000002</v>
          </cell>
          <cell r="G2525">
            <v>0</v>
          </cell>
          <cell r="H2525">
            <v>5.2062499999999998</v>
          </cell>
          <cell r="I2525">
            <v>0</v>
          </cell>
          <cell r="J2525">
            <v>47.36</v>
          </cell>
          <cell r="K2525">
            <v>56.832000000000001</v>
          </cell>
        </row>
        <row r="2526">
          <cell r="B2526" t="str">
            <v>C2161</v>
          </cell>
          <cell r="C2526" t="str">
            <v>REGISTRO DE GAVETA BRUTO D= 50mm (2")</v>
          </cell>
          <cell r="D2526" t="str">
            <v>UN</v>
          </cell>
          <cell r="E2526">
            <v>1</v>
          </cell>
          <cell r="F2526">
            <v>62.623750000000001</v>
          </cell>
          <cell r="G2526">
            <v>0</v>
          </cell>
          <cell r="H2526">
            <v>5.2062499999999998</v>
          </cell>
          <cell r="I2526">
            <v>0</v>
          </cell>
          <cell r="J2526">
            <v>67.83</v>
          </cell>
          <cell r="K2526">
            <v>81.396000000000001</v>
          </cell>
        </row>
        <row r="2527">
          <cell r="B2527" t="str">
            <v>C2162</v>
          </cell>
          <cell r="C2527" t="str">
            <v>REGISTRO DE GAVETA BRUTO D= 65mm (2 1/2")</v>
          </cell>
          <cell r="D2527" t="str">
            <v>UN</v>
          </cell>
          <cell r="E2527">
            <v>1</v>
          </cell>
          <cell r="F2527">
            <v>153.77625</v>
          </cell>
          <cell r="G2527">
            <v>0</v>
          </cell>
          <cell r="H2527">
            <v>7.0437500000000002</v>
          </cell>
          <cell r="I2527">
            <v>0</v>
          </cell>
          <cell r="J2527">
            <v>160.82</v>
          </cell>
          <cell r="K2527">
            <v>192.98399999999998</v>
          </cell>
        </row>
        <row r="2528">
          <cell r="B2528" t="str">
            <v>C2163</v>
          </cell>
          <cell r="C2528" t="str">
            <v>REGISTRO DE GAVETA BRUTO D= 80mm (3")</v>
          </cell>
          <cell r="D2528" t="str">
            <v>UN</v>
          </cell>
          <cell r="E2528">
            <v>1</v>
          </cell>
          <cell r="F2528">
            <v>233.51625000000001</v>
          </cell>
          <cell r="G2528">
            <v>0</v>
          </cell>
          <cell r="H2528">
            <v>7.0437500000000002</v>
          </cell>
          <cell r="I2528">
            <v>0</v>
          </cell>
          <cell r="J2528">
            <v>240.56</v>
          </cell>
          <cell r="K2528">
            <v>288.67199999999997</v>
          </cell>
        </row>
        <row r="2529">
          <cell r="B2529" t="str">
            <v>C2164</v>
          </cell>
          <cell r="C2529" t="str">
            <v>REGISTRO DE GAVETA BRUTO D=100mm (4")</v>
          </cell>
          <cell r="D2529" t="str">
            <v>UN</v>
          </cell>
          <cell r="E2529">
            <v>1</v>
          </cell>
          <cell r="F2529">
            <v>385.185</v>
          </cell>
          <cell r="G2529">
            <v>0</v>
          </cell>
          <cell r="H2529">
            <v>9.0649999999999995</v>
          </cell>
          <cell r="I2529">
            <v>0</v>
          </cell>
          <cell r="J2529">
            <v>394.25</v>
          </cell>
          <cell r="K2529">
            <v>473.09999999999997</v>
          </cell>
        </row>
        <row r="2530">
          <cell r="B2530" t="str">
            <v>C2165</v>
          </cell>
          <cell r="C2530" t="str">
            <v>REGISTRO DE GAVETA C/CANOPLA CROMADA D= 15mm (1/2")</v>
          </cell>
          <cell r="D2530" t="str">
            <v>UN</v>
          </cell>
          <cell r="E2530">
            <v>1</v>
          </cell>
          <cell r="F2530">
            <v>46.173749999999998</v>
          </cell>
          <cell r="G2530">
            <v>0</v>
          </cell>
          <cell r="H2530">
            <v>3.7362500000000001</v>
          </cell>
          <cell r="I2530">
            <v>0</v>
          </cell>
          <cell r="J2530">
            <v>49.91</v>
          </cell>
          <cell r="K2530">
            <v>59.891999999999996</v>
          </cell>
        </row>
        <row r="2531">
          <cell r="B2531" t="str">
            <v>C2166</v>
          </cell>
          <cell r="C2531" t="str">
            <v>REGISTRO DE GAVETA C/CANOPLA CROMADA D= 20mm (3/4")</v>
          </cell>
          <cell r="D2531" t="str">
            <v>UN</v>
          </cell>
          <cell r="E2531">
            <v>1</v>
          </cell>
          <cell r="F2531">
            <v>45.313749999999999</v>
          </cell>
          <cell r="G2531">
            <v>0</v>
          </cell>
          <cell r="H2531">
            <v>3.7362500000000001</v>
          </cell>
          <cell r="I2531">
            <v>0</v>
          </cell>
          <cell r="J2531">
            <v>49.05</v>
          </cell>
          <cell r="K2531">
            <v>58.859999999999992</v>
          </cell>
        </row>
        <row r="2532">
          <cell r="B2532" t="str">
            <v>C2167</v>
          </cell>
          <cell r="C2532" t="str">
            <v>REGISTRO DE GAVETA C/CANOPLA CROMADA D= 25mm (1")</v>
          </cell>
          <cell r="D2532" t="str">
            <v>UN</v>
          </cell>
          <cell r="E2532">
            <v>1</v>
          </cell>
          <cell r="F2532">
            <v>56.383749999999999</v>
          </cell>
          <cell r="G2532">
            <v>0</v>
          </cell>
          <cell r="H2532">
            <v>3.7362500000000001</v>
          </cell>
          <cell r="I2532">
            <v>0</v>
          </cell>
          <cell r="J2532">
            <v>60.12</v>
          </cell>
          <cell r="K2532">
            <v>72.143999999999991</v>
          </cell>
        </row>
        <row r="2533">
          <cell r="B2533" t="str">
            <v>C2168</v>
          </cell>
          <cell r="C2533" t="str">
            <v>REGISTRO DE GAVETA C/CANOPLA CROMADA D= 32mm (1 1/4")</v>
          </cell>
          <cell r="D2533" t="str">
            <v>UN</v>
          </cell>
          <cell r="E2533">
            <v>1</v>
          </cell>
          <cell r="F2533">
            <v>76.721249999999998</v>
          </cell>
          <cell r="G2533">
            <v>0</v>
          </cell>
          <cell r="H2533">
            <v>5.8187499999999996</v>
          </cell>
          <cell r="I2533">
            <v>0</v>
          </cell>
          <cell r="J2533">
            <v>82.539999999999992</v>
          </cell>
          <cell r="K2533">
            <v>99.047999999999988</v>
          </cell>
        </row>
        <row r="2534">
          <cell r="B2534" t="str">
            <v>C2169</v>
          </cell>
          <cell r="C2534" t="str">
            <v>REGISTRO DE GAVETA C/CANOPLA CROMADA D= 40mm (1 1/2")</v>
          </cell>
          <cell r="D2534" t="str">
            <v>UN</v>
          </cell>
          <cell r="E2534">
            <v>1</v>
          </cell>
          <cell r="F2534">
            <v>85.561250000000001</v>
          </cell>
          <cell r="G2534">
            <v>0</v>
          </cell>
          <cell r="H2534">
            <v>5.8187499999999996</v>
          </cell>
          <cell r="I2534">
            <v>0</v>
          </cell>
          <cell r="J2534">
            <v>91.38</v>
          </cell>
          <cell r="K2534">
            <v>109.65599999999999</v>
          </cell>
        </row>
        <row r="2535">
          <cell r="B2535" t="str">
            <v>C2171</v>
          </cell>
          <cell r="C2535" t="str">
            <v>REGISTRO DE PRESSÃO C/CANOPLA CROMADA D= 15mm (1/2")</v>
          </cell>
          <cell r="D2535" t="str">
            <v>UN</v>
          </cell>
          <cell r="E2535">
            <v>1</v>
          </cell>
          <cell r="F2535">
            <v>40.953749999999999</v>
          </cell>
          <cell r="G2535">
            <v>0</v>
          </cell>
          <cell r="H2535">
            <v>3.7362500000000001</v>
          </cell>
          <cell r="I2535">
            <v>0</v>
          </cell>
          <cell r="J2535">
            <v>44.69</v>
          </cell>
          <cell r="K2535">
            <v>53.627999999999993</v>
          </cell>
        </row>
        <row r="2536">
          <cell r="B2536" t="str">
            <v>C2172</v>
          </cell>
          <cell r="C2536" t="str">
            <v>REGISTRO DE PRESSÃO C/CANOPLA CROMADA D= 20mm (3/4")</v>
          </cell>
          <cell r="D2536" t="str">
            <v>UN</v>
          </cell>
          <cell r="E2536">
            <v>1</v>
          </cell>
          <cell r="F2536">
            <v>48.303750000000001</v>
          </cell>
          <cell r="G2536">
            <v>0</v>
          </cell>
          <cell r="H2536">
            <v>3.7362500000000001</v>
          </cell>
          <cell r="I2536">
            <v>0</v>
          </cell>
          <cell r="J2536">
            <v>52.04</v>
          </cell>
          <cell r="K2536">
            <v>62.447999999999993</v>
          </cell>
        </row>
        <row r="2537">
          <cell r="B2537" t="str">
            <v>C2170</v>
          </cell>
          <cell r="C2537" t="str">
            <v>REGISTRO DE PRESSAO C/CANOPLA CROMADA D=25MM (1")</v>
          </cell>
          <cell r="D2537" t="str">
            <v>UN</v>
          </cell>
          <cell r="E2537">
            <v>1</v>
          </cell>
          <cell r="F2537">
            <v>51.133749999999999</v>
          </cell>
          <cell r="G2537">
            <v>0</v>
          </cell>
          <cell r="H2537">
            <v>3.7362500000000001</v>
          </cell>
          <cell r="I2537">
            <v>0</v>
          </cell>
          <cell r="J2537">
            <v>54.87</v>
          </cell>
          <cell r="K2537">
            <v>65.843999999999994</v>
          </cell>
        </row>
        <row r="2538">
          <cell r="B2538" t="str">
            <v>C3601</v>
          </cell>
          <cell r="C2538" t="str">
            <v>REGISTRO DE PRESSÃO D=20mm (3/4") - PADRÃO POPULAR</v>
          </cell>
          <cell r="D2538" t="str">
            <v>UN</v>
          </cell>
          <cell r="E2538">
            <v>1</v>
          </cell>
          <cell r="F2538">
            <v>11.10375</v>
          </cell>
          <cell r="G2538">
            <v>0</v>
          </cell>
          <cell r="H2538">
            <v>3.7362500000000001</v>
          </cell>
          <cell r="I2538">
            <v>0</v>
          </cell>
          <cell r="J2538">
            <v>14.84</v>
          </cell>
          <cell r="K2538">
            <v>17.808</v>
          </cell>
        </row>
        <row r="2539">
          <cell r="B2539" t="str">
            <v>C2173</v>
          </cell>
          <cell r="C2539" t="str">
            <v>REGISTRO DE RECALQUE NO PASSEIO D= 65mm (2 1/2")</v>
          </cell>
          <cell r="D2539" t="str">
            <v>UN</v>
          </cell>
          <cell r="E2539">
            <v>1</v>
          </cell>
          <cell r="F2539">
            <v>181.00624999999999</v>
          </cell>
          <cell r="G2539">
            <v>0</v>
          </cell>
          <cell r="H2539">
            <v>28.973749999999999</v>
          </cell>
          <cell r="I2539">
            <v>0</v>
          </cell>
          <cell r="J2539">
            <v>209.98</v>
          </cell>
          <cell r="K2539">
            <v>251.97599999999997</v>
          </cell>
        </row>
        <row r="2540">
          <cell r="B2540" t="str">
            <v>C2177</v>
          </cell>
          <cell r="C2540" t="str">
            <v>REGISTRO GLOBO /FECHO RÁPIDO DE 3/4"</v>
          </cell>
          <cell r="D2540" t="str">
            <v>UN</v>
          </cell>
          <cell r="E2540">
            <v>1</v>
          </cell>
          <cell r="F2540">
            <v>23.543749999999999</v>
          </cell>
          <cell r="G2540">
            <v>0</v>
          </cell>
          <cell r="H2540">
            <v>1.8462499999999999</v>
          </cell>
          <cell r="I2540">
            <v>0</v>
          </cell>
          <cell r="J2540">
            <v>25.39</v>
          </cell>
          <cell r="K2540">
            <v>30.468</v>
          </cell>
        </row>
        <row r="2541">
          <cell r="B2541" t="str">
            <v>C2176</v>
          </cell>
          <cell r="C2541" t="str">
            <v>REGISTRO GLOBO /FECHO RÁPIDO DE 1"</v>
          </cell>
          <cell r="D2541" t="str">
            <v>UN</v>
          </cell>
          <cell r="E2541">
            <v>1</v>
          </cell>
          <cell r="F2541">
            <v>32.733750000000001</v>
          </cell>
          <cell r="G2541">
            <v>0</v>
          </cell>
          <cell r="H2541">
            <v>1.8462499999999999</v>
          </cell>
          <cell r="I2541">
            <v>0</v>
          </cell>
          <cell r="J2541">
            <v>34.58</v>
          </cell>
          <cell r="K2541">
            <v>41.495999999999995</v>
          </cell>
        </row>
        <row r="2542">
          <cell r="B2542" t="str">
            <v>C2175</v>
          </cell>
          <cell r="C2542" t="str">
            <v>REGISTRO GLOBO /FECHO RÁPIDO DE 1 1/4"</v>
          </cell>
          <cell r="D2542" t="str">
            <v>UN</v>
          </cell>
          <cell r="E2542">
            <v>1</v>
          </cell>
          <cell r="F2542">
            <v>47.923749999999998</v>
          </cell>
          <cell r="G2542">
            <v>0</v>
          </cell>
          <cell r="H2542">
            <v>1.8462499999999999</v>
          </cell>
          <cell r="I2542">
            <v>0</v>
          </cell>
          <cell r="J2542">
            <v>49.769999999999996</v>
          </cell>
          <cell r="K2542">
            <v>59.72399999999999</v>
          </cell>
        </row>
        <row r="2543">
          <cell r="B2543" t="str">
            <v>C2178</v>
          </cell>
          <cell r="C2543" t="str">
            <v>REGISTRO GLOBO/FECHO RÁPIDO DE 1 1/2"</v>
          </cell>
          <cell r="D2543" t="str">
            <v>UN</v>
          </cell>
          <cell r="E2543">
            <v>1</v>
          </cell>
          <cell r="F2543">
            <v>57.603749999999998</v>
          </cell>
          <cell r="G2543">
            <v>0</v>
          </cell>
          <cell r="H2543">
            <v>1.8462499999999999</v>
          </cell>
          <cell r="I2543">
            <v>0</v>
          </cell>
          <cell r="J2543">
            <v>59.449999999999996</v>
          </cell>
          <cell r="K2543">
            <v>71.339999999999989</v>
          </cell>
        </row>
        <row r="2544">
          <cell r="B2544" t="str">
            <v>C2174</v>
          </cell>
          <cell r="C2544" t="str">
            <v>REGISTRO GLOBO / FECHO RÁPIDO DE 2"</v>
          </cell>
          <cell r="D2544" t="str">
            <v>UN</v>
          </cell>
          <cell r="E2544">
            <v>1</v>
          </cell>
          <cell r="F2544">
            <v>88.033749999999998</v>
          </cell>
          <cell r="G2544">
            <v>0</v>
          </cell>
          <cell r="H2544">
            <v>1.8462499999999999</v>
          </cell>
          <cell r="I2544">
            <v>0</v>
          </cell>
          <cell r="J2544">
            <v>89.88</v>
          </cell>
          <cell r="K2544">
            <v>107.85599999999999</v>
          </cell>
        </row>
        <row r="2545">
          <cell r="B2545" t="str">
            <v>C3695</v>
          </cell>
          <cell r="C2545" t="str">
            <v>REGISTRO GLOBO EM BRONZE ROSC. DE 3/4"</v>
          </cell>
          <cell r="D2545" t="str">
            <v>UN</v>
          </cell>
          <cell r="E2545">
            <v>1</v>
          </cell>
          <cell r="F2545">
            <v>55.9925</v>
          </cell>
          <cell r="G2545">
            <v>0</v>
          </cell>
          <cell r="H2545">
            <v>3.3075000000000001</v>
          </cell>
          <cell r="I2545">
            <v>0</v>
          </cell>
          <cell r="J2545">
            <v>59.3</v>
          </cell>
          <cell r="K2545">
            <v>71.16</v>
          </cell>
        </row>
        <row r="2546">
          <cell r="B2546" t="str">
            <v>C3714</v>
          </cell>
          <cell r="C2546" t="str">
            <v>REGISTRO GLOBO EM BRONZE ROSC. DE 1"</v>
          </cell>
          <cell r="D2546" t="str">
            <v>UN</v>
          </cell>
          <cell r="E2546">
            <v>1</v>
          </cell>
          <cell r="F2546">
            <v>74.902500000000003</v>
          </cell>
          <cell r="G2546">
            <v>0</v>
          </cell>
          <cell r="H2546">
            <v>3.3075000000000001</v>
          </cell>
          <cell r="I2546">
            <v>0</v>
          </cell>
          <cell r="J2546">
            <v>78.210000000000008</v>
          </cell>
          <cell r="K2546">
            <v>93.852000000000004</v>
          </cell>
        </row>
        <row r="2547">
          <cell r="B2547" t="str">
            <v>C2684</v>
          </cell>
          <cell r="C2547" t="str">
            <v>VÁLVULA DE DESCARGA CROMADA C/CANOPLA LISA DE 32 OU 40mm</v>
          </cell>
          <cell r="D2547" t="str">
            <v>UN</v>
          </cell>
          <cell r="E2547">
            <v>1</v>
          </cell>
          <cell r="F2547">
            <v>138.22</v>
          </cell>
          <cell r="G2547">
            <v>0</v>
          </cell>
          <cell r="H2547">
            <v>12.25</v>
          </cell>
          <cell r="I2547">
            <v>0</v>
          </cell>
          <cell r="J2547">
            <v>150.47</v>
          </cell>
          <cell r="K2547">
            <v>180.56399999999999</v>
          </cell>
        </row>
        <row r="2548">
          <cell r="B2548" t="str">
            <v>C2685</v>
          </cell>
          <cell r="C2548" t="str">
            <v>VÁLVULA DE DESCARGA CROMADA C/REGISTRO ACOPLADO DE 32 OU 40mm</v>
          </cell>
          <cell r="D2548" t="str">
            <v>UN</v>
          </cell>
          <cell r="E2548">
            <v>1</v>
          </cell>
          <cell r="F2548">
            <v>138.22</v>
          </cell>
          <cell r="G2548">
            <v>0</v>
          </cell>
          <cell r="H2548">
            <v>12.25</v>
          </cell>
          <cell r="I2548">
            <v>0</v>
          </cell>
          <cell r="J2548">
            <v>150.47</v>
          </cell>
          <cell r="K2548">
            <v>180.56399999999999</v>
          </cell>
        </row>
        <row r="2549">
          <cell r="B2549" t="str">
            <v>C2686</v>
          </cell>
          <cell r="C2549" t="str">
            <v>VÁLVULA DE DESCARGA PVC RÍGIDO S/REGISTRO .ACOPLADO. D=50mm (1 1/2")</v>
          </cell>
          <cell r="D2549" t="str">
            <v>UN</v>
          </cell>
          <cell r="E2549">
            <v>1</v>
          </cell>
          <cell r="F2549">
            <v>74.594999999999999</v>
          </cell>
          <cell r="G2549">
            <v>0</v>
          </cell>
          <cell r="H2549">
            <v>6.125</v>
          </cell>
          <cell r="I2549">
            <v>0</v>
          </cell>
          <cell r="J2549">
            <v>80.72</v>
          </cell>
          <cell r="K2549">
            <v>96.86399999999999</v>
          </cell>
        </row>
        <row r="2550">
          <cell r="B2550" t="str">
            <v>C2687</v>
          </cell>
          <cell r="C2550" t="str">
            <v>VÁLVULA DE FLUXO EM AÇO GALVANIZADO DE  (2 1/2")</v>
          </cell>
          <cell r="D2550" t="str">
            <v>UN</v>
          </cell>
          <cell r="E2550">
            <v>1</v>
          </cell>
          <cell r="F2550">
            <v>204.715</v>
          </cell>
          <cell r="G2550">
            <v>0</v>
          </cell>
          <cell r="H2550">
            <v>6.125</v>
          </cell>
          <cell r="I2550">
            <v>0</v>
          </cell>
          <cell r="J2550">
            <v>210.84</v>
          </cell>
          <cell r="K2550">
            <v>253.00799999999998</v>
          </cell>
        </row>
        <row r="2551">
          <cell r="B2551" t="str">
            <v>C2688</v>
          </cell>
          <cell r="C2551" t="str">
            <v>VÁLVULA DE RETENÇÃO DE PÉ C/CRIVO D= 15mm (1/2")</v>
          </cell>
          <cell r="D2551" t="str">
            <v>UN</v>
          </cell>
          <cell r="E2551">
            <v>1</v>
          </cell>
          <cell r="F2551">
            <v>72.982500000000002</v>
          </cell>
          <cell r="G2551">
            <v>0</v>
          </cell>
          <cell r="H2551">
            <v>3.3075000000000001</v>
          </cell>
          <cell r="I2551">
            <v>0</v>
          </cell>
          <cell r="J2551">
            <v>76.290000000000006</v>
          </cell>
          <cell r="K2551">
            <v>91.548000000000002</v>
          </cell>
        </row>
        <row r="2552">
          <cell r="B2552" t="str">
            <v>C2689</v>
          </cell>
          <cell r="C2552" t="str">
            <v>VÁLVULA DE RETENÇÃO DE PÉ C/CRIVO D= 20mm (3/4")</v>
          </cell>
          <cell r="D2552" t="str">
            <v>UN</v>
          </cell>
          <cell r="E2552">
            <v>1</v>
          </cell>
          <cell r="F2552">
            <v>18.142499999999998</v>
          </cell>
          <cell r="G2552">
            <v>0</v>
          </cell>
          <cell r="H2552">
            <v>3.3075000000000001</v>
          </cell>
          <cell r="I2552">
            <v>0</v>
          </cell>
          <cell r="J2552">
            <v>21.45</v>
          </cell>
          <cell r="K2552">
            <v>25.74</v>
          </cell>
        </row>
        <row r="2553">
          <cell r="B2553" t="str">
            <v>C2690</v>
          </cell>
          <cell r="C2553" t="str">
            <v>VÁLVULA DE RETENÇÃO DE PÉ C/CRIVO D= 25mm (1")</v>
          </cell>
          <cell r="D2553" t="str">
            <v>UN</v>
          </cell>
          <cell r="E2553">
            <v>1</v>
          </cell>
          <cell r="F2553">
            <v>24.322500000000002</v>
          </cell>
          <cell r="G2553">
            <v>0</v>
          </cell>
          <cell r="H2553">
            <v>3.3075000000000001</v>
          </cell>
          <cell r="I2553">
            <v>0</v>
          </cell>
          <cell r="J2553">
            <v>27.630000000000003</v>
          </cell>
          <cell r="K2553">
            <v>33.155999999999999</v>
          </cell>
        </row>
        <row r="2554">
          <cell r="B2554" t="str">
            <v>C2691</v>
          </cell>
          <cell r="C2554" t="str">
            <v>VÁLVULA DE RETENÇÃO DE PÉ C/CRIVO D= 32mm (1 1/4")</v>
          </cell>
          <cell r="D2554" t="str">
            <v>UN</v>
          </cell>
          <cell r="E2554">
            <v>1</v>
          </cell>
          <cell r="F2554">
            <v>30.57375</v>
          </cell>
          <cell r="G2554">
            <v>0</v>
          </cell>
          <cell r="H2554">
            <v>5.2062499999999998</v>
          </cell>
          <cell r="I2554">
            <v>0</v>
          </cell>
          <cell r="J2554">
            <v>35.78</v>
          </cell>
          <cell r="K2554">
            <v>42.936</v>
          </cell>
        </row>
        <row r="2555">
          <cell r="B2555" t="str">
            <v>C2692</v>
          </cell>
          <cell r="C2555" t="str">
            <v>VÁLVULA DE RETENÇÃO DE PÉ C/CRIVO D= 40mm (1 1/2")</v>
          </cell>
          <cell r="D2555" t="str">
            <v>UN</v>
          </cell>
          <cell r="E2555">
            <v>1</v>
          </cell>
          <cell r="F2555">
            <v>42.133749999999999</v>
          </cell>
          <cell r="G2555">
            <v>0</v>
          </cell>
          <cell r="H2555">
            <v>5.2062499999999998</v>
          </cell>
          <cell r="I2555">
            <v>0</v>
          </cell>
          <cell r="J2555">
            <v>47.339999999999996</v>
          </cell>
          <cell r="K2555">
            <v>56.807999999999993</v>
          </cell>
        </row>
        <row r="2556">
          <cell r="B2556" t="str">
            <v>C2693</v>
          </cell>
          <cell r="C2556" t="str">
            <v>VÁLVULA DE RETENÇÃO DE PÉ C/CRIVO D= 50mm (2")</v>
          </cell>
          <cell r="D2556" t="str">
            <v>UN</v>
          </cell>
          <cell r="E2556">
            <v>1</v>
          </cell>
          <cell r="F2556">
            <v>101.26375</v>
          </cell>
          <cell r="G2556">
            <v>0</v>
          </cell>
          <cell r="H2556">
            <v>5.2062499999999998</v>
          </cell>
          <cell r="I2556">
            <v>0</v>
          </cell>
          <cell r="J2556">
            <v>106.47</v>
          </cell>
          <cell r="K2556">
            <v>127.764</v>
          </cell>
        </row>
        <row r="2557">
          <cell r="B2557" t="str">
            <v>C2694</v>
          </cell>
          <cell r="C2557" t="str">
            <v>VÁLVULA DE RETENÇÃO DE PÉ C/CRIVO D= 65mm (2 1/2")</v>
          </cell>
          <cell r="D2557" t="str">
            <v>UN</v>
          </cell>
          <cell r="E2557">
            <v>1</v>
          </cell>
          <cell r="F2557">
            <v>65.836250000000007</v>
          </cell>
          <cell r="G2557">
            <v>0</v>
          </cell>
          <cell r="H2557">
            <v>7.0437500000000002</v>
          </cell>
          <cell r="I2557">
            <v>0</v>
          </cell>
          <cell r="J2557">
            <v>72.88000000000001</v>
          </cell>
          <cell r="K2557">
            <v>87.456000000000003</v>
          </cell>
        </row>
        <row r="2558">
          <cell r="B2558" t="str">
            <v>C2695</v>
          </cell>
          <cell r="C2558" t="str">
            <v>VÁLVULA DE RETENÇÃO DE PÉ C/CRIVO D= 80mm (3")</v>
          </cell>
          <cell r="D2558" t="str">
            <v>UN</v>
          </cell>
          <cell r="E2558">
            <v>1</v>
          </cell>
          <cell r="F2558">
            <v>23.776250000000001</v>
          </cell>
          <cell r="G2558">
            <v>0</v>
          </cell>
          <cell r="H2558">
            <v>7.0437500000000002</v>
          </cell>
          <cell r="I2558">
            <v>0</v>
          </cell>
          <cell r="J2558">
            <v>30.82</v>
          </cell>
          <cell r="K2558">
            <v>36.984000000000002</v>
          </cell>
        </row>
        <row r="2559">
          <cell r="B2559" t="str">
            <v>C2696</v>
          </cell>
          <cell r="C2559" t="str">
            <v>VÁLVULA DE RETENÇÃO DE PÉ C/CRIVO D=100mm (4")</v>
          </cell>
          <cell r="D2559" t="str">
            <v>UN</v>
          </cell>
          <cell r="E2559">
            <v>1</v>
          </cell>
          <cell r="F2559">
            <v>21.425000000000001</v>
          </cell>
          <cell r="G2559">
            <v>0</v>
          </cell>
          <cell r="H2559">
            <v>9.0649999999999995</v>
          </cell>
          <cell r="I2559">
            <v>0</v>
          </cell>
          <cell r="J2559">
            <v>30.490000000000002</v>
          </cell>
          <cell r="K2559">
            <v>36.588000000000001</v>
          </cell>
        </row>
        <row r="2560">
          <cell r="B2560" t="str">
            <v>C2707</v>
          </cell>
          <cell r="C2560" t="str">
            <v>VÁLVULA DE RETENÇÃO HORIZONTAL D= 15mm (1/2")</v>
          </cell>
          <cell r="D2560" t="str">
            <v>UN</v>
          </cell>
          <cell r="E2560">
            <v>1</v>
          </cell>
          <cell r="F2560">
            <v>29.9025</v>
          </cell>
          <cell r="G2560">
            <v>0</v>
          </cell>
          <cell r="H2560">
            <v>3.3075000000000001</v>
          </cell>
          <cell r="I2560">
            <v>0</v>
          </cell>
          <cell r="J2560">
            <v>33.21</v>
          </cell>
          <cell r="K2560">
            <v>39.851999999999997</v>
          </cell>
        </row>
        <row r="2561">
          <cell r="B2561" t="str">
            <v>C2708</v>
          </cell>
          <cell r="C2561" t="str">
            <v>VÁLVULA DE RETENÇÃO HORIZONTAL D= 20mm (3/4")</v>
          </cell>
          <cell r="D2561" t="str">
            <v>UN</v>
          </cell>
          <cell r="E2561">
            <v>1</v>
          </cell>
          <cell r="F2561">
            <v>34.362499999999997</v>
          </cell>
          <cell r="G2561">
            <v>0</v>
          </cell>
          <cell r="H2561">
            <v>3.3075000000000001</v>
          </cell>
          <cell r="I2561">
            <v>0</v>
          </cell>
          <cell r="J2561">
            <v>37.669999999999995</v>
          </cell>
          <cell r="K2561">
            <v>45.203999999999994</v>
          </cell>
        </row>
        <row r="2562">
          <cell r="B2562" t="str">
            <v>C2709</v>
          </cell>
          <cell r="C2562" t="str">
            <v>VÁLVULA DE RETENÇÃO HORIZONTAL D= 25mm (1")</v>
          </cell>
          <cell r="D2562" t="str">
            <v>UN</v>
          </cell>
          <cell r="E2562">
            <v>1</v>
          </cell>
          <cell r="F2562">
            <v>14.9125</v>
          </cell>
          <cell r="G2562">
            <v>0</v>
          </cell>
          <cell r="H2562">
            <v>3.3075000000000001</v>
          </cell>
          <cell r="I2562">
            <v>0</v>
          </cell>
          <cell r="J2562">
            <v>18.22</v>
          </cell>
          <cell r="K2562">
            <v>21.863999999999997</v>
          </cell>
        </row>
        <row r="2563">
          <cell r="B2563" t="str">
            <v>C2710</v>
          </cell>
          <cell r="C2563" t="str">
            <v>VÁLVULA DE RETENÇÃO HORIZONTAL D= 32mm (1 1/4")</v>
          </cell>
          <cell r="D2563" t="str">
            <v>UN</v>
          </cell>
          <cell r="E2563">
            <v>1</v>
          </cell>
          <cell r="F2563">
            <v>60.513750000000002</v>
          </cell>
          <cell r="G2563">
            <v>0</v>
          </cell>
          <cell r="H2563">
            <v>5.2062499999999998</v>
          </cell>
          <cell r="I2563">
            <v>0</v>
          </cell>
          <cell r="J2563">
            <v>65.72</v>
          </cell>
          <cell r="K2563">
            <v>78.86399999999999</v>
          </cell>
        </row>
        <row r="2564">
          <cell r="B2564" t="str">
            <v>C2711</v>
          </cell>
          <cell r="C2564" t="str">
            <v>VÁLVULA DE RETENÇÃO HORIZONTAL D= 40mm (1 1/2")</v>
          </cell>
          <cell r="D2564" t="str">
            <v>UN</v>
          </cell>
          <cell r="E2564">
            <v>1</v>
          </cell>
          <cell r="F2564">
            <v>64.063749999999999</v>
          </cell>
          <cell r="G2564">
            <v>0</v>
          </cell>
          <cell r="H2564">
            <v>5.2062499999999998</v>
          </cell>
          <cell r="I2564">
            <v>0</v>
          </cell>
          <cell r="J2564">
            <v>69.27</v>
          </cell>
          <cell r="K2564">
            <v>83.123999999999995</v>
          </cell>
        </row>
        <row r="2565">
          <cell r="B2565" t="str">
            <v>C2712</v>
          </cell>
          <cell r="C2565" t="str">
            <v>VÁLVULA DE RETENÇÃO HORIZONTAL D= 50mm (2")</v>
          </cell>
          <cell r="D2565" t="str">
            <v>UN</v>
          </cell>
          <cell r="E2565">
            <v>1</v>
          </cell>
          <cell r="F2565">
            <v>121.26375</v>
          </cell>
          <cell r="G2565">
            <v>0</v>
          </cell>
          <cell r="H2565">
            <v>5.2062499999999998</v>
          </cell>
          <cell r="I2565">
            <v>0</v>
          </cell>
          <cell r="J2565">
            <v>126.47</v>
          </cell>
          <cell r="K2565">
            <v>151.76399999999998</v>
          </cell>
        </row>
        <row r="2566">
          <cell r="B2566" t="str">
            <v>C2713</v>
          </cell>
          <cell r="C2566" t="str">
            <v>VÁLVULA DE RETENÇÃO HORIZONTAL D= 65mm (2 1/2")</v>
          </cell>
          <cell r="D2566" t="str">
            <v>UN</v>
          </cell>
          <cell r="E2566">
            <v>1</v>
          </cell>
          <cell r="F2566">
            <v>148.37625</v>
          </cell>
          <cell r="G2566">
            <v>0</v>
          </cell>
          <cell r="H2566">
            <v>7.0437500000000002</v>
          </cell>
          <cell r="I2566">
            <v>0</v>
          </cell>
          <cell r="J2566">
            <v>155.41999999999999</v>
          </cell>
          <cell r="K2566">
            <v>186.50399999999999</v>
          </cell>
        </row>
        <row r="2567">
          <cell r="B2567" t="str">
            <v>C2714</v>
          </cell>
          <cell r="C2567" t="str">
            <v>VÁLVULA DE RETENÇÃO HORIZONTAL D= 80mm (3")</v>
          </cell>
          <cell r="D2567" t="str">
            <v>UN</v>
          </cell>
          <cell r="E2567">
            <v>1</v>
          </cell>
          <cell r="F2567">
            <v>159.01625000000001</v>
          </cell>
          <cell r="G2567">
            <v>0</v>
          </cell>
          <cell r="H2567">
            <v>7.0437500000000002</v>
          </cell>
          <cell r="I2567">
            <v>0</v>
          </cell>
          <cell r="J2567">
            <v>166.06</v>
          </cell>
          <cell r="K2567">
            <v>199.27199999999999</v>
          </cell>
        </row>
        <row r="2568">
          <cell r="B2568" t="str">
            <v>C2706</v>
          </cell>
          <cell r="C2568" t="str">
            <v>VÁLVULA DE RETENÇÃO HORIZONTAL D= 100mm (4")</v>
          </cell>
          <cell r="D2568" t="str">
            <v>UN</v>
          </cell>
          <cell r="E2568">
            <v>1</v>
          </cell>
          <cell r="F2568">
            <v>277.745</v>
          </cell>
          <cell r="G2568">
            <v>0</v>
          </cell>
          <cell r="H2568">
            <v>9.0649999999999995</v>
          </cell>
          <cell r="I2568">
            <v>0</v>
          </cell>
          <cell r="J2568">
            <v>286.81</v>
          </cell>
          <cell r="K2568">
            <v>344.17199999999997</v>
          </cell>
        </row>
        <row r="2569">
          <cell r="B2569" t="str">
            <v>C2697</v>
          </cell>
          <cell r="C2569" t="str">
            <v>VÁLVULA DE RETENÇÃO HORIZ.OU VERT. D= 15mm (1/2")</v>
          </cell>
          <cell r="D2569" t="str">
            <v>UN</v>
          </cell>
          <cell r="E2569">
            <v>1</v>
          </cell>
          <cell r="F2569">
            <v>29.9025</v>
          </cell>
          <cell r="G2569">
            <v>0</v>
          </cell>
          <cell r="H2569">
            <v>3.3075000000000001</v>
          </cell>
          <cell r="I2569">
            <v>0</v>
          </cell>
          <cell r="J2569">
            <v>33.21</v>
          </cell>
          <cell r="K2569">
            <v>39.851999999999997</v>
          </cell>
        </row>
        <row r="2570">
          <cell r="B2570" t="str">
            <v>C2698</v>
          </cell>
          <cell r="C2570" t="str">
            <v>VÁLVULA DE RETENÇÃO HORIZ.OU VERT. D= 20mm (3/4")</v>
          </cell>
          <cell r="D2570" t="str">
            <v>UN</v>
          </cell>
          <cell r="E2570">
            <v>1</v>
          </cell>
          <cell r="F2570">
            <v>34.362499999999997</v>
          </cell>
          <cell r="G2570">
            <v>0</v>
          </cell>
          <cell r="H2570">
            <v>3.3075000000000001</v>
          </cell>
          <cell r="I2570">
            <v>0</v>
          </cell>
          <cell r="J2570">
            <v>37.669999999999995</v>
          </cell>
          <cell r="K2570">
            <v>45.203999999999994</v>
          </cell>
        </row>
        <row r="2571">
          <cell r="B2571" t="str">
            <v>C2699</v>
          </cell>
          <cell r="C2571" t="str">
            <v>VÁLVULA DE RETENÇÃO HORIZ.OU VERT. D= 25mm (1")</v>
          </cell>
          <cell r="D2571" t="str">
            <v>UN</v>
          </cell>
          <cell r="E2571">
            <v>1</v>
          </cell>
          <cell r="F2571">
            <v>14.9125</v>
          </cell>
          <cell r="G2571">
            <v>0</v>
          </cell>
          <cell r="H2571">
            <v>3.3075000000000001</v>
          </cell>
          <cell r="I2571">
            <v>0</v>
          </cell>
          <cell r="J2571">
            <v>18.22</v>
          </cell>
          <cell r="K2571">
            <v>21.863999999999997</v>
          </cell>
        </row>
        <row r="2572">
          <cell r="B2572" t="str">
            <v>C2700</v>
          </cell>
          <cell r="C2572" t="str">
            <v>VÁLVULA DE RETENÇÃO HORIZ.OU VERT. D= 32mm (1 1/4")</v>
          </cell>
          <cell r="D2572" t="str">
            <v>UN</v>
          </cell>
          <cell r="E2572">
            <v>1</v>
          </cell>
          <cell r="F2572">
            <v>60.513750000000002</v>
          </cell>
          <cell r="G2572">
            <v>0</v>
          </cell>
          <cell r="H2572">
            <v>5.2062499999999998</v>
          </cell>
          <cell r="I2572">
            <v>0</v>
          </cell>
          <cell r="J2572">
            <v>65.72</v>
          </cell>
          <cell r="K2572">
            <v>78.86399999999999</v>
          </cell>
        </row>
        <row r="2573">
          <cell r="B2573" t="str">
            <v>C2701</v>
          </cell>
          <cell r="C2573" t="str">
            <v>VÁLVULA DE RETENÇÃO HORIZ.OU VERT. D= 40mm (1 1/2")</v>
          </cell>
          <cell r="D2573" t="str">
            <v>UN</v>
          </cell>
          <cell r="E2573">
            <v>1</v>
          </cell>
          <cell r="F2573">
            <v>64.063749999999999</v>
          </cell>
          <cell r="G2573">
            <v>0</v>
          </cell>
          <cell r="H2573">
            <v>5.2062499999999998</v>
          </cell>
          <cell r="I2573">
            <v>0</v>
          </cell>
          <cell r="J2573">
            <v>69.27</v>
          </cell>
          <cell r="K2573">
            <v>83.123999999999995</v>
          </cell>
        </row>
        <row r="2574">
          <cell r="B2574" t="str">
            <v>C2702</v>
          </cell>
          <cell r="C2574" t="str">
            <v>VÁLVULA DE RETENÇÃO HORIZ.OU VERT. D= 50mm (2")</v>
          </cell>
          <cell r="D2574" t="str">
            <v>UN</v>
          </cell>
          <cell r="E2574">
            <v>1</v>
          </cell>
          <cell r="F2574">
            <v>121.26375</v>
          </cell>
          <cell r="G2574">
            <v>0</v>
          </cell>
          <cell r="H2574">
            <v>5.2062499999999998</v>
          </cell>
          <cell r="I2574">
            <v>0</v>
          </cell>
          <cell r="J2574">
            <v>126.47</v>
          </cell>
          <cell r="K2574">
            <v>151.76399999999998</v>
          </cell>
        </row>
        <row r="2575">
          <cell r="B2575" t="str">
            <v>C2703</v>
          </cell>
          <cell r="C2575" t="str">
            <v>VÁLVULA DE RETENÇÃO HORIZ.OU VERT. D= 65mm (2 1/2")</v>
          </cell>
          <cell r="D2575" t="str">
            <v>UN</v>
          </cell>
          <cell r="E2575">
            <v>1</v>
          </cell>
          <cell r="F2575">
            <v>148.37625</v>
          </cell>
          <cell r="G2575">
            <v>0</v>
          </cell>
          <cell r="H2575">
            <v>7.0437500000000002</v>
          </cell>
          <cell r="I2575">
            <v>0</v>
          </cell>
          <cell r="J2575">
            <v>155.41999999999999</v>
          </cell>
          <cell r="K2575">
            <v>186.50399999999999</v>
          </cell>
        </row>
        <row r="2576">
          <cell r="B2576" t="str">
            <v>C2704</v>
          </cell>
          <cell r="C2576" t="str">
            <v>VÁLVULA DE RETENÇÃO HORIZ.OU VERT. D= 80mm (3")</v>
          </cell>
          <cell r="D2576" t="str">
            <v>UN</v>
          </cell>
          <cell r="E2576">
            <v>1</v>
          </cell>
          <cell r="F2576">
            <v>159.01625000000001</v>
          </cell>
          <cell r="G2576">
            <v>0</v>
          </cell>
          <cell r="H2576">
            <v>7.0437500000000002</v>
          </cell>
          <cell r="I2576">
            <v>0</v>
          </cell>
          <cell r="J2576">
            <v>166.06</v>
          </cell>
          <cell r="K2576">
            <v>199.27199999999999</v>
          </cell>
        </row>
        <row r="2577">
          <cell r="B2577" t="str">
            <v>C2705</v>
          </cell>
          <cell r="C2577" t="str">
            <v>VÁLVULA DE RETENÇÃO HORIZ.OU VERT. D=100mm (4")</v>
          </cell>
          <cell r="D2577" t="str">
            <v>UN</v>
          </cell>
          <cell r="E2577">
            <v>1</v>
          </cell>
          <cell r="F2577">
            <v>277.745</v>
          </cell>
          <cell r="G2577">
            <v>0</v>
          </cell>
          <cell r="H2577">
            <v>9.0649999999999995</v>
          </cell>
          <cell r="I2577">
            <v>0</v>
          </cell>
          <cell r="J2577">
            <v>286.81</v>
          </cell>
          <cell r="K2577">
            <v>344.17199999999997</v>
          </cell>
        </row>
        <row r="2578">
          <cell r="B2578" t="str">
            <v>C4005</v>
          </cell>
          <cell r="C2578" t="str">
            <v>VÁLVULA  ELETRÔNICA CROMADA P/ MICTÓRIO</v>
          </cell>
          <cell r="D2578" t="str">
            <v>UN</v>
          </cell>
          <cell r="E2578">
            <v>1</v>
          </cell>
          <cell r="F2578">
            <v>352.42750000000001</v>
          </cell>
          <cell r="G2578">
            <v>0</v>
          </cell>
          <cell r="H2578">
            <v>5.5125000000000002</v>
          </cell>
          <cell r="I2578">
            <v>0</v>
          </cell>
          <cell r="J2578">
            <v>357.94</v>
          </cell>
          <cell r="K2578">
            <v>429.52799999999996</v>
          </cell>
        </row>
        <row r="2579">
          <cell r="B2579" t="str">
            <v>C3715</v>
          </cell>
          <cell r="C2579" t="str">
            <v>VÁLVULA MOTORIZADA DE 2 VIAS ROSC. DE 3/4"</v>
          </cell>
          <cell r="D2579" t="str">
            <v>UN</v>
          </cell>
          <cell r="E2579">
            <v>1</v>
          </cell>
          <cell r="F2579">
            <v>1338.066</v>
          </cell>
          <cell r="G2579">
            <v>0</v>
          </cell>
          <cell r="H2579">
            <v>5.1840000000000002</v>
          </cell>
          <cell r="I2579">
            <v>0</v>
          </cell>
          <cell r="J2579">
            <v>1343.25</v>
          </cell>
          <cell r="K2579">
            <v>1611.8999999999999</v>
          </cell>
        </row>
        <row r="2580">
          <cell r="B2580" t="str">
            <v>C3716</v>
          </cell>
          <cell r="C2580" t="str">
            <v>VÁLVULA MOTORIZADA DE 2 VIAS ROSC. DE 1"</v>
          </cell>
          <cell r="D2580" t="str">
            <v>UN</v>
          </cell>
          <cell r="E2580">
            <v>1</v>
          </cell>
          <cell r="F2580">
            <v>1360.6760000000002</v>
          </cell>
          <cell r="G2580">
            <v>0</v>
          </cell>
          <cell r="H2580">
            <v>5.1840000000000002</v>
          </cell>
          <cell r="I2580">
            <v>0</v>
          </cell>
          <cell r="J2580">
            <v>1365.8600000000001</v>
          </cell>
          <cell r="K2580">
            <v>1639.0320000000002</v>
          </cell>
        </row>
        <row r="2581">
          <cell r="B2581" t="str">
            <v>C4403</v>
          </cell>
          <cell r="C2581" t="str">
            <v>REGISTRO GLOBO / FECHO RÁPIDO DE 2 1/2"</v>
          </cell>
          <cell r="D2581" t="str">
            <v>UN</v>
          </cell>
          <cell r="E2581">
            <v>1</v>
          </cell>
          <cell r="F2581">
            <v>120.985</v>
          </cell>
          <cell r="G2581">
            <v>0</v>
          </cell>
          <cell r="H2581">
            <v>1.2250000000000001</v>
          </cell>
          <cell r="I2581">
            <v>0</v>
          </cell>
          <cell r="J2581">
            <v>122.21</v>
          </cell>
          <cell r="K2581">
            <v>146.65199999999999</v>
          </cell>
        </row>
        <row r="2582">
          <cell r="C2582" t="str">
            <v>LOUÇAS, METAIS E ACESSÓRIOS</v>
          </cell>
          <cell r="E2582">
            <v>0</v>
          </cell>
          <cell r="F2582">
            <v>21216.626112499998</v>
          </cell>
          <cell r="G2582">
            <v>0</v>
          </cell>
          <cell r="H2582">
            <v>958.12388750000002</v>
          </cell>
          <cell r="I2582">
            <v>0</v>
          </cell>
          <cell r="J2582" t="str">
            <v/>
          </cell>
        </row>
        <row r="2583">
          <cell r="B2583" t="str">
            <v>C0091</v>
          </cell>
          <cell r="C2583" t="str">
            <v>APARELHO MISTURADOR P/PIA TIPO MESA</v>
          </cell>
          <cell r="D2583" t="str">
            <v>UN</v>
          </cell>
          <cell r="E2583">
            <v>1</v>
          </cell>
          <cell r="F2583">
            <v>295.70499999999998</v>
          </cell>
          <cell r="G2583">
            <v>0</v>
          </cell>
          <cell r="H2583">
            <v>8.5749999999999993</v>
          </cell>
          <cell r="I2583">
            <v>0</v>
          </cell>
          <cell r="J2583">
            <v>304.27999999999997</v>
          </cell>
          <cell r="K2583">
            <v>365.13599999999997</v>
          </cell>
        </row>
        <row r="2584">
          <cell r="B2584" t="str">
            <v>C0092</v>
          </cell>
          <cell r="C2584" t="str">
            <v>APARELHO MISTURADOR P/PIA TIPO PAREDE</v>
          </cell>
          <cell r="D2584" t="str">
            <v>UN</v>
          </cell>
          <cell r="E2584">
            <v>1</v>
          </cell>
          <cell r="F2584">
            <v>262.97500000000002</v>
          </cell>
          <cell r="G2584">
            <v>0</v>
          </cell>
          <cell r="H2584">
            <v>8.5749999999999993</v>
          </cell>
          <cell r="I2584">
            <v>0</v>
          </cell>
          <cell r="J2584">
            <v>271.55</v>
          </cell>
          <cell r="K2584">
            <v>325.86</v>
          </cell>
        </row>
        <row r="2585">
          <cell r="B2585" t="str">
            <v>C0225</v>
          </cell>
          <cell r="C2585" t="str">
            <v>ARMÁRIO DE EMBUTIR C/ESPELHO (45x60)cm</v>
          </cell>
          <cell r="D2585" t="str">
            <v>UN</v>
          </cell>
          <cell r="E2585">
            <v>1</v>
          </cell>
          <cell r="F2585">
            <v>37.747500000000002</v>
          </cell>
          <cell r="G2585">
            <v>0</v>
          </cell>
          <cell r="H2585">
            <v>12.512499999999999</v>
          </cell>
          <cell r="I2585">
            <v>0</v>
          </cell>
          <cell r="J2585">
            <v>50.260000000000005</v>
          </cell>
          <cell r="K2585">
            <v>60.312000000000005</v>
          </cell>
        </row>
        <row r="2586">
          <cell r="B2586" t="str">
            <v>C0347</v>
          </cell>
          <cell r="C2586" t="str">
            <v>BACIA DE LOUÇA BRANCA C/ CX. DESCARGA EXTERNA COMPLETA P/ CRIANÇA</v>
          </cell>
          <cell r="D2586" t="str">
            <v>UN</v>
          </cell>
          <cell r="E2586">
            <v>1</v>
          </cell>
          <cell r="F2586">
            <v>185.0575</v>
          </cell>
          <cell r="G2586">
            <v>0</v>
          </cell>
          <cell r="H2586">
            <v>20.212499999999999</v>
          </cell>
          <cell r="I2586">
            <v>0</v>
          </cell>
          <cell r="J2586">
            <v>205.27</v>
          </cell>
          <cell r="K2586">
            <v>246.32400000000001</v>
          </cell>
        </row>
        <row r="2587">
          <cell r="B2587" t="str">
            <v>C0348</v>
          </cell>
          <cell r="C2587" t="str">
            <v>BACIA DE LOUÇA BRANCA C/CAIXA ACOPLADA</v>
          </cell>
          <cell r="D2587" t="str">
            <v>UN</v>
          </cell>
          <cell r="E2587">
            <v>1</v>
          </cell>
          <cell r="F2587">
            <v>192.08500000000001</v>
          </cell>
          <cell r="G2587">
            <v>0</v>
          </cell>
          <cell r="H2587">
            <v>18.375</v>
          </cell>
          <cell r="I2587">
            <v>0</v>
          </cell>
          <cell r="J2587">
            <v>210.46</v>
          </cell>
          <cell r="K2587">
            <v>252.55199999999999</v>
          </cell>
        </row>
        <row r="2588">
          <cell r="B2588" t="str">
            <v>C0349</v>
          </cell>
          <cell r="C2588" t="str">
            <v>BACIA DE LOUÇA BRANCA C/CAIXA ACOPLADA, ENTRADA HORIZONTAL</v>
          </cell>
          <cell r="D2588" t="str">
            <v>UN</v>
          </cell>
          <cell r="E2588">
            <v>1</v>
          </cell>
          <cell r="F2588">
            <v>197.86750000000001</v>
          </cell>
          <cell r="G2588">
            <v>0</v>
          </cell>
          <cell r="H2588">
            <v>15.3125</v>
          </cell>
          <cell r="I2588">
            <v>0</v>
          </cell>
          <cell r="J2588">
            <v>213.18</v>
          </cell>
          <cell r="K2588">
            <v>255.816</v>
          </cell>
        </row>
        <row r="2589">
          <cell r="B2589" t="str">
            <v>C0350</v>
          </cell>
          <cell r="C2589" t="str">
            <v>BACIA SIFONADA DE LOUÇA BRANCA C/ACESSÓRIOS</v>
          </cell>
          <cell r="D2589" t="str">
            <v>UN</v>
          </cell>
          <cell r="E2589">
            <v>1</v>
          </cell>
          <cell r="F2589">
            <v>119.1075</v>
          </cell>
          <cell r="G2589">
            <v>0</v>
          </cell>
          <cell r="H2589">
            <v>20.212499999999999</v>
          </cell>
          <cell r="I2589">
            <v>0</v>
          </cell>
          <cell r="J2589">
            <v>139.32</v>
          </cell>
          <cell r="K2589">
            <v>167.184</v>
          </cell>
        </row>
        <row r="2590">
          <cell r="B2590" t="str">
            <v>C0351</v>
          </cell>
          <cell r="C2590" t="str">
            <v>BACIA TURCA DE LOUÇA BRANCA</v>
          </cell>
          <cell r="D2590" t="str">
            <v>UN</v>
          </cell>
          <cell r="E2590">
            <v>1</v>
          </cell>
          <cell r="F2590">
            <v>139.76</v>
          </cell>
          <cell r="G2590">
            <v>0</v>
          </cell>
          <cell r="H2590">
            <v>19.2</v>
          </cell>
          <cell r="I2590">
            <v>0</v>
          </cell>
          <cell r="J2590">
            <v>158.95999999999998</v>
          </cell>
          <cell r="K2590">
            <v>190.75199999999998</v>
          </cell>
        </row>
        <row r="2591">
          <cell r="B2591" t="str">
            <v>C0355</v>
          </cell>
          <cell r="C2591" t="str">
            <v>BANCADA DE GRANITO C/ 2  CUBAS LOUÇAS, S/ACESSÓRIOS (1.60x0.60)m</v>
          </cell>
          <cell r="D2591" t="str">
            <v>UN</v>
          </cell>
          <cell r="E2591">
            <v>1</v>
          </cell>
          <cell r="F2591">
            <v>413.5216125</v>
          </cell>
          <cell r="G2591">
            <v>0</v>
          </cell>
          <cell r="H2591">
            <v>8.8983875000000001</v>
          </cell>
          <cell r="I2591">
            <v>0</v>
          </cell>
          <cell r="J2591">
            <v>422.42</v>
          </cell>
          <cell r="K2591">
            <v>506.904</v>
          </cell>
        </row>
        <row r="2592">
          <cell r="B2592" t="str">
            <v>C0356</v>
          </cell>
          <cell r="C2592" t="str">
            <v>BANCADA DE GRANITO C/ 3 CUBAS DE LOUÇAS, S/ACESSÓRIOS (2.00x0.60)m</v>
          </cell>
          <cell r="D2592" t="str">
            <v>UN</v>
          </cell>
          <cell r="E2592">
            <v>1</v>
          </cell>
          <cell r="F2592">
            <v>542.88612499999999</v>
          </cell>
          <cell r="G2592">
            <v>0</v>
          </cell>
          <cell r="H2592">
            <v>9.703875</v>
          </cell>
          <cell r="I2592">
            <v>0</v>
          </cell>
          <cell r="J2592">
            <v>552.59</v>
          </cell>
          <cell r="K2592">
            <v>663.10800000000006</v>
          </cell>
        </row>
        <row r="2593">
          <cell r="B2593" t="str">
            <v>C0357</v>
          </cell>
          <cell r="C2593" t="str">
            <v>BANCADA DE GRANITO (OUTRAS CORES) ESP. = 3cm (COLOCADO)</v>
          </cell>
          <cell r="D2593" t="str">
            <v>M2</v>
          </cell>
          <cell r="E2593">
            <v>1</v>
          </cell>
          <cell r="F2593">
            <v>163.095</v>
          </cell>
          <cell r="G2593">
            <v>0</v>
          </cell>
          <cell r="H2593">
            <v>8.5950000000000006</v>
          </cell>
          <cell r="I2593">
            <v>0</v>
          </cell>
          <cell r="J2593">
            <v>171.69</v>
          </cell>
          <cell r="K2593">
            <v>206.02799999999999</v>
          </cell>
        </row>
        <row r="2594">
          <cell r="B2594" t="str">
            <v>C4068</v>
          </cell>
          <cell r="C2594" t="str">
            <v>BANCADA DE GRANITO CINZA E=2cm</v>
          </cell>
          <cell r="D2594" t="str">
            <v>M2</v>
          </cell>
          <cell r="E2594">
            <v>1</v>
          </cell>
          <cell r="F2594">
            <v>162.095</v>
          </cell>
          <cell r="G2594">
            <v>0</v>
          </cell>
          <cell r="H2594">
            <v>8.5950000000000006</v>
          </cell>
          <cell r="I2594">
            <v>0</v>
          </cell>
          <cell r="J2594">
            <v>170.69</v>
          </cell>
          <cell r="K2594">
            <v>204.828</v>
          </cell>
        </row>
        <row r="2595">
          <cell r="B2595" t="str">
            <v>C4069</v>
          </cell>
          <cell r="C2595" t="str">
            <v>BANCADA DE GRANITO (OUTRAS CORES) ESP. = 2cm (COLOCADO)</v>
          </cell>
          <cell r="D2595" t="str">
            <v>M2</v>
          </cell>
          <cell r="E2595">
            <v>1</v>
          </cell>
          <cell r="F2595">
            <v>183.095</v>
          </cell>
          <cell r="G2595">
            <v>0</v>
          </cell>
          <cell r="H2595">
            <v>8.5950000000000006</v>
          </cell>
          <cell r="I2595">
            <v>0</v>
          </cell>
          <cell r="J2595">
            <v>191.69</v>
          </cell>
          <cell r="K2595">
            <v>230.02799999999999</v>
          </cell>
        </row>
        <row r="2596">
          <cell r="B2596" t="str">
            <v>C0358</v>
          </cell>
          <cell r="C2596" t="str">
            <v>BANCADA DE GRANITO PRETO C/BOLEAMENTO DUPLO (COLOCADO)</v>
          </cell>
          <cell r="D2596" t="str">
            <v>M2</v>
          </cell>
          <cell r="E2596">
            <v>1</v>
          </cell>
          <cell r="F2596">
            <v>330.315</v>
          </cell>
          <cell r="G2596">
            <v>0</v>
          </cell>
          <cell r="H2596">
            <v>11.375</v>
          </cell>
          <cell r="I2596">
            <v>0</v>
          </cell>
          <cell r="J2596">
            <v>341.69</v>
          </cell>
          <cell r="K2596">
            <v>410.02799999999996</v>
          </cell>
        </row>
        <row r="2597">
          <cell r="B2597" t="str">
            <v>C0359</v>
          </cell>
          <cell r="C2597" t="str">
            <v xml:space="preserve">BANCADA DE MÁRMORE  LARG.= 0.60m  ESP.= 3cm </v>
          </cell>
          <cell r="D2597" t="str">
            <v>M</v>
          </cell>
          <cell r="E2597">
            <v>1</v>
          </cell>
          <cell r="F2597">
            <v>81.954999999999998</v>
          </cell>
          <cell r="G2597">
            <v>0</v>
          </cell>
          <cell r="H2597">
            <v>11.375</v>
          </cell>
          <cell r="I2597">
            <v>0</v>
          </cell>
          <cell r="J2597">
            <v>93.33</v>
          </cell>
          <cell r="K2597">
            <v>111.996</v>
          </cell>
        </row>
        <row r="2598">
          <cell r="B2598" t="str">
            <v>C3996</v>
          </cell>
          <cell r="C2598" t="str">
            <v>BANCADA EM GRANITO P/ LAVATÓRIO, INCL. LOUÇA BRANCA E ACESSÓRIOS</v>
          </cell>
          <cell r="D2598" t="str">
            <v>CJ</v>
          </cell>
          <cell r="E2598">
            <v>1</v>
          </cell>
          <cell r="F2598">
            <v>448.3653625</v>
          </cell>
          <cell r="G2598">
            <v>0</v>
          </cell>
          <cell r="H2598">
            <v>16.5446375</v>
          </cell>
          <cell r="I2598">
            <v>0</v>
          </cell>
          <cell r="J2598">
            <v>464.91</v>
          </cell>
          <cell r="K2598">
            <v>557.89200000000005</v>
          </cell>
        </row>
        <row r="2599">
          <cell r="B2599" t="str">
            <v>C3997</v>
          </cell>
          <cell r="C2599" t="str">
            <v>BANCADA EM GRANITO P/ PIA DE COZINHA, INCL. CUBA DE AÇO INOX  E ACESSÓRIOS</v>
          </cell>
          <cell r="D2599" t="str">
            <v>CJ</v>
          </cell>
          <cell r="E2599">
            <v>1</v>
          </cell>
          <cell r="F2599">
            <v>499.5553625</v>
          </cell>
          <cell r="G2599">
            <v>0</v>
          </cell>
          <cell r="H2599">
            <v>16.5446375</v>
          </cell>
          <cell r="I2599">
            <v>0</v>
          </cell>
          <cell r="J2599">
            <v>516.1</v>
          </cell>
          <cell r="K2599">
            <v>619.32000000000005</v>
          </cell>
        </row>
        <row r="2600">
          <cell r="B2600" t="str">
            <v>C3670</v>
          </cell>
          <cell r="C2600" t="str">
            <v>BANHEIRA HOSPITALAR C/ TAMPO E CUBA DE AÇO INOX DIMENSÃO 1800X600MM</v>
          </cell>
          <cell r="D2600" t="str">
            <v>UN</v>
          </cell>
          <cell r="E2600">
            <v>1</v>
          </cell>
          <cell r="F2600">
            <v>1174.295625</v>
          </cell>
          <cell r="G2600">
            <v>0</v>
          </cell>
          <cell r="H2600">
            <v>21.334375000000001</v>
          </cell>
          <cell r="I2600">
            <v>0</v>
          </cell>
          <cell r="J2600">
            <v>1195.6299999999999</v>
          </cell>
          <cell r="K2600">
            <v>1434.7559999999999</v>
          </cell>
        </row>
        <row r="2601">
          <cell r="B2601" t="str">
            <v>C0386</v>
          </cell>
          <cell r="C2601" t="str">
            <v>BEBEDOURO EM AÇO INOX COM 1,60m</v>
          </cell>
          <cell r="D2601" t="str">
            <v>UN</v>
          </cell>
          <cell r="E2601">
            <v>1</v>
          </cell>
          <cell r="F2601">
            <v>476.69749999999999</v>
          </cell>
          <cell r="G2601">
            <v>0</v>
          </cell>
          <cell r="H2601">
            <v>15.3125</v>
          </cell>
          <cell r="I2601">
            <v>0</v>
          </cell>
          <cell r="J2601">
            <v>492.01</v>
          </cell>
          <cell r="K2601">
            <v>590.41199999999992</v>
          </cell>
        </row>
        <row r="2602">
          <cell r="B2602" t="str">
            <v>C0515</v>
          </cell>
          <cell r="C2602" t="str">
            <v>CABIDE DE LOUÇA BRANCA C/DOIS GANCHOS</v>
          </cell>
          <cell r="D2602" t="str">
            <v>UN</v>
          </cell>
          <cell r="E2602">
            <v>1</v>
          </cell>
          <cell r="F2602">
            <v>8.3037500000000009</v>
          </cell>
          <cell r="G2602">
            <v>0</v>
          </cell>
          <cell r="H2602">
            <v>6.2562499999999996</v>
          </cell>
          <cell r="I2602">
            <v>0</v>
          </cell>
          <cell r="J2602">
            <v>14.56</v>
          </cell>
          <cell r="K2602">
            <v>17.472000000000001</v>
          </cell>
        </row>
        <row r="2603">
          <cell r="B2603" t="str">
            <v>C0516</v>
          </cell>
          <cell r="C2603" t="str">
            <v>CABIDE DE LOUÇA BRANCA C/ UM GANCHO</v>
          </cell>
          <cell r="D2603" t="str">
            <v>UN</v>
          </cell>
          <cell r="E2603">
            <v>1</v>
          </cell>
          <cell r="F2603">
            <v>9.0637500000000006</v>
          </cell>
          <cell r="G2603">
            <v>0</v>
          </cell>
          <cell r="H2603">
            <v>6.2562499999999996</v>
          </cell>
          <cell r="I2603">
            <v>0</v>
          </cell>
          <cell r="J2603">
            <v>15.32</v>
          </cell>
          <cell r="K2603">
            <v>18.384</v>
          </cell>
        </row>
        <row r="2604">
          <cell r="B2604" t="str">
            <v>C0599</v>
          </cell>
          <cell r="C2604" t="str">
            <v>CAIXA DE DESCARGA DE EMBUTIR C/REGISTRO INCORPORADO</v>
          </cell>
          <cell r="D2604" t="str">
            <v>UN</v>
          </cell>
          <cell r="E2604">
            <v>1</v>
          </cell>
          <cell r="F2604">
            <v>62.207500000000003</v>
          </cell>
          <cell r="G2604">
            <v>0</v>
          </cell>
          <cell r="H2604">
            <v>17.762499999999999</v>
          </cell>
          <cell r="I2604">
            <v>0</v>
          </cell>
          <cell r="J2604">
            <v>79.97</v>
          </cell>
          <cell r="K2604">
            <v>95.963999999999999</v>
          </cell>
        </row>
        <row r="2605">
          <cell r="B2605" t="str">
            <v>C0600</v>
          </cell>
          <cell r="C2605" t="str">
            <v>CAIXA DE DESCARGA PLÁSTICA DE SOBREPOR</v>
          </cell>
          <cell r="D2605" t="str">
            <v>UN</v>
          </cell>
          <cell r="E2605">
            <v>1</v>
          </cell>
          <cell r="F2605">
            <v>35.725000000000001</v>
          </cell>
          <cell r="G2605">
            <v>0</v>
          </cell>
          <cell r="H2605">
            <v>15.925000000000001</v>
          </cell>
          <cell r="I2605">
            <v>0</v>
          </cell>
          <cell r="J2605">
            <v>51.650000000000006</v>
          </cell>
          <cell r="K2605">
            <v>61.980000000000004</v>
          </cell>
        </row>
        <row r="2606">
          <cell r="B2606" t="str">
            <v>C3513</v>
          </cell>
          <cell r="C2606" t="str">
            <v xml:space="preserve">CHUVEIRO CROMADO C/ ARTICULAÇÃO </v>
          </cell>
          <cell r="D2606" t="str">
            <v>UN</v>
          </cell>
          <cell r="E2606">
            <v>1</v>
          </cell>
          <cell r="F2606">
            <v>37.387500000000003</v>
          </cell>
          <cell r="G2606">
            <v>0</v>
          </cell>
          <cell r="H2606">
            <v>3.0625</v>
          </cell>
          <cell r="I2606">
            <v>0</v>
          </cell>
          <cell r="J2606">
            <v>40.450000000000003</v>
          </cell>
          <cell r="K2606">
            <v>48.54</v>
          </cell>
        </row>
        <row r="2607">
          <cell r="B2607" t="str">
            <v>C0797</v>
          </cell>
          <cell r="C2607" t="str">
            <v>CHUVEIRO PLÁSTICO (INSTALADO)</v>
          </cell>
          <cell r="D2607" t="str">
            <v>UN</v>
          </cell>
          <cell r="E2607">
            <v>1</v>
          </cell>
          <cell r="F2607">
            <v>5.8412499999999996</v>
          </cell>
          <cell r="G2607">
            <v>0</v>
          </cell>
          <cell r="H2607">
            <v>0.86875000000000002</v>
          </cell>
          <cell r="I2607">
            <v>0</v>
          </cell>
          <cell r="J2607">
            <v>6.71</v>
          </cell>
          <cell r="K2607">
            <v>8.0519999999999996</v>
          </cell>
        </row>
        <row r="2608">
          <cell r="B2608" t="str">
            <v>C3671</v>
          </cell>
          <cell r="C2608" t="str">
            <v>CONE PARA EXPURGO EM AÇO INOX</v>
          </cell>
          <cell r="D2608" t="str">
            <v>UN</v>
          </cell>
          <cell r="E2608">
            <v>1</v>
          </cell>
          <cell r="F2608">
            <v>1089.5506250000001</v>
          </cell>
          <cell r="G2608">
            <v>0</v>
          </cell>
          <cell r="H2608">
            <v>6.0193750000000001</v>
          </cell>
          <cell r="I2608">
            <v>0</v>
          </cell>
          <cell r="J2608">
            <v>1095.5700000000002</v>
          </cell>
          <cell r="K2608">
            <v>1314.6840000000002</v>
          </cell>
        </row>
        <row r="2609">
          <cell r="B2609" t="str">
            <v>C0985</v>
          </cell>
          <cell r="C2609" t="str">
            <v>CUBA DE INOX PARA BANCADA,COMPLETA</v>
          </cell>
          <cell r="D2609" t="str">
            <v>UN</v>
          </cell>
          <cell r="E2609">
            <v>1</v>
          </cell>
          <cell r="F2609">
            <v>159.69749999999999</v>
          </cell>
          <cell r="G2609">
            <v>0</v>
          </cell>
          <cell r="H2609">
            <v>5.2125000000000004</v>
          </cell>
          <cell r="I2609">
            <v>0</v>
          </cell>
          <cell r="J2609">
            <v>164.91</v>
          </cell>
          <cell r="K2609">
            <v>197.892</v>
          </cell>
        </row>
        <row r="2610">
          <cell r="B2610" t="str">
            <v>C0986</v>
          </cell>
          <cell r="C2610" t="str">
            <v>CUBA DE LOUÇA DE EMBUTIR C/ TORNEIRA E ACESSÓRIOS</v>
          </cell>
          <cell r="D2610" t="str">
            <v>UN</v>
          </cell>
          <cell r="E2610">
            <v>1</v>
          </cell>
          <cell r="F2610">
            <v>129.96250000000001</v>
          </cell>
          <cell r="G2610">
            <v>0</v>
          </cell>
          <cell r="H2610">
            <v>9.1875</v>
          </cell>
          <cell r="I2610">
            <v>0</v>
          </cell>
          <cell r="J2610">
            <v>139.15</v>
          </cell>
          <cell r="K2610">
            <v>166.98</v>
          </cell>
        </row>
        <row r="2611">
          <cell r="B2611" t="str">
            <v>C1151</v>
          </cell>
          <cell r="C2611" t="str">
            <v>DUCHA P/ WC CROMADO (INSTALADO)</v>
          </cell>
          <cell r="D2611" t="str">
            <v>UN</v>
          </cell>
          <cell r="E2611">
            <v>1</v>
          </cell>
          <cell r="F2611">
            <v>37.387500000000003</v>
          </cell>
          <cell r="G2611">
            <v>0</v>
          </cell>
          <cell r="H2611">
            <v>3.0625</v>
          </cell>
          <cell r="I2611">
            <v>0</v>
          </cell>
          <cell r="J2611">
            <v>40.450000000000003</v>
          </cell>
          <cell r="K2611">
            <v>48.54</v>
          </cell>
        </row>
        <row r="2612">
          <cell r="B2612" t="str">
            <v>C1241</v>
          </cell>
          <cell r="C2612" t="str">
            <v>ENGATE CROMADO (INSTALADO)</v>
          </cell>
          <cell r="D2612" t="str">
            <v>UN</v>
          </cell>
          <cell r="E2612">
            <v>1</v>
          </cell>
          <cell r="F2612">
            <v>9.8587500000000006</v>
          </cell>
          <cell r="G2612">
            <v>0</v>
          </cell>
          <cell r="H2612">
            <v>0.52124999999999999</v>
          </cell>
          <cell r="I2612">
            <v>0</v>
          </cell>
          <cell r="J2612">
            <v>10.38</v>
          </cell>
          <cell r="K2612">
            <v>12.456000000000001</v>
          </cell>
        </row>
        <row r="2613">
          <cell r="B2613" t="str">
            <v>C1242</v>
          </cell>
          <cell r="C2613" t="str">
            <v>ENGATE PLÁSTICO (INSTALADO)</v>
          </cell>
          <cell r="D2613" t="str">
            <v>UN</v>
          </cell>
          <cell r="E2613">
            <v>1</v>
          </cell>
          <cell r="F2613">
            <v>2.6187499999999999</v>
          </cell>
          <cell r="G2613">
            <v>0</v>
          </cell>
          <cell r="H2613">
            <v>0.52124999999999999</v>
          </cell>
          <cell r="I2613">
            <v>0</v>
          </cell>
          <cell r="J2613">
            <v>3.1399999999999997</v>
          </cell>
          <cell r="K2613">
            <v>3.7679999999999993</v>
          </cell>
        </row>
        <row r="2614">
          <cell r="B2614" t="str">
            <v>C1283</v>
          </cell>
          <cell r="C2614" t="str">
            <v>ESPELHO TIPO CRISMETAL,MOD.P/WC (INSTALADO)</v>
          </cell>
          <cell r="D2614" t="str">
            <v>UN</v>
          </cell>
          <cell r="E2614">
            <v>1</v>
          </cell>
          <cell r="F2614">
            <v>74.900000000000006</v>
          </cell>
          <cell r="G2614">
            <v>0</v>
          </cell>
          <cell r="H2614">
            <v>0</v>
          </cell>
          <cell r="I2614">
            <v>0</v>
          </cell>
          <cell r="J2614">
            <v>74.900000000000006</v>
          </cell>
          <cell r="K2614">
            <v>89.88000000000001</v>
          </cell>
        </row>
        <row r="2615">
          <cell r="B2615" t="str">
            <v>C3669</v>
          </cell>
          <cell r="C2615" t="str">
            <v>LAVA OLHOS DE EMERGÊNCIA C/ CUBA FLEXÍVEL E CHUVEIRO P/ LABORATÓRIO</v>
          </cell>
          <cell r="D2615" t="str">
            <v>UN</v>
          </cell>
          <cell r="E2615">
            <v>1</v>
          </cell>
          <cell r="F2615">
            <v>3968.8312500000002</v>
          </cell>
          <cell r="G2615">
            <v>0</v>
          </cell>
          <cell r="H2615">
            <v>0.91874999999999996</v>
          </cell>
          <cell r="I2615">
            <v>0</v>
          </cell>
          <cell r="J2615">
            <v>3969.75</v>
          </cell>
          <cell r="K2615">
            <v>4763.7</v>
          </cell>
        </row>
        <row r="2616">
          <cell r="B2616" t="str">
            <v>C3003</v>
          </cell>
          <cell r="C2616" t="str">
            <v>LAVATÓRIO C/TAMPÃO DE MÁRMORE C/ 1 CUBA DE LOUÇA</v>
          </cell>
          <cell r="D2616" t="str">
            <v>UN</v>
          </cell>
          <cell r="E2616">
            <v>1</v>
          </cell>
          <cell r="F2616">
            <v>116.17925</v>
          </cell>
          <cell r="G2616">
            <v>0</v>
          </cell>
          <cell r="H2616">
            <v>3.8107499999999996</v>
          </cell>
          <cell r="I2616">
            <v>0</v>
          </cell>
          <cell r="J2616">
            <v>119.99</v>
          </cell>
          <cell r="K2616">
            <v>143.988</v>
          </cell>
        </row>
        <row r="2617">
          <cell r="B2617" t="str">
            <v>C1618</v>
          </cell>
          <cell r="C2617" t="str">
            <v>LAVATÓRIO DE LOUÇA BRANCA C/COLUNA, C/ TORNEIRA E ACESSÓRIOS</v>
          </cell>
          <cell r="D2617" t="str">
            <v>UN</v>
          </cell>
          <cell r="E2617">
            <v>1</v>
          </cell>
          <cell r="F2617">
            <v>141.73750000000001</v>
          </cell>
          <cell r="G2617">
            <v>0</v>
          </cell>
          <cell r="H2617">
            <v>20.212499999999999</v>
          </cell>
          <cell r="I2617">
            <v>0</v>
          </cell>
          <cell r="J2617">
            <v>161.95000000000002</v>
          </cell>
          <cell r="K2617">
            <v>194.34</v>
          </cell>
        </row>
        <row r="2618">
          <cell r="B2618" t="str">
            <v>C1619</v>
          </cell>
          <cell r="C2618" t="str">
            <v>LAVATÓRIO DE LOUÇA BRANCA S/COLUNA C/TORNEIRA E ACESSÓRIOS</v>
          </cell>
          <cell r="D2618" t="str">
            <v>UN</v>
          </cell>
          <cell r="E2618">
            <v>1</v>
          </cell>
          <cell r="F2618">
            <v>121.28625</v>
          </cell>
          <cell r="G2618">
            <v>0</v>
          </cell>
          <cell r="H2618">
            <v>16.84375</v>
          </cell>
          <cell r="I2618">
            <v>0</v>
          </cell>
          <cell r="J2618">
            <v>138.13</v>
          </cell>
          <cell r="K2618">
            <v>165.756</v>
          </cell>
        </row>
        <row r="2619">
          <cell r="B2619" t="str">
            <v>C3004</v>
          </cell>
          <cell r="C2619" t="str">
            <v>LAVATÓRIO DE LOUÇA BRANCA S/COLUNA C/TORNEIRA DE METAL E ACESSÓRIOS - PADRÃO POPULAR</v>
          </cell>
          <cell r="D2619" t="str">
            <v>UN</v>
          </cell>
          <cell r="E2619">
            <v>1</v>
          </cell>
          <cell r="F2619">
            <v>58.046250000000001</v>
          </cell>
          <cell r="G2619">
            <v>0</v>
          </cell>
          <cell r="H2619">
            <v>16.84375</v>
          </cell>
          <cell r="I2619">
            <v>0</v>
          </cell>
          <cell r="J2619">
            <v>74.89</v>
          </cell>
          <cell r="K2619">
            <v>89.867999999999995</v>
          </cell>
        </row>
        <row r="2620">
          <cell r="B2620" t="str">
            <v>C3598</v>
          </cell>
          <cell r="C2620" t="str">
            <v>LAVATÓRIO DE LOUÇA BRANCA S/COLUNA C/TORNEIRA PLÁSTICA E ACESSÓRIOS - PADRÃO POPULAR</v>
          </cell>
          <cell r="D2620" t="str">
            <v>UN</v>
          </cell>
          <cell r="E2620">
            <v>1</v>
          </cell>
          <cell r="F2620">
            <v>45.496250000000003</v>
          </cell>
          <cell r="G2620">
            <v>0</v>
          </cell>
          <cell r="H2620">
            <v>16.84375</v>
          </cell>
          <cell r="I2620">
            <v>0</v>
          </cell>
          <cell r="J2620">
            <v>62.34</v>
          </cell>
          <cell r="K2620">
            <v>74.808000000000007</v>
          </cell>
        </row>
        <row r="2621">
          <cell r="B2621" t="str">
            <v>C1793</v>
          </cell>
          <cell r="C2621" t="str">
            <v>MICTÓRIO COLETIVO DE AÇO INOXIDÁVEL</v>
          </cell>
          <cell r="D2621" t="str">
            <v>M</v>
          </cell>
          <cell r="E2621">
            <v>1</v>
          </cell>
          <cell r="F2621">
            <v>362.11750000000001</v>
          </cell>
          <cell r="G2621">
            <v>0</v>
          </cell>
          <cell r="H2621">
            <v>15.3125</v>
          </cell>
          <cell r="I2621">
            <v>0</v>
          </cell>
          <cell r="J2621">
            <v>377.43</v>
          </cell>
          <cell r="K2621">
            <v>452.916</v>
          </cell>
        </row>
        <row r="2622">
          <cell r="B2622" t="str">
            <v>C1792</v>
          </cell>
          <cell r="C2622" t="str">
            <v>MICTORIO DE LOUÇA BRANCA</v>
          </cell>
          <cell r="D2622" t="str">
            <v>UN</v>
          </cell>
          <cell r="E2622">
            <v>1</v>
          </cell>
          <cell r="F2622">
            <v>132.19749999999999</v>
          </cell>
          <cell r="G2622">
            <v>0</v>
          </cell>
          <cell r="H2622">
            <v>17.762499999999999</v>
          </cell>
          <cell r="I2622">
            <v>0</v>
          </cell>
          <cell r="J2622">
            <v>149.95999999999998</v>
          </cell>
          <cell r="K2622">
            <v>179.95199999999997</v>
          </cell>
        </row>
        <row r="2623">
          <cell r="B2623" t="str">
            <v>C3593</v>
          </cell>
          <cell r="C2623" t="str">
            <v>MUTIRÃO MISTO - BACIA SIFONADA DE LOUÇA BRANCA C/ACESSÓRIOS</v>
          </cell>
          <cell r="D2623" t="str">
            <v>UN</v>
          </cell>
          <cell r="E2623">
            <v>1</v>
          </cell>
          <cell r="F2623">
            <v>112.1125</v>
          </cell>
          <cell r="G2623">
            <v>0</v>
          </cell>
          <cell r="H2623">
            <v>11.467499999999999</v>
          </cell>
          <cell r="I2623">
            <v>0</v>
          </cell>
          <cell r="J2623">
            <v>123.58</v>
          </cell>
          <cell r="K2623">
            <v>148.29599999999999</v>
          </cell>
        </row>
        <row r="2624">
          <cell r="B2624" t="str">
            <v>C3596</v>
          </cell>
          <cell r="C2624" t="str">
            <v>MUTIRÃO MISTO - CAIXA DE DESCARGA PLASTICA DE SOBREPOR</v>
          </cell>
          <cell r="D2624" t="str">
            <v>UN</v>
          </cell>
          <cell r="E2624">
            <v>1</v>
          </cell>
          <cell r="F2624">
            <v>30.204999999999998</v>
          </cell>
          <cell r="G2624">
            <v>0</v>
          </cell>
          <cell r="H2624">
            <v>9.0350000000000001</v>
          </cell>
          <cell r="I2624">
            <v>0</v>
          </cell>
          <cell r="J2624">
            <v>39.239999999999995</v>
          </cell>
          <cell r="K2624">
            <v>47.087999999999994</v>
          </cell>
        </row>
        <row r="2625">
          <cell r="B2625" t="str">
            <v>C3597</v>
          </cell>
          <cell r="C2625" t="str">
            <v>MUTIRÃO MISTO - LAVATÓRIO DE LOUÇA BRANCA S/COLUNA C/TORNEIRA PLÁSTICA E ACESSÓRIOS</v>
          </cell>
          <cell r="D2625" t="str">
            <v>UN</v>
          </cell>
          <cell r="E2625">
            <v>1</v>
          </cell>
          <cell r="F2625">
            <v>39.66375</v>
          </cell>
          <cell r="G2625">
            <v>0</v>
          </cell>
          <cell r="H2625">
            <v>9.5562500000000004</v>
          </cell>
          <cell r="I2625">
            <v>0</v>
          </cell>
          <cell r="J2625">
            <v>49.22</v>
          </cell>
          <cell r="K2625">
            <v>59.063999999999993</v>
          </cell>
        </row>
        <row r="2626">
          <cell r="B2626" t="str">
            <v>C3602</v>
          </cell>
          <cell r="C2626" t="str">
            <v>MUTIRÃO MISTO - PIA DE COZINHA EM CIMENTO (1,20x0,50)m</v>
          </cell>
          <cell r="D2626" t="str">
            <v>UN</v>
          </cell>
          <cell r="E2626">
            <v>1</v>
          </cell>
          <cell r="F2626">
            <v>26.235149999999997</v>
          </cell>
          <cell r="G2626">
            <v>0</v>
          </cell>
          <cell r="H2626">
            <v>9.6248500000000003</v>
          </cell>
          <cell r="I2626">
            <v>0</v>
          </cell>
          <cell r="J2626">
            <v>35.86</v>
          </cell>
          <cell r="K2626">
            <v>43.031999999999996</v>
          </cell>
        </row>
        <row r="2627">
          <cell r="B2627" t="str">
            <v>C3594</v>
          </cell>
          <cell r="C2627" t="str">
            <v>MUTIRÃO MISTO - TANQUE DE LAVAR DE CIMENTO (1.00X0.50)m COMPLETA</v>
          </cell>
          <cell r="D2627" t="str">
            <v>UN</v>
          </cell>
          <cell r="E2627">
            <v>1</v>
          </cell>
          <cell r="F2627">
            <v>68.885149999999996</v>
          </cell>
          <cell r="G2627">
            <v>0</v>
          </cell>
          <cell r="H2627">
            <v>9.6248500000000003</v>
          </cell>
          <cell r="I2627">
            <v>0</v>
          </cell>
          <cell r="J2627">
            <v>78.509999999999991</v>
          </cell>
          <cell r="K2627">
            <v>94.211999999999989</v>
          </cell>
        </row>
        <row r="2628">
          <cell r="B2628" t="str">
            <v>C1898</v>
          </cell>
          <cell r="C2628" t="str">
            <v>PEÇAS DE APOIO DEFICIENTES C/TUBO INOX  P/WC'S</v>
          </cell>
          <cell r="D2628" t="str">
            <v>M</v>
          </cell>
          <cell r="E2628">
            <v>1</v>
          </cell>
          <cell r="F2628">
            <v>152.831875</v>
          </cell>
          <cell r="G2628">
            <v>0</v>
          </cell>
          <cell r="H2628">
            <v>5.118125</v>
          </cell>
          <cell r="I2628">
            <v>0</v>
          </cell>
          <cell r="J2628">
            <v>157.94999999999999</v>
          </cell>
          <cell r="K2628">
            <v>189.54</v>
          </cell>
        </row>
        <row r="2629">
          <cell r="B2629" t="str">
            <v>C3017</v>
          </cell>
          <cell r="C2629" t="str">
            <v>PIA DE AÇO INOX  (1.20x0.60)m C/ 1 CUBA E ACESSÓRIOS</v>
          </cell>
          <cell r="D2629" t="str">
            <v>UN</v>
          </cell>
          <cell r="E2629">
            <v>1</v>
          </cell>
          <cell r="F2629">
            <v>221.80500000000001</v>
          </cell>
          <cell r="G2629">
            <v>0</v>
          </cell>
          <cell r="H2629">
            <v>23.625</v>
          </cell>
          <cell r="I2629">
            <v>0</v>
          </cell>
          <cell r="J2629">
            <v>245.43</v>
          </cell>
          <cell r="K2629">
            <v>294.51600000000002</v>
          </cell>
        </row>
        <row r="2630">
          <cell r="B2630" t="str">
            <v>C1903</v>
          </cell>
          <cell r="C2630" t="str">
            <v>PIA DE AÇO INOX. (1.50X0.58)m C/ 1 CUBA E ACESSÓRIOS</v>
          </cell>
          <cell r="D2630" t="str">
            <v>UN</v>
          </cell>
          <cell r="E2630">
            <v>1</v>
          </cell>
          <cell r="F2630">
            <v>284.14</v>
          </cell>
          <cell r="G2630">
            <v>0</v>
          </cell>
          <cell r="H2630">
            <v>33.950000000000003</v>
          </cell>
          <cell r="I2630">
            <v>0</v>
          </cell>
          <cell r="J2630">
            <v>318.08999999999997</v>
          </cell>
          <cell r="K2630">
            <v>381.70799999999997</v>
          </cell>
        </row>
        <row r="2631">
          <cell r="B2631" t="str">
            <v>C3018</v>
          </cell>
          <cell r="C2631" t="str">
            <v>PIA DE AÇO INOX  (2.20x0.60)m C/ 1 CUBA E ACESSÓRIOS</v>
          </cell>
          <cell r="D2631" t="str">
            <v>UN</v>
          </cell>
          <cell r="E2631">
            <v>1</v>
          </cell>
          <cell r="F2631">
            <v>628.25374999999997</v>
          </cell>
          <cell r="G2631">
            <v>0</v>
          </cell>
          <cell r="H2631">
            <v>35.65625</v>
          </cell>
          <cell r="I2631">
            <v>0</v>
          </cell>
          <cell r="J2631">
            <v>663.91</v>
          </cell>
          <cell r="K2631">
            <v>796.69199999999989</v>
          </cell>
        </row>
        <row r="2632">
          <cell r="B2632" t="str">
            <v>C3019</v>
          </cell>
          <cell r="C2632" t="str">
            <v>PIA DE AÇO INOX (3.00x0.60)m  C/ 1 CUBA  E  ACESSÓRIOS</v>
          </cell>
          <cell r="D2632" t="str">
            <v>UN</v>
          </cell>
          <cell r="E2632">
            <v>1</v>
          </cell>
          <cell r="F2632">
            <v>725.00187500000004</v>
          </cell>
          <cell r="G2632">
            <v>0</v>
          </cell>
          <cell r="H2632">
            <v>37.078125</v>
          </cell>
          <cell r="I2632">
            <v>0</v>
          </cell>
          <cell r="J2632">
            <v>762.08</v>
          </cell>
          <cell r="K2632">
            <v>914.49599999999998</v>
          </cell>
        </row>
        <row r="2633">
          <cell r="B2633" t="str">
            <v>C1902</v>
          </cell>
          <cell r="C2633" t="str">
            <v>PIA DE AÇO INOX  (2.00X0.58)m  C/ 2 CUBAS E ACESSÓRIOS</v>
          </cell>
          <cell r="D2633" t="str">
            <v>UN</v>
          </cell>
          <cell r="E2633">
            <v>1</v>
          </cell>
          <cell r="F2633">
            <v>614.56124999999997</v>
          </cell>
          <cell r="G2633">
            <v>0</v>
          </cell>
          <cell r="H2633">
            <v>38.71875</v>
          </cell>
          <cell r="I2633">
            <v>0</v>
          </cell>
          <cell r="J2633">
            <v>653.28</v>
          </cell>
          <cell r="K2633">
            <v>783.93599999999992</v>
          </cell>
        </row>
        <row r="2634">
          <cell r="B2634" t="str">
            <v>C3020</v>
          </cell>
          <cell r="C2634" t="str">
            <v>PIA DE AÇO INOX (4.20X0.60)m C/ 2 CUBAS E ACESSÓRIOS</v>
          </cell>
          <cell r="D2634" t="str">
            <v>UN</v>
          </cell>
          <cell r="E2634">
            <v>1</v>
          </cell>
          <cell r="F2634">
            <v>1420.7725</v>
          </cell>
          <cell r="G2634">
            <v>0</v>
          </cell>
          <cell r="H2634">
            <v>52.9375</v>
          </cell>
          <cell r="I2634">
            <v>0</v>
          </cell>
          <cell r="J2634">
            <v>1473.71</v>
          </cell>
          <cell r="K2634">
            <v>1768.452</v>
          </cell>
        </row>
        <row r="2635">
          <cell r="B2635" t="str">
            <v>C3603</v>
          </cell>
          <cell r="C2635" t="str">
            <v>PIA DE COZINHA EM CIMENTO (1,20x0,50)m - PADRÃO POPULAR</v>
          </cell>
          <cell r="D2635" t="str">
            <v>UN</v>
          </cell>
          <cell r="E2635">
            <v>1</v>
          </cell>
          <cell r="F2635">
            <v>31.110775</v>
          </cell>
          <cell r="G2635">
            <v>0</v>
          </cell>
          <cell r="H2635">
            <v>15.709225</v>
          </cell>
          <cell r="I2635">
            <v>0</v>
          </cell>
          <cell r="J2635">
            <v>46.82</v>
          </cell>
          <cell r="K2635">
            <v>56.183999999999997</v>
          </cell>
        </row>
        <row r="2636">
          <cell r="B2636" t="str">
            <v>C3021</v>
          </cell>
          <cell r="C2636" t="str">
            <v>PIA DE COZINHA EM MARMORITE 1,00x0,50m COMP. - PADRÃO POPULAR</v>
          </cell>
          <cell r="D2636" t="str">
            <v>UN</v>
          </cell>
          <cell r="E2636">
            <v>1</v>
          </cell>
          <cell r="F2636">
            <v>69.50077499999999</v>
          </cell>
          <cell r="G2636">
            <v>0</v>
          </cell>
          <cell r="H2636">
            <v>15.709225</v>
          </cell>
          <cell r="I2636">
            <v>0</v>
          </cell>
          <cell r="J2636">
            <v>85.21</v>
          </cell>
          <cell r="K2636">
            <v>102.252</v>
          </cell>
        </row>
        <row r="2637">
          <cell r="B2637" t="str">
            <v>C1997</v>
          </cell>
          <cell r="C2637" t="str">
            <v>PORTA-PAPEL DE LOUCA BRANCA (15X15)cm</v>
          </cell>
          <cell r="D2637" t="str">
            <v>UN</v>
          </cell>
          <cell r="E2637">
            <v>1</v>
          </cell>
          <cell r="F2637">
            <v>15.17375</v>
          </cell>
          <cell r="G2637">
            <v>0</v>
          </cell>
          <cell r="H2637">
            <v>6.2562499999999996</v>
          </cell>
          <cell r="I2637">
            <v>0</v>
          </cell>
          <cell r="J2637">
            <v>21.43</v>
          </cell>
          <cell r="K2637">
            <v>25.715999999999998</v>
          </cell>
        </row>
        <row r="2638">
          <cell r="B2638" t="str">
            <v>C1990</v>
          </cell>
          <cell r="C2638" t="str">
            <v>PORTA SABÃO LÍQUIDO DE VIDRO (INSTALAD0)</v>
          </cell>
          <cell r="D2638" t="str">
            <v>UN</v>
          </cell>
          <cell r="E2638">
            <v>1</v>
          </cell>
          <cell r="F2638">
            <v>11.7925</v>
          </cell>
          <cell r="G2638">
            <v>0</v>
          </cell>
          <cell r="H2638">
            <v>1.7375</v>
          </cell>
          <cell r="I2638">
            <v>0</v>
          </cell>
          <cell r="J2638">
            <v>13.530000000000001</v>
          </cell>
          <cell r="K2638">
            <v>16.236000000000001</v>
          </cell>
        </row>
        <row r="2639">
          <cell r="B2639" t="str">
            <v>C1995</v>
          </cell>
          <cell r="C2639" t="str">
            <v>PORTA TOALHA DE LOUÇA BRANCA</v>
          </cell>
          <cell r="D2639" t="str">
            <v>UN</v>
          </cell>
          <cell r="E2639">
            <v>1</v>
          </cell>
          <cell r="F2639">
            <v>26.223749999999999</v>
          </cell>
          <cell r="G2639">
            <v>0</v>
          </cell>
          <cell r="H2639">
            <v>6.2562499999999996</v>
          </cell>
          <cell r="I2639">
            <v>0</v>
          </cell>
          <cell r="J2639">
            <v>32.479999999999997</v>
          </cell>
          <cell r="K2639">
            <v>38.975999999999992</v>
          </cell>
        </row>
        <row r="2640">
          <cell r="B2640" t="str">
            <v>C1996</v>
          </cell>
          <cell r="C2640" t="str">
            <v>PORTA TOALHA DE PAPEL - METALICO (INSTALADO)</v>
          </cell>
          <cell r="D2640" t="str">
            <v>UN</v>
          </cell>
          <cell r="E2640">
            <v>1</v>
          </cell>
          <cell r="F2640">
            <v>51.292499999999997</v>
          </cell>
          <cell r="G2640">
            <v>0</v>
          </cell>
          <cell r="H2640">
            <v>1.7375</v>
          </cell>
          <cell r="I2640">
            <v>0</v>
          </cell>
          <cell r="J2640">
            <v>53.029999999999994</v>
          </cell>
          <cell r="K2640">
            <v>63.635999999999989</v>
          </cell>
        </row>
        <row r="2641">
          <cell r="B2641" t="str">
            <v>C2255</v>
          </cell>
          <cell r="C2641" t="str">
            <v>SABONETEIRA DE LOUÇA BRANCA  (7.5X15)cm</v>
          </cell>
          <cell r="D2641" t="str">
            <v>UN</v>
          </cell>
          <cell r="E2641">
            <v>1</v>
          </cell>
          <cell r="F2641">
            <v>14.7225</v>
          </cell>
          <cell r="G2641">
            <v>0</v>
          </cell>
          <cell r="H2641">
            <v>5.6875</v>
          </cell>
          <cell r="I2641">
            <v>0</v>
          </cell>
          <cell r="J2641">
            <v>20.41</v>
          </cell>
          <cell r="K2641">
            <v>24.492000000000001</v>
          </cell>
        </row>
        <row r="2642">
          <cell r="B2642" t="str">
            <v>C2254</v>
          </cell>
          <cell r="C2642" t="str">
            <v>SABONETEIRA DE LOUÇA BRANCA  (15X15)cm S/ALÇA</v>
          </cell>
          <cell r="D2642" t="str">
            <v>UN</v>
          </cell>
          <cell r="E2642">
            <v>1</v>
          </cell>
          <cell r="F2642">
            <v>14.7225</v>
          </cell>
          <cell r="G2642">
            <v>0</v>
          </cell>
          <cell r="H2642">
            <v>5.6875</v>
          </cell>
          <cell r="I2642">
            <v>0</v>
          </cell>
          <cell r="J2642">
            <v>20.41</v>
          </cell>
          <cell r="K2642">
            <v>24.492000000000001</v>
          </cell>
        </row>
        <row r="2643">
          <cell r="B2643" t="str">
            <v>C2271</v>
          </cell>
          <cell r="C2643" t="str">
            <v>SIFÃO CROMADO 1" X 1 1/2" (INSTALADO)</v>
          </cell>
          <cell r="D2643" t="str">
            <v>UN</v>
          </cell>
          <cell r="E2643">
            <v>1</v>
          </cell>
          <cell r="F2643">
            <v>42.96125</v>
          </cell>
          <cell r="G2643">
            <v>0</v>
          </cell>
          <cell r="H2643">
            <v>4.9087500000000004</v>
          </cell>
          <cell r="I2643">
            <v>0</v>
          </cell>
          <cell r="J2643">
            <v>47.87</v>
          </cell>
          <cell r="K2643">
            <v>57.443999999999996</v>
          </cell>
        </row>
        <row r="2644">
          <cell r="B2644" t="str">
            <v>C2270</v>
          </cell>
          <cell r="C2644" t="str">
            <v>SIFÃO CROMADO 1 1/4" X 2" (INSTALADO)</v>
          </cell>
          <cell r="D2644" t="str">
            <v>UN</v>
          </cell>
          <cell r="E2644">
            <v>1</v>
          </cell>
          <cell r="F2644">
            <v>48.96125</v>
          </cell>
          <cell r="G2644">
            <v>0</v>
          </cell>
          <cell r="H2644">
            <v>4.9087500000000004</v>
          </cell>
          <cell r="I2644">
            <v>0</v>
          </cell>
          <cell r="J2644">
            <v>53.87</v>
          </cell>
          <cell r="K2644">
            <v>64.643999999999991</v>
          </cell>
        </row>
        <row r="2645">
          <cell r="B2645" t="str">
            <v>C2272</v>
          </cell>
          <cell r="C2645" t="str">
            <v>SIFÃO DE PVC RÍGIDO D= 2"  (INSTALADO)</v>
          </cell>
          <cell r="D2645" t="str">
            <v>UN</v>
          </cell>
          <cell r="E2645">
            <v>1</v>
          </cell>
          <cell r="F2645">
            <v>7.0862499999999997</v>
          </cell>
          <cell r="G2645">
            <v>0</v>
          </cell>
          <cell r="H2645">
            <v>2.1937500000000001</v>
          </cell>
          <cell r="I2645">
            <v>0</v>
          </cell>
          <cell r="J2645">
            <v>9.2799999999999994</v>
          </cell>
          <cell r="K2645">
            <v>11.135999999999999</v>
          </cell>
        </row>
        <row r="2646">
          <cell r="B2646" t="str">
            <v>C2294</v>
          </cell>
          <cell r="C2646" t="str">
            <v>SUPORTE DE MÁRMORE P/FILTROS</v>
          </cell>
          <cell r="D2646" t="str">
            <v>UN</v>
          </cell>
          <cell r="E2646">
            <v>1</v>
          </cell>
          <cell r="F2646">
            <v>24.9925</v>
          </cell>
          <cell r="G2646">
            <v>0</v>
          </cell>
          <cell r="H2646">
            <v>5.6875</v>
          </cell>
          <cell r="I2646">
            <v>0</v>
          </cell>
          <cell r="J2646">
            <v>30.68</v>
          </cell>
          <cell r="K2646">
            <v>36.815999999999995</v>
          </cell>
        </row>
        <row r="2647">
          <cell r="B2647" t="str">
            <v>C2302</v>
          </cell>
          <cell r="C2647" t="str">
            <v>TAMPO DE AÇO INOX P/ BANCADAS</v>
          </cell>
          <cell r="D2647" t="str">
            <v>M2</v>
          </cell>
          <cell r="E2647">
            <v>1</v>
          </cell>
          <cell r="F2647">
            <v>239.4675</v>
          </cell>
          <cell r="G2647">
            <v>0</v>
          </cell>
          <cell r="H2647">
            <v>17.0625</v>
          </cell>
          <cell r="I2647">
            <v>0</v>
          </cell>
          <cell r="J2647">
            <v>256.52999999999997</v>
          </cell>
          <cell r="K2647">
            <v>307.83599999999996</v>
          </cell>
        </row>
        <row r="2648">
          <cell r="B2648" t="str">
            <v>C2311</v>
          </cell>
          <cell r="C2648" t="str">
            <v>TANQUE DE AÇO INOXIDÁVEL</v>
          </cell>
          <cell r="D2648" t="str">
            <v>UN</v>
          </cell>
          <cell r="E2648">
            <v>1</v>
          </cell>
          <cell r="F2648">
            <v>411.21499999999997</v>
          </cell>
          <cell r="G2648">
            <v>0</v>
          </cell>
          <cell r="H2648">
            <v>18.375</v>
          </cell>
          <cell r="I2648">
            <v>0</v>
          </cell>
          <cell r="J2648">
            <v>429.59</v>
          </cell>
          <cell r="K2648">
            <v>515.50799999999992</v>
          </cell>
        </row>
        <row r="2649">
          <cell r="B2649" t="str">
            <v>C3059</v>
          </cell>
          <cell r="C2649" t="str">
            <v>TANQUE DE LAVAR DE CIMENTO (1.00x0.50)m COMPLETA - PADRÃO POPULAR</v>
          </cell>
          <cell r="D2649" t="str">
            <v>UN</v>
          </cell>
          <cell r="E2649">
            <v>1</v>
          </cell>
          <cell r="F2649">
            <v>82.160775000000001</v>
          </cell>
          <cell r="G2649">
            <v>0</v>
          </cell>
          <cell r="H2649">
            <v>15.709225</v>
          </cell>
          <cell r="I2649">
            <v>0</v>
          </cell>
          <cell r="J2649">
            <v>97.87</v>
          </cell>
          <cell r="K2649">
            <v>117.444</v>
          </cell>
        </row>
        <row r="2650">
          <cell r="B2650" t="str">
            <v>C3595</v>
          </cell>
          <cell r="C2650" t="str">
            <v>TANQUE DE LAVAR DE CIMENTO (1.00X0.50)m COMPLETA - PADRÃO POPULAR</v>
          </cell>
          <cell r="D2650" t="str">
            <v>UN</v>
          </cell>
          <cell r="E2650">
            <v>1</v>
          </cell>
          <cell r="F2650">
            <v>73.760774999999995</v>
          </cell>
          <cell r="G2650">
            <v>0</v>
          </cell>
          <cell r="H2650">
            <v>15.709225</v>
          </cell>
          <cell r="I2650">
            <v>0</v>
          </cell>
          <cell r="J2650">
            <v>89.47</v>
          </cell>
          <cell r="K2650">
            <v>107.36399999999999</v>
          </cell>
        </row>
        <row r="2651">
          <cell r="B2651" t="str">
            <v>C2312</v>
          </cell>
          <cell r="C2651" t="str">
            <v>TANQUE DE LOUÇA C/COLUNA</v>
          </cell>
          <cell r="D2651" t="str">
            <v>UN</v>
          </cell>
          <cell r="E2651">
            <v>1</v>
          </cell>
          <cell r="F2651">
            <v>259.185</v>
          </cell>
          <cell r="G2651">
            <v>0</v>
          </cell>
          <cell r="H2651">
            <v>18.375</v>
          </cell>
          <cell r="I2651">
            <v>0</v>
          </cell>
          <cell r="J2651">
            <v>277.56</v>
          </cell>
          <cell r="K2651">
            <v>333.072</v>
          </cell>
        </row>
        <row r="2652">
          <cell r="B2652" t="str">
            <v>C3682</v>
          </cell>
          <cell r="C2652" t="str">
            <v>TANQUE LAVANDERIA EM AÇO INOX C/CUBA E ESFREGADOR DIMENSÃO 1200X600X200MM</v>
          </cell>
          <cell r="D2652" t="str">
            <v>UN</v>
          </cell>
          <cell r="E2652">
            <v>1</v>
          </cell>
          <cell r="F2652">
            <v>679.005</v>
          </cell>
          <cell r="G2652">
            <v>0</v>
          </cell>
          <cell r="H2652">
            <v>18.375</v>
          </cell>
          <cell r="I2652">
            <v>0</v>
          </cell>
          <cell r="J2652">
            <v>697.38</v>
          </cell>
          <cell r="K2652">
            <v>836.85599999999999</v>
          </cell>
        </row>
        <row r="2653">
          <cell r="B2653" t="str">
            <v>C2313</v>
          </cell>
          <cell r="C2653" t="str">
            <v>TANQUE PRÉ-MOLDADO DE CONCRETO (0.80X0.70)m</v>
          </cell>
          <cell r="D2653" t="str">
            <v>UN</v>
          </cell>
          <cell r="E2653">
            <v>1</v>
          </cell>
          <cell r="F2653">
            <v>66.194999999999993</v>
          </cell>
          <cell r="G2653">
            <v>0</v>
          </cell>
          <cell r="H2653">
            <v>18.375</v>
          </cell>
          <cell r="I2653">
            <v>0</v>
          </cell>
          <cell r="J2653">
            <v>84.57</v>
          </cell>
          <cell r="K2653">
            <v>101.48399999999999</v>
          </cell>
        </row>
        <row r="2654">
          <cell r="B2654" t="str">
            <v>C2496</v>
          </cell>
          <cell r="C2654" t="str">
            <v>TORNEIRA CIRÚRGICA (INSTALADO)</v>
          </cell>
          <cell r="D2654" t="str">
            <v>UN</v>
          </cell>
          <cell r="E2654">
            <v>1</v>
          </cell>
          <cell r="F2654">
            <v>167.96875</v>
          </cell>
          <cell r="G2654">
            <v>0</v>
          </cell>
          <cell r="H2654">
            <v>3.9812500000000002</v>
          </cell>
          <cell r="I2654">
            <v>0</v>
          </cell>
          <cell r="J2654">
            <v>171.95</v>
          </cell>
          <cell r="K2654">
            <v>206.33999999999997</v>
          </cell>
        </row>
        <row r="2655">
          <cell r="B2655" t="str">
            <v>C2502</v>
          </cell>
          <cell r="C2655" t="str">
            <v>TORNEIRA DE FECHAMENTO AUTOMÁTICO</v>
          </cell>
          <cell r="D2655" t="str">
            <v>UN</v>
          </cell>
          <cell r="E2655">
            <v>1</v>
          </cell>
          <cell r="F2655">
            <v>275.09875</v>
          </cell>
          <cell r="G2655">
            <v>0</v>
          </cell>
          <cell r="H2655">
            <v>3.9812500000000002</v>
          </cell>
          <cell r="I2655">
            <v>0</v>
          </cell>
          <cell r="J2655">
            <v>279.08</v>
          </cell>
          <cell r="K2655">
            <v>334.89599999999996</v>
          </cell>
        </row>
        <row r="2656">
          <cell r="B2656" t="str">
            <v>C2503</v>
          </cell>
          <cell r="C2656" t="str">
            <v xml:space="preserve">TORNEIRA DE PAREDE C/ FOTO SENSOR </v>
          </cell>
          <cell r="D2656" t="str">
            <v>UN</v>
          </cell>
          <cell r="E2656">
            <v>1</v>
          </cell>
          <cell r="F2656">
            <v>501.16874999999999</v>
          </cell>
          <cell r="G2656">
            <v>0</v>
          </cell>
          <cell r="H2656">
            <v>3.9812500000000002</v>
          </cell>
          <cell r="I2656">
            <v>0</v>
          </cell>
          <cell r="J2656">
            <v>505.15</v>
          </cell>
          <cell r="K2656">
            <v>606.17999999999995</v>
          </cell>
        </row>
        <row r="2657">
          <cell r="B2657" t="str">
            <v>C2504</v>
          </cell>
          <cell r="C2657" t="str">
            <v>TORNEIRA DE PRESSÃO CROMADA LONGA P/PIA</v>
          </cell>
          <cell r="D2657" t="str">
            <v>UN</v>
          </cell>
          <cell r="E2657">
            <v>1</v>
          </cell>
          <cell r="F2657">
            <v>38.118749999999999</v>
          </cell>
          <cell r="G2657">
            <v>0</v>
          </cell>
          <cell r="H2657">
            <v>3.9812500000000002</v>
          </cell>
          <cell r="I2657">
            <v>0</v>
          </cell>
          <cell r="J2657">
            <v>42.1</v>
          </cell>
          <cell r="K2657">
            <v>50.52</v>
          </cell>
        </row>
        <row r="2658">
          <cell r="B2658" t="str">
            <v>C2505</v>
          </cell>
          <cell r="C2658" t="str">
            <v>TORNEIRA DE PRESSÃO CROMADA USO GERAL</v>
          </cell>
          <cell r="D2658" t="str">
            <v>UN</v>
          </cell>
          <cell r="E2658">
            <v>1</v>
          </cell>
          <cell r="F2658">
            <v>24.21875</v>
          </cell>
          <cell r="G2658">
            <v>0</v>
          </cell>
          <cell r="H2658">
            <v>3.9812500000000002</v>
          </cell>
          <cell r="I2658">
            <v>0</v>
          </cell>
          <cell r="J2658">
            <v>28.2</v>
          </cell>
          <cell r="K2658">
            <v>33.839999999999996</v>
          </cell>
        </row>
        <row r="2659">
          <cell r="B2659" t="str">
            <v>C2506</v>
          </cell>
          <cell r="C2659" t="str">
            <v>TORNEIRA DE PRESSÃO P/JARDIM DE 3/4"</v>
          </cell>
          <cell r="D2659" t="str">
            <v>UN</v>
          </cell>
          <cell r="E2659">
            <v>1</v>
          </cell>
          <cell r="F2659">
            <v>14.876250000000001</v>
          </cell>
          <cell r="G2659">
            <v>0</v>
          </cell>
          <cell r="H2659">
            <v>2.1937500000000001</v>
          </cell>
          <cell r="I2659">
            <v>0</v>
          </cell>
          <cell r="J2659">
            <v>17.07</v>
          </cell>
          <cell r="K2659">
            <v>20.483999999999998</v>
          </cell>
        </row>
        <row r="2660">
          <cell r="B2660" t="str">
            <v>C3998</v>
          </cell>
          <cell r="C2660" t="str">
            <v>TORNEIRA ELETRÔNICA C/ ANTI-VANDALISMO, P/ LAVATÓRIO DE BANCADA</v>
          </cell>
          <cell r="D2660" t="str">
            <v>UN</v>
          </cell>
          <cell r="E2660">
            <v>1</v>
          </cell>
          <cell r="F2660">
            <v>579.59749999999997</v>
          </cell>
          <cell r="G2660">
            <v>0</v>
          </cell>
          <cell r="H2660">
            <v>7.9625000000000004</v>
          </cell>
          <cell r="I2660">
            <v>0</v>
          </cell>
          <cell r="J2660">
            <v>587.55999999999995</v>
          </cell>
          <cell r="K2660">
            <v>705.07199999999989</v>
          </cell>
        </row>
        <row r="2661">
          <cell r="B2661" t="str">
            <v>C3999</v>
          </cell>
          <cell r="C2661" t="str">
            <v>TORNEIRA ELETRÔNICA C/ ANTI-VANDALISMO, P/ PIA DE COZINHA</v>
          </cell>
          <cell r="D2661" t="str">
            <v>UN</v>
          </cell>
          <cell r="E2661">
            <v>1</v>
          </cell>
          <cell r="F2661">
            <v>579.59749999999997</v>
          </cell>
          <cell r="G2661">
            <v>0</v>
          </cell>
          <cell r="H2661">
            <v>7.9625000000000004</v>
          </cell>
          <cell r="I2661">
            <v>0</v>
          </cell>
          <cell r="J2661">
            <v>587.55999999999995</v>
          </cell>
          <cell r="K2661">
            <v>705.07199999999989</v>
          </cell>
        </row>
        <row r="2662">
          <cell r="B2662" t="str">
            <v>C4000</v>
          </cell>
          <cell r="C2662" t="str">
            <v>TORNEIRA TIPO JARDIM CROMADA</v>
          </cell>
          <cell r="D2662" t="str">
            <v>UN</v>
          </cell>
          <cell r="E2662">
            <v>1</v>
          </cell>
          <cell r="F2662">
            <v>27.40625</v>
          </cell>
          <cell r="G2662">
            <v>0</v>
          </cell>
          <cell r="H2662">
            <v>2.1937500000000001</v>
          </cell>
          <cell r="I2662">
            <v>0</v>
          </cell>
          <cell r="J2662">
            <v>29.6</v>
          </cell>
          <cell r="K2662">
            <v>35.520000000000003</v>
          </cell>
        </row>
        <row r="2663">
          <cell r="C2663" t="str">
            <v>EQUIPAMENTOS</v>
          </cell>
          <cell r="E2663">
            <v>0</v>
          </cell>
          <cell r="F2663">
            <v>60139.535624999997</v>
          </cell>
          <cell r="G2663">
            <v>0</v>
          </cell>
          <cell r="H2663">
            <v>903.25437499999998</v>
          </cell>
          <cell r="I2663">
            <v>0</v>
          </cell>
          <cell r="J2663" t="str">
            <v/>
          </cell>
        </row>
        <row r="2664">
          <cell r="B2664" t="str">
            <v>C0001</v>
          </cell>
          <cell r="C2664" t="str">
            <v>ABRIGO P/ HIDRANTE C/MANGUEIRA E ESGUICHO DE LATÃO</v>
          </cell>
          <cell r="D2664" t="str">
            <v>UN</v>
          </cell>
          <cell r="E2664">
            <v>1</v>
          </cell>
          <cell r="F2664">
            <v>521.04875000000004</v>
          </cell>
          <cell r="G2664">
            <v>0</v>
          </cell>
          <cell r="H2664">
            <v>28.481249999999999</v>
          </cell>
          <cell r="I2664">
            <v>0</v>
          </cell>
          <cell r="J2664">
            <v>549.53000000000009</v>
          </cell>
          <cell r="K2664">
            <v>659.43600000000004</v>
          </cell>
        </row>
        <row r="2665">
          <cell r="B2665" t="str">
            <v>C0010</v>
          </cell>
          <cell r="C2665" t="str">
            <v>ACIONADOR MANUAL, TIPO "QUEBRA VIDRO", MOD.EUROTRON/SIMILAR</v>
          </cell>
          <cell r="D2665" t="str">
            <v>UN</v>
          </cell>
          <cell r="E2665">
            <v>1</v>
          </cell>
          <cell r="F2665">
            <v>17.116250000000001</v>
          </cell>
          <cell r="G2665">
            <v>0</v>
          </cell>
          <cell r="H2665">
            <v>2.1437499999999998</v>
          </cell>
          <cell r="I2665">
            <v>0</v>
          </cell>
          <cell r="J2665">
            <v>19.260000000000002</v>
          </cell>
          <cell r="K2665">
            <v>23.112000000000002</v>
          </cell>
        </row>
        <row r="2666">
          <cell r="B2666" t="str">
            <v>C0100</v>
          </cell>
          <cell r="C2666" t="str">
            <v>AQUECEDOR À GÁS EM CAIXA DE FERRO ESMALTADO</v>
          </cell>
          <cell r="D2666" t="str">
            <v>UN</v>
          </cell>
          <cell r="E2666">
            <v>1</v>
          </cell>
          <cell r="F2666">
            <v>2199.6999999999998</v>
          </cell>
          <cell r="G2666">
            <v>0</v>
          </cell>
          <cell r="H2666">
            <v>24.5</v>
          </cell>
          <cell r="I2666">
            <v>0</v>
          </cell>
          <cell r="J2666">
            <v>2224.1999999999998</v>
          </cell>
          <cell r="K2666">
            <v>2669.0399999999995</v>
          </cell>
        </row>
        <row r="2667">
          <cell r="B2667" t="str">
            <v>C0332</v>
          </cell>
          <cell r="C2667" t="str">
            <v>AUTOMÁTICO DE BOIA</v>
          </cell>
          <cell r="D2667" t="str">
            <v>UN</v>
          </cell>
          <cell r="E2667">
            <v>1</v>
          </cell>
          <cell r="F2667">
            <v>26.905000000000001</v>
          </cell>
          <cell r="G2667">
            <v>0</v>
          </cell>
          <cell r="H2667">
            <v>6.125</v>
          </cell>
          <cell r="I2667">
            <v>0</v>
          </cell>
          <cell r="J2667">
            <v>33.03</v>
          </cell>
          <cell r="K2667">
            <v>39.636000000000003</v>
          </cell>
        </row>
        <row r="2668">
          <cell r="B2668" t="str">
            <v>C0385</v>
          </cell>
          <cell r="C2668" t="str">
            <v>BATERIA SELADA 12V/7.5AH, P/LUMINÁRIAS AUTÔNOMAS</v>
          </cell>
          <cell r="D2668" t="str">
            <v>UN</v>
          </cell>
          <cell r="E2668">
            <v>1</v>
          </cell>
          <cell r="F2668">
            <v>125.53749999999999</v>
          </cell>
          <cell r="G2668">
            <v>0</v>
          </cell>
          <cell r="H2668">
            <v>3.0625</v>
          </cell>
          <cell r="I2668">
            <v>0</v>
          </cell>
          <cell r="J2668">
            <v>128.6</v>
          </cell>
          <cell r="K2668">
            <v>154.32</v>
          </cell>
        </row>
        <row r="2669">
          <cell r="B2669" t="str">
            <v>C0389</v>
          </cell>
          <cell r="C2669" t="str">
            <v>BLOCO LUMINOSO AUTÔNOMO, INDICADOR DE SETA, MOD. UNITRON/SIMILAR</v>
          </cell>
          <cell r="D2669" t="str">
            <v>UN</v>
          </cell>
          <cell r="E2669">
            <v>1</v>
          </cell>
          <cell r="F2669">
            <v>154.03312500000001</v>
          </cell>
          <cell r="G2669">
            <v>0</v>
          </cell>
          <cell r="H2669">
            <v>3.6268750000000001</v>
          </cell>
          <cell r="I2669">
            <v>0</v>
          </cell>
          <cell r="J2669">
            <v>157.66000000000003</v>
          </cell>
          <cell r="K2669">
            <v>189.19200000000004</v>
          </cell>
        </row>
        <row r="2670">
          <cell r="B2670" t="str">
            <v>C0442</v>
          </cell>
          <cell r="C2670" t="str">
            <v>BOMBA CENTRÍFUGA DE 1/3 CV, INCLUSIVE MAT.DE SUCÇÃO</v>
          </cell>
          <cell r="D2670" t="str">
            <v>UN</v>
          </cell>
          <cell r="E2670">
            <v>1</v>
          </cell>
          <cell r="F2670">
            <v>264.63</v>
          </cell>
          <cell r="G2670">
            <v>0</v>
          </cell>
          <cell r="H2670">
            <v>17.05</v>
          </cell>
          <cell r="I2670">
            <v>0</v>
          </cell>
          <cell r="J2670">
            <v>281.68</v>
          </cell>
          <cell r="K2670">
            <v>338.01600000000002</v>
          </cell>
        </row>
        <row r="2671">
          <cell r="B2671" t="str">
            <v>C0441</v>
          </cell>
          <cell r="C2671" t="str">
            <v>BOMBA CENTRÍFUGA DE 1/2 CV, INCLUSIVE MAT.DE SUCCÃO</v>
          </cell>
          <cell r="D2671" t="str">
            <v>UN</v>
          </cell>
          <cell r="E2671">
            <v>1</v>
          </cell>
          <cell r="F2671">
            <v>237.63</v>
          </cell>
          <cell r="G2671">
            <v>0</v>
          </cell>
          <cell r="H2671">
            <v>17.05</v>
          </cell>
          <cell r="I2671">
            <v>0</v>
          </cell>
          <cell r="J2671">
            <v>254.68</v>
          </cell>
          <cell r="K2671">
            <v>305.61599999999999</v>
          </cell>
        </row>
        <row r="2672">
          <cell r="B2672" t="str">
            <v>C0443</v>
          </cell>
          <cell r="C2672" t="str">
            <v>BOMBA CENTRÍFUGA DE 1 CV, INCLUSIVE MAT.DE SUCÇÃO</v>
          </cell>
          <cell r="D2672" t="str">
            <v>UN</v>
          </cell>
          <cell r="E2672">
            <v>1</v>
          </cell>
          <cell r="F2672">
            <v>396.87</v>
          </cell>
          <cell r="G2672">
            <v>0</v>
          </cell>
          <cell r="H2672">
            <v>17.05</v>
          </cell>
          <cell r="I2672">
            <v>0</v>
          </cell>
          <cell r="J2672">
            <v>413.92</v>
          </cell>
          <cell r="K2672">
            <v>496.70400000000001</v>
          </cell>
        </row>
        <row r="2673">
          <cell r="B2673" t="str">
            <v>C0444</v>
          </cell>
          <cell r="C2673" t="str">
            <v>BOMBA CENTRÍFUGA DE 1 1/2 CV, INCLUSIVE MAT.DE SUCÇÃO</v>
          </cell>
          <cell r="D2673" t="str">
            <v>UN</v>
          </cell>
          <cell r="E2673">
            <v>1</v>
          </cell>
          <cell r="F2673">
            <v>469.87</v>
          </cell>
          <cell r="G2673">
            <v>0</v>
          </cell>
          <cell r="H2673">
            <v>17.05</v>
          </cell>
          <cell r="I2673">
            <v>0</v>
          </cell>
          <cell r="J2673">
            <v>486.92</v>
          </cell>
          <cell r="K2673">
            <v>584.30399999999997</v>
          </cell>
        </row>
        <row r="2674">
          <cell r="B2674" t="str">
            <v>C0445</v>
          </cell>
          <cell r="C2674" t="str">
            <v>BOMBA CENTRÍFUGA DE 2 CV, INCLUSIVE MAT.DE SUCÇÃO</v>
          </cell>
          <cell r="D2674" t="str">
            <v>UN</v>
          </cell>
          <cell r="E2674">
            <v>1</v>
          </cell>
          <cell r="F2674">
            <v>554.29</v>
          </cell>
          <cell r="G2674">
            <v>0</v>
          </cell>
          <cell r="H2674">
            <v>17.05</v>
          </cell>
          <cell r="I2674">
            <v>0</v>
          </cell>
          <cell r="J2674">
            <v>571.33999999999992</v>
          </cell>
          <cell r="K2674">
            <v>685.60799999999983</v>
          </cell>
        </row>
        <row r="2675">
          <cell r="B2675" t="str">
            <v>C0446</v>
          </cell>
          <cell r="C2675" t="str">
            <v>BOMBA CENTRÍFUGA DE 3 CV, INCLUSIVE MAT.DE SUCÇÃO</v>
          </cell>
          <cell r="D2675" t="str">
            <v>UN</v>
          </cell>
          <cell r="E2675">
            <v>1</v>
          </cell>
          <cell r="F2675">
            <v>604.70500000000004</v>
          </cell>
          <cell r="G2675">
            <v>0</v>
          </cell>
          <cell r="H2675">
            <v>21.155000000000001</v>
          </cell>
          <cell r="I2675">
            <v>0</v>
          </cell>
          <cell r="J2675">
            <v>625.86</v>
          </cell>
          <cell r="K2675">
            <v>751.03200000000004</v>
          </cell>
        </row>
        <row r="2676">
          <cell r="B2676" t="str">
            <v>C0447</v>
          </cell>
          <cell r="C2676" t="str">
            <v>BOMBA CENTRÍFUGA DE 5 CV, INCLUSIVE MAT.DE SUCÇÃO</v>
          </cell>
          <cell r="D2676" t="str">
            <v>UN</v>
          </cell>
          <cell r="E2676">
            <v>1</v>
          </cell>
          <cell r="F2676">
            <v>986.29</v>
          </cell>
          <cell r="G2676">
            <v>0</v>
          </cell>
          <cell r="H2676">
            <v>17.05</v>
          </cell>
          <cell r="I2676">
            <v>0</v>
          </cell>
          <cell r="J2676">
            <v>1003.3399999999999</v>
          </cell>
          <cell r="K2676">
            <v>1204.0079999999998</v>
          </cell>
        </row>
        <row r="2677">
          <cell r="B2677" t="str">
            <v>C0448</v>
          </cell>
          <cell r="C2677" t="str">
            <v>BOMBA CENTRÍFUGA P/ PRESSURIZAÇÃO/HIDRANTE 10 CV</v>
          </cell>
          <cell r="D2677" t="str">
            <v>UN</v>
          </cell>
          <cell r="E2677">
            <v>1</v>
          </cell>
          <cell r="F2677">
            <v>1405.9849999999999</v>
          </cell>
          <cell r="G2677">
            <v>0</v>
          </cell>
          <cell r="H2677">
            <v>57.475000000000001</v>
          </cell>
          <cell r="I2677">
            <v>0</v>
          </cell>
          <cell r="J2677">
            <v>1463.4599999999998</v>
          </cell>
          <cell r="K2677">
            <v>1756.1519999999998</v>
          </cell>
        </row>
        <row r="2678">
          <cell r="B2678" t="str">
            <v>C0449</v>
          </cell>
          <cell r="C2678" t="str">
            <v>BOMBA CENTRÍFUGA P/ PRESSURIZAÇÃO/HIDRANTE 15 CV</v>
          </cell>
          <cell r="D2678" t="str">
            <v>UN</v>
          </cell>
          <cell r="E2678">
            <v>1</v>
          </cell>
          <cell r="F2678">
            <v>1725.9849999999999</v>
          </cell>
          <cell r="G2678">
            <v>0</v>
          </cell>
          <cell r="H2678">
            <v>57.475000000000001</v>
          </cell>
          <cell r="I2678">
            <v>0</v>
          </cell>
          <cell r="J2678">
            <v>1783.4599999999998</v>
          </cell>
          <cell r="K2678">
            <v>2140.1519999999996</v>
          </cell>
        </row>
        <row r="2679">
          <cell r="B2679" t="str">
            <v>C0451</v>
          </cell>
          <cell r="C2679" t="str">
            <v>BOMBA CENTRÍFUGA P/ PRESSURUZAÇÃO/HIDRANTE 20 CV</v>
          </cell>
          <cell r="D2679" t="str">
            <v>UN</v>
          </cell>
          <cell r="E2679">
            <v>1</v>
          </cell>
          <cell r="F2679">
            <v>2635.7850000000003</v>
          </cell>
          <cell r="G2679">
            <v>0</v>
          </cell>
          <cell r="H2679">
            <v>69.724999999999994</v>
          </cell>
          <cell r="I2679">
            <v>0</v>
          </cell>
          <cell r="J2679">
            <v>2705.51</v>
          </cell>
          <cell r="K2679">
            <v>3246.6120000000001</v>
          </cell>
        </row>
        <row r="2680">
          <cell r="B2680" t="str">
            <v>C0450</v>
          </cell>
          <cell r="C2680" t="str">
            <v>BOMBA CENTRÍFUGA P/ PRESSURIZAÇÃO/HIDRANTE 25 CV</v>
          </cell>
          <cell r="D2680" t="str">
            <v>UN</v>
          </cell>
          <cell r="E2680">
            <v>1</v>
          </cell>
          <cell r="F2680">
            <v>2791.7850000000003</v>
          </cell>
          <cell r="G2680">
            <v>0</v>
          </cell>
          <cell r="H2680">
            <v>69.724999999999994</v>
          </cell>
          <cell r="I2680">
            <v>0</v>
          </cell>
          <cell r="J2680">
            <v>2861.51</v>
          </cell>
          <cell r="K2680">
            <v>3433.8120000000004</v>
          </cell>
        </row>
        <row r="2681">
          <cell r="B2681" t="str">
            <v>C0455</v>
          </cell>
          <cell r="C2681" t="str">
            <v>BOMBA INJETORA DE 1/3 CV, MONOSÁFICA, INCL.MAT. SUCÇÃO</v>
          </cell>
          <cell r="D2681" t="str">
            <v>UN</v>
          </cell>
          <cell r="E2681">
            <v>1</v>
          </cell>
          <cell r="F2681">
            <v>546.37750000000005</v>
          </cell>
          <cell r="G2681">
            <v>0</v>
          </cell>
          <cell r="H2681">
            <v>18.092500000000001</v>
          </cell>
          <cell r="I2681">
            <v>0</v>
          </cell>
          <cell r="J2681">
            <v>564.47</v>
          </cell>
          <cell r="K2681">
            <v>677.36400000000003</v>
          </cell>
        </row>
        <row r="2682">
          <cell r="B2682" t="str">
            <v>C0454</v>
          </cell>
          <cell r="C2682" t="str">
            <v>BOMBA INJETORA DE 1/2 CV, MONOFÁSICA INCL. MAT. SUCÇÃO</v>
          </cell>
          <cell r="D2682" t="str">
            <v>UN</v>
          </cell>
          <cell r="E2682">
            <v>1</v>
          </cell>
          <cell r="F2682">
            <v>558.37750000000005</v>
          </cell>
          <cell r="G2682">
            <v>0</v>
          </cell>
          <cell r="H2682">
            <v>18.092500000000001</v>
          </cell>
          <cell r="I2682">
            <v>0</v>
          </cell>
          <cell r="J2682">
            <v>576.47</v>
          </cell>
          <cell r="K2682">
            <v>691.76400000000001</v>
          </cell>
        </row>
        <row r="2683">
          <cell r="B2683" t="str">
            <v>C0459</v>
          </cell>
          <cell r="C2683" t="str">
            <v>BOMBA INJETORA DE 3/4 CV, MONOFÁSICA INCL. MAT. SUCÇÃO</v>
          </cell>
          <cell r="D2683" t="str">
            <v>UN</v>
          </cell>
          <cell r="E2683">
            <v>1</v>
          </cell>
          <cell r="F2683">
            <v>696.32749999999999</v>
          </cell>
          <cell r="G2683">
            <v>0</v>
          </cell>
          <cell r="H2683">
            <v>18.092500000000001</v>
          </cell>
          <cell r="I2683">
            <v>0</v>
          </cell>
          <cell r="J2683">
            <v>714.42</v>
          </cell>
          <cell r="K2683">
            <v>857.30399999999997</v>
          </cell>
        </row>
        <row r="2684">
          <cell r="B2684" t="str">
            <v>C0453</v>
          </cell>
          <cell r="C2684" t="str">
            <v>BOMBA INJETORA DE 1 CV, TRIFÁSICA INCL. MAT. SUCÇÃO</v>
          </cell>
          <cell r="D2684" t="str">
            <v>UN</v>
          </cell>
          <cell r="E2684">
            <v>1</v>
          </cell>
          <cell r="F2684">
            <v>732.83749999999998</v>
          </cell>
          <cell r="G2684">
            <v>0</v>
          </cell>
          <cell r="H2684">
            <v>18.092500000000001</v>
          </cell>
          <cell r="I2684">
            <v>0</v>
          </cell>
          <cell r="J2684">
            <v>750.93</v>
          </cell>
          <cell r="K2684">
            <v>901.11599999999987</v>
          </cell>
        </row>
        <row r="2685">
          <cell r="B2685" t="str">
            <v>C0452</v>
          </cell>
          <cell r="C2685" t="str">
            <v>BOMBA INJETORA DE 1 1/2 CV, TRIFÁSICA INCL. MAT. SUCÇÃO</v>
          </cell>
          <cell r="D2685" t="str">
            <v>UN</v>
          </cell>
          <cell r="E2685">
            <v>1</v>
          </cell>
          <cell r="F2685">
            <v>898.13250000000005</v>
          </cell>
          <cell r="G2685">
            <v>0</v>
          </cell>
          <cell r="H2685">
            <v>24.217500000000001</v>
          </cell>
          <cell r="I2685">
            <v>0</v>
          </cell>
          <cell r="J2685">
            <v>922.35</v>
          </cell>
          <cell r="K2685">
            <v>1106.82</v>
          </cell>
        </row>
        <row r="2686">
          <cell r="B2686" t="str">
            <v>C0457</v>
          </cell>
          <cell r="C2686" t="str">
            <v>BOMBA INJETORA DE 2 CV, TRIFÁSICA INCL. MAT. SUCÇÃO</v>
          </cell>
          <cell r="D2686" t="str">
            <v>UN</v>
          </cell>
          <cell r="E2686">
            <v>1</v>
          </cell>
          <cell r="F2686">
            <v>925.13250000000005</v>
          </cell>
          <cell r="G2686">
            <v>0</v>
          </cell>
          <cell r="H2686">
            <v>24.217500000000001</v>
          </cell>
          <cell r="I2686">
            <v>0</v>
          </cell>
          <cell r="J2686">
            <v>949.35</v>
          </cell>
          <cell r="K2686">
            <v>1139.22</v>
          </cell>
        </row>
        <row r="2687">
          <cell r="B2687" t="str">
            <v>C0456</v>
          </cell>
          <cell r="C2687" t="str">
            <v>BOMBA INJETORA DE 2 1/2 CV, TRIFÁSICA INCL. MAT. SUCÇÃO</v>
          </cell>
          <cell r="D2687" t="str">
            <v>UN</v>
          </cell>
          <cell r="E2687">
            <v>1</v>
          </cell>
          <cell r="F2687">
            <v>921.13250000000005</v>
          </cell>
          <cell r="G2687">
            <v>0</v>
          </cell>
          <cell r="H2687">
            <v>24.217500000000001</v>
          </cell>
          <cell r="I2687">
            <v>0</v>
          </cell>
          <cell r="J2687">
            <v>945.35</v>
          </cell>
          <cell r="K2687">
            <v>1134.42</v>
          </cell>
        </row>
        <row r="2688">
          <cell r="B2688" t="str">
            <v>C0458</v>
          </cell>
          <cell r="C2688" t="str">
            <v>BOMBA INJETORA DE 3 CV, TRIFÁSICA INCL. MAT. SUCÇÃO</v>
          </cell>
          <cell r="D2688" t="str">
            <v>UN</v>
          </cell>
          <cell r="E2688">
            <v>1</v>
          </cell>
          <cell r="F2688">
            <v>1043.2825</v>
          </cell>
          <cell r="G2688">
            <v>0</v>
          </cell>
          <cell r="H2688">
            <v>24.217500000000001</v>
          </cell>
          <cell r="I2688">
            <v>0</v>
          </cell>
          <cell r="J2688">
            <v>1067.5</v>
          </cell>
          <cell r="K2688">
            <v>1281</v>
          </cell>
        </row>
        <row r="2689">
          <cell r="B2689" t="str">
            <v>C0460</v>
          </cell>
          <cell r="C2689" t="str">
            <v>BOMBA INJETORA DE 7.5 CV, INCLUSIVE MAT. DE SUCÇÃO</v>
          </cell>
          <cell r="D2689" t="str">
            <v>UN</v>
          </cell>
          <cell r="E2689">
            <v>1</v>
          </cell>
          <cell r="F2689">
            <v>1800.5025000000001</v>
          </cell>
          <cell r="G2689">
            <v>0</v>
          </cell>
          <cell r="H2689">
            <v>24.217500000000001</v>
          </cell>
          <cell r="I2689">
            <v>0</v>
          </cell>
          <cell r="J2689">
            <v>1824.72</v>
          </cell>
          <cell r="K2689">
            <v>2189.6639999999998</v>
          </cell>
        </row>
        <row r="2690">
          <cell r="B2690" t="str">
            <v>C0729</v>
          </cell>
          <cell r="C2690" t="str">
            <v>CASA DE BOMBAS(1.5X1.5)m,  EM ALVENARIA E CONCRETO</v>
          </cell>
          <cell r="D2690" t="str">
            <v>UN</v>
          </cell>
          <cell r="E2690">
            <v>1</v>
          </cell>
          <cell r="F2690">
            <v>257.76749999999998</v>
          </cell>
          <cell r="G2690">
            <v>0</v>
          </cell>
          <cell r="H2690">
            <v>67.012500000000003</v>
          </cell>
          <cell r="I2690">
            <v>0</v>
          </cell>
          <cell r="J2690">
            <v>324.77999999999997</v>
          </cell>
          <cell r="K2690">
            <v>389.73599999999993</v>
          </cell>
        </row>
        <row r="2691">
          <cell r="B2691" t="str">
            <v>C0732</v>
          </cell>
          <cell r="C2691" t="str">
            <v>CENTRAL ALARME P/6 LAÇOS SUPERV., MOD. FIRE-LITE/SIMILAR</v>
          </cell>
          <cell r="D2691" t="str">
            <v>UN</v>
          </cell>
          <cell r="E2691">
            <v>1</v>
          </cell>
          <cell r="F2691">
            <v>5553.2862500000001</v>
          </cell>
          <cell r="G2691">
            <v>0</v>
          </cell>
          <cell r="H2691">
            <v>15.543749999999999</v>
          </cell>
          <cell r="I2691">
            <v>0</v>
          </cell>
          <cell r="J2691">
            <v>5568.83</v>
          </cell>
          <cell r="K2691">
            <v>6682.5959999999995</v>
          </cell>
        </row>
        <row r="2692">
          <cell r="B2692" t="str">
            <v>C0730</v>
          </cell>
          <cell r="C2692" t="str">
            <v>CENTRAL ALARME P/12 LAÇOS SUPERV., MOD.FIRE-LITE/SIMILAR</v>
          </cell>
          <cell r="D2692" t="str">
            <v>UN</v>
          </cell>
          <cell r="E2692">
            <v>1</v>
          </cell>
          <cell r="F2692">
            <v>11100.766250000001</v>
          </cell>
          <cell r="G2692">
            <v>0</v>
          </cell>
          <cell r="H2692">
            <v>23.833749999999998</v>
          </cell>
          <cell r="I2692">
            <v>0</v>
          </cell>
          <cell r="J2692">
            <v>11124.6</v>
          </cell>
          <cell r="K2692">
            <v>13349.52</v>
          </cell>
        </row>
        <row r="2693">
          <cell r="B2693" t="str">
            <v>C0731</v>
          </cell>
          <cell r="C2693" t="str">
            <v>CENTRAL ALARME P/18 LAÇOS SUPERV., MOD.FIRE-LITE/SIMILAR</v>
          </cell>
          <cell r="D2693" t="str">
            <v>UN</v>
          </cell>
          <cell r="E2693">
            <v>1</v>
          </cell>
          <cell r="F2693">
            <v>16651.561249999999</v>
          </cell>
          <cell r="G2693">
            <v>0</v>
          </cell>
          <cell r="H2693">
            <v>36.268749999999997</v>
          </cell>
          <cell r="I2693">
            <v>0</v>
          </cell>
          <cell r="J2693">
            <v>16687.829999999998</v>
          </cell>
          <cell r="K2693">
            <v>20025.395999999997</v>
          </cell>
        </row>
        <row r="2694">
          <cell r="B2694" t="str">
            <v>C0796</v>
          </cell>
          <cell r="C2694" t="str">
            <v>CHUVEIRO ELÉTRICO AUTOMÁTICO 220V-2800/4400W (INSTALADO)</v>
          </cell>
          <cell r="D2694" t="str">
            <v>UN</v>
          </cell>
          <cell r="E2694">
            <v>1</v>
          </cell>
          <cell r="F2694">
            <v>77.6875</v>
          </cell>
          <cell r="G2694">
            <v>0</v>
          </cell>
          <cell r="H2694">
            <v>3.0625</v>
          </cell>
          <cell r="I2694">
            <v>0</v>
          </cell>
          <cell r="J2694">
            <v>80.75</v>
          </cell>
          <cell r="K2694">
            <v>96.899999999999991</v>
          </cell>
        </row>
        <row r="2695">
          <cell r="B2695" t="str">
            <v>C1356</v>
          </cell>
          <cell r="C2695" t="str">
            <v>EXTINTOR CARRETA, CAPACIDADE 75KG - PÓ QUÍMICO</v>
          </cell>
          <cell r="D2695" t="str">
            <v>UN</v>
          </cell>
          <cell r="E2695">
            <v>1</v>
          </cell>
          <cell r="F2695">
            <v>950</v>
          </cell>
          <cell r="G2695">
            <v>0</v>
          </cell>
          <cell r="H2695">
            <v>0</v>
          </cell>
          <cell r="I2695">
            <v>0</v>
          </cell>
          <cell r="J2695">
            <v>950</v>
          </cell>
          <cell r="K2695">
            <v>1140</v>
          </cell>
        </row>
        <row r="2696">
          <cell r="B2696" t="str">
            <v>C1357</v>
          </cell>
          <cell r="C2696" t="str">
            <v>EXTINTOR DE ÁGUA, PRESSURIZADA CAPACIDADE 10L</v>
          </cell>
          <cell r="D2696" t="str">
            <v>UN</v>
          </cell>
          <cell r="E2696">
            <v>1</v>
          </cell>
          <cell r="F2696">
            <v>109.7925</v>
          </cell>
          <cell r="G2696">
            <v>0</v>
          </cell>
          <cell r="H2696">
            <v>1.7375</v>
          </cell>
          <cell r="I2696">
            <v>0</v>
          </cell>
          <cell r="J2696">
            <v>111.53</v>
          </cell>
          <cell r="K2696">
            <v>133.83599999999998</v>
          </cell>
        </row>
        <row r="2697">
          <cell r="B2697" t="str">
            <v>C1359</v>
          </cell>
          <cell r="C2697" t="str">
            <v>EXTINTOR DE GÁS CARBÔNICO OU PÓ QUÍMICO DE 4 OU 6KG</v>
          </cell>
          <cell r="D2697" t="str">
            <v>UN</v>
          </cell>
          <cell r="E2697">
            <v>1</v>
          </cell>
          <cell r="F2697">
            <v>359.5</v>
          </cell>
          <cell r="G2697">
            <v>0</v>
          </cell>
          <cell r="H2697">
            <v>2.4500000000000002</v>
          </cell>
          <cell r="I2697">
            <v>0</v>
          </cell>
          <cell r="J2697">
            <v>361.95</v>
          </cell>
          <cell r="K2697">
            <v>434.34</v>
          </cell>
        </row>
        <row r="2698">
          <cell r="B2698" t="str">
            <v>C1368</v>
          </cell>
          <cell r="C2698" t="str">
            <v>FILTRO DE PAREDE INDUSTRIAL (INSTALADO)</v>
          </cell>
          <cell r="D2698" t="str">
            <v>UN</v>
          </cell>
          <cell r="E2698">
            <v>1</v>
          </cell>
          <cell r="F2698">
            <v>142.00812500000001</v>
          </cell>
          <cell r="G2698">
            <v>0</v>
          </cell>
          <cell r="H2698">
            <v>2.5118749999999999</v>
          </cell>
          <cell r="I2698">
            <v>0</v>
          </cell>
          <cell r="J2698">
            <v>144.52000000000001</v>
          </cell>
          <cell r="K2698">
            <v>173.42400000000001</v>
          </cell>
        </row>
        <row r="2699">
          <cell r="B2699" t="str">
            <v>C1456</v>
          </cell>
          <cell r="C2699" t="str">
            <v>HIDRANTE C/REGISTRO GLOBO ANGULAR  D= 65mm (2 1/2")</v>
          </cell>
          <cell r="D2699" t="str">
            <v>UN</v>
          </cell>
          <cell r="E2699">
            <v>1</v>
          </cell>
          <cell r="F2699">
            <v>201.13624999999999</v>
          </cell>
          <cell r="G2699">
            <v>0</v>
          </cell>
          <cell r="H2699">
            <v>7.0437500000000002</v>
          </cell>
          <cell r="I2699">
            <v>0</v>
          </cell>
          <cell r="J2699">
            <v>208.17999999999998</v>
          </cell>
          <cell r="K2699">
            <v>249.81599999999997</v>
          </cell>
        </row>
        <row r="2700">
          <cell r="B2700" t="str">
            <v>C1802</v>
          </cell>
          <cell r="C2700" t="str">
            <v>BOMBA CENTRÍFUGA DE 1/4 CV, INCLUSIVE MAT.DE SUCÇÃO</v>
          </cell>
          <cell r="D2700" t="str">
            <v>UN</v>
          </cell>
          <cell r="E2700">
            <v>1</v>
          </cell>
          <cell r="F2700">
            <v>384.2</v>
          </cell>
          <cell r="G2700">
            <v>0</v>
          </cell>
          <cell r="H2700">
            <v>49</v>
          </cell>
          <cell r="I2700">
            <v>0</v>
          </cell>
          <cell r="J2700">
            <v>433.2</v>
          </cell>
          <cell r="K2700">
            <v>519.83999999999992</v>
          </cell>
        </row>
        <row r="2701">
          <cell r="B2701" t="str">
            <v>C2275</v>
          </cell>
          <cell r="C2701" t="str">
            <v>SINALIZADOR AUDIO-VISUAL, SIRENE BITONAL E STROBO/SIMILAR</v>
          </cell>
          <cell r="D2701" t="str">
            <v>UN</v>
          </cell>
          <cell r="E2701">
            <v>1</v>
          </cell>
          <cell r="F2701">
            <v>146.10312500000001</v>
          </cell>
          <cell r="G2701">
            <v>0</v>
          </cell>
          <cell r="H2701">
            <v>3.6268750000000001</v>
          </cell>
          <cell r="I2701">
            <v>0</v>
          </cell>
          <cell r="J2701">
            <v>149.73000000000002</v>
          </cell>
          <cell r="K2701">
            <v>179.67600000000002</v>
          </cell>
        </row>
        <row r="2702">
          <cell r="B2702" t="str">
            <v>C2291</v>
          </cell>
          <cell r="C2702" t="str">
            <v>SPRINKLERS CROMADO (INSTALADO)</v>
          </cell>
          <cell r="D2702" t="str">
            <v>UN</v>
          </cell>
          <cell r="E2702">
            <v>1</v>
          </cell>
          <cell r="F2702">
            <v>19.31625</v>
          </cell>
          <cell r="G2702">
            <v>0</v>
          </cell>
          <cell r="H2702">
            <v>2.1437499999999998</v>
          </cell>
          <cell r="I2702">
            <v>0</v>
          </cell>
          <cell r="J2702">
            <v>21.46</v>
          </cell>
          <cell r="K2702">
            <v>25.751999999999999</v>
          </cell>
        </row>
        <row r="2703">
          <cell r="B2703" t="str">
            <v>C2292</v>
          </cell>
          <cell r="C2703" t="str">
            <v>SPRINKLERS EM BRONZE (INSTALADO)</v>
          </cell>
          <cell r="D2703" t="str">
            <v>UN</v>
          </cell>
          <cell r="E2703">
            <v>1</v>
          </cell>
          <cell r="F2703">
            <v>17.116250000000001</v>
          </cell>
          <cell r="G2703">
            <v>0</v>
          </cell>
          <cell r="H2703">
            <v>2.1437499999999998</v>
          </cell>
          <cell r="I2703">
            <v>0</v>
          </cell>
          <cell r="J2703">
            <v>19.260000000000002</v>
          </cell>
          <cell r="K2703">
            <v>23.112000000000002</v>
          </cell>
        </row>
        <row r="2704">
          <cell r="B2704" t="str">
            <v>C2497</v>
          </cell>
          <cell r="C2704" t="str">
            <v>TORNEIRA DE BÓIA D= 20mm (3/4")</v>
          </cell>
          <cell r="D2704" t="str">
            <v>UN</v>
          </cell>
          <cell r="E2704">
            <v>1</v>
          </cell>
          <cell r="F2704">
            <v>26.934999999999999</v>
          </cell>
          <cell r="G2704">
            <v>0</v>
          </cell>
          <cell r="H2704">
            <v>1.7150000000000001</v>
          </cell>
          <cell r="I2704">
            <v>0</v>
          </cell>
          <cell r="J2704">
            <v>28.65</v>
          </cell>
          <cell r="K2704">
            <v>34.379999999999995</v>
          </cell>
        </row>
        <row r="2705">
          <cell r="B2705" t="str">
            <v>C2498</v>
          </cell>
          <cell r="C2705" t="str">
            <v>TORNEIRA DE BÓIA D= 25mm (1")</v>
          </cell>
          <cell r="D2705" t="str">
            <v>UN</v>
          </cell>
          <cell r="E2705">
            <v>1</v>
          </cell>
          <cell r="F2705">
            <v>37.047499999999999</v>
          </cell>
          <cell r="G2705">
            <v>0</v>
          </cell>
          <cell r="H2705">
            <v>2.0825</v>
          </cell>
          <cell r="I2705">
            <v>0</v>
          </cell>
          <cell r="J2705">
            <v>39.130000000000003</v>
          </cell>
          <cell r="K2705">
            <v>46.956000000000003</v>
          </cell>
        </row>
        <row r="2706">
          <cell r="B2706" t="str">
            <v>C2499</v>
          </cell>
          <cell r="C2706" t="str">
            <v>TORNEIRA DE BÓIA D= 32mm (1 1/4")</v>
          </cell>
          <cell r="D2706" t="str">
            <v>UN</v>
          </cell>
          <cell r="E2706">
            <v>1</v>
          </cell>
          <cell r="F2706">
            <v>50.94</v>
          </cell>
          <cell r="G2706">
            <v>0</v>
          </cell>
          <cell r="H2706">
            <v>2.4500000000000002</v>
          </cell>
          <cell r="I2706">
            <v>0</v>
          </cell>
          <cell r="J2706">
            <v>53.39</v>
          </cell>
          <cell r="K2706">
            <v>64.067999999999998</v>
          </cell>
        </row>
        <row r="2707">
          <cell r="B2707" t="str">
            <v>C2500</v>
          </cell>
          <cell r="C2707" t="str">
            <v>TORNEIRA DE BÓIA D= 40mm (1 1/2")</v>
          </cell>
          <cell r="D2707" t="str">
            <v>UN</v>
          </cell>
          <cell r="E2707">
            <v>1</v>
          </cell>
          <cell r="F2707">
            <v>62.313749999999999</v>
          </cell>
          <cell r="G2707">
            <v>0</v>
          </cell>
          <cell r="H2707">
            <v>2.7562500000000001</v>
          </cell>
          <cell r="I2707">
            <v>0</v>
          </cell>
          <cell r="J2707">
            <v>65.069999999999993</v>
          </cell>
          <cell r="K2707">
            <v>78.083999999999989</v>
          </cell>
        </row>
        <row r="2708">
          <cell r="B2708" t="str">
            <v>C2501</v>
          </cell>
          <cell r="C2708" t="str">
            <v>TORNEIRA DE BÓIA D= 50mm (2")</v>
          </cell>
          <cell r="D2708" t="str">
            <v>UN</v>
          </cell>
          <cell r="E2708">
            <v>1</v>
          </cell>
          <cell r="F2708">
            <v>74.782499999999999</v>
          </cell>
          <cell r="G2708">
            <v>0</v>
          </cell>
          <cell r="H2708">
            <v>3.3075000000000001</v>
          </cell>
          <cell r="I2708">
            <v>0</v>
          </cell>
          <cell r="J2708">
            <v>78.09</v>
          </cell>
          <cell r="K2708">
            <v>93.707999999999998</v>
          </cell>
        </row>
        <row r="2709">
          <cell r="B2709" t="str">
            <v>C2507</v>
          </cell>
          <cell r="C2709" t="str">
            <v>TORNEIRA ELÉTRICA AUTOMÁTCA220V-2800W (INSTALADO)</v>
          </cell>
          <cell r="D2709" t="str">
            <v>UN</v>
          </cell>
          <cell r="E2709">
            <v>1</v>
          </cell>
          <cell r="F2709">
            <v>85.607500000000002</v>
          </cell>
          <cell r="G2709">
            <v>0</v>
          </cell>
          <cell r="H2709">
            <v>3.0625</v>
          </cell>
          <cell r="I2709">
            <v>0</v>
          </cell>
          <cell r="J2709">
            <v>88.67</v>
          </cell>
          <cell r="K2709">
            <v>106.404</v>
          </cell>
        </row>
        <row r="2710">
          <cell r="B2710" t="str">
            <v>C4304</v>
          </cell>
          <cell r="C2710" t="str">
            <v>HIDRANTE DE PISO</v>
          </cell>
          <cell r="D2710" t="str">
            <v>UN</v>
          </cell>
          <cell r="E2710">
            <v>1</v>
          </cell>
          <cell r="F2710">
            <v>563.84</v>
          </cell>
          <cell r="G2710">
            <v>0</v>
          </cell>
          <cell r="H2710">
            <v>29.8</v>
          </cell>
          <cell r="I2710">
            <v>0</v>
          </cell>
          <cell r="J2710">
            <v>593.64</v>
          </cell>
          <cell r="K2710">
            <v>712.36799999999994</v>
          </cell>
        </row>
        <row r="2711">
          <cell r="B2711" t="str">
            <v>C4385</v>
          </cell>
          <cell r="C2711" t="str">
            <v>ESGUICHO DE AGULHA 1/2" x 1/2"</v>
          </cell>
          <cell r="D2711" t="str">
            <v>UN</v>
          </cell>
          <cell r="E2711">
            <v>1</v>
          </cell>
          <cell r="F2711">
            <v>27.56</v>
          </cell>
          <cell r="G2711">
            <v>0</v>
          </cell>
          <cell r="H2711">
            <v>2.4500000000000002</v>
          </cell>
          <cell r="I2711">
            <v>0</v>
          </cell>
          <cell r="J2711">
            <v>30.009999999999998</v>
          </cell>
          <cell r="K2711">
            <v>36.011999999999993</v>
          </cell>
        </row>
        <row r="2712">
          <cell r="C2712" t="str">
            <v>POÇOS E CAIXAS</v>
          </cell>
          <cell r="E2712">
            <v>0</v>
          </cell>
          <cell r="F2712">
            <v>38989.853847686798</v>
          </cell>
          <cell r="G2712">
            <v>0</v>
          </cell>
          <cell r="H2712">
            <v>4488.4361523131602</v>
          </cell>
          <cell r="I2712">
            <v>0</v>
          </cell>
          <cell r="J2712" t="str">
            <v/>
          </cell>
        </row>
        <row r="2713">
          <cell r="B2713" t="str">
            <v>C0011</v>
          </cell>
          <cell r="C2713" t="str">
            <v>ACRÉSCIMO DE CÂMARA EM PV C/ANÉIS DE CONCRETO D= 600mm</v>
          </cell>
          <cell r="D2713" t="str">
            <v>M</v>
          </cell>
          <cell r="E2713">
            <v>1</v>
          </cell>
          <cell r="F2713">
            <v>106.245</v>
          </cell>
          <cell r="G2713">
            <v>0</v>
          </cell>
          <cell r="H2713">
            <v>5.3849999999999998</v>
          </cell>
          <cell r="I2713">
            <v>0</v>
          </cell>
          <cell r="J2713">
            <v>111.63000000000001</v>
          </cell>
          <cell r="K2713">
            <v>133.95600000000002</v>
          </cell>
        </row>
        <row r="2714">
          <cell r="B2714" t="str">
            <v>C0012</v>
          </cell>
          <cell r="C2714" t="str">
            <v>ACRÉSCIMO DE CÂMARA EM PV C/ANÉIS DE CONCRETO D=1000mm</v>
          </cell>
          <cell r="D2714" t="str">
            <v>M</v>
          </cell>
          <cell r="E2714">
            <v>1</v>
          </cell>
          <cell r="F2714">
            <v>201.094875</v>
          </cell>
          <cell r="G2714">
            <v>0</v>
          </cell>
          <cell r="H2714">
            <v>7.7951249999999996</v>
          </cell>
          <cell r="I2714">
            <v>0</v>
          </cell>
          <cell r="J2714">
            <v>208.89000000000001</v>
          </cell>
          <cell r="K2714">
            <v>250.66800000000001</v>
          </cell>
        </row>
        <row r="2715">
          <cell r="B2715" t="str">
            <v>C0013</v>
          </cell>
          <cell r="C2715" t="str">
            <v>ACRÉSCIMO DE CÂMARA EM PV C/ANÉIS DE CONCRETO D=1200mm</v>
          </cell>
          <cell r="D2715" t="str">
            <v>M</v>
          </cell>
          <cell r="E2715">
            <v>1</v>
          </cell>
          <cell r="F2715">
            <v>282.91575</v>
          </cell>
          <cell r="G2715">
            <v>0</v>
          </cell>
          <cell r="H2715">
            <v>9.3842499999999998</v>
          </cell>
          <cell r="I2715">
            <v>0</v>
          </cell>
          <cell r="J2715">
            <v>292.3</v>
          </cell>
          <cell r="K2715">
            <v>350.76</v>
          </cell>
        </row>
        <row r="2716">
          <cell r="B2716" t="str">
            <v>C0232</v>
          </cell>
          <cell r="C2716" t="str">
            <v>ASSENTAMENTO DE TUBO DE QUEDA</v>
          </cell>
          <cell r="D2716" t="str">
            <v>M</v>
          </cell>
          <cell r="E2716">
            <v>1</v>
          </cell>
          <cell r="F2716">
            <v>56.298513479999997</v>
          </cell>
          <cell r="G2716">
            <v>0</v>
          </cell>
          <cell r="H2716">
            <v>19.781486520000001</v>
          </cell>
          <cell r="I2716">
            <v>0</v>
          </cell>
          <cell r="J2716">
            <v>76.08</v>
          </cell>
          <cell r="K2716">
            <v>91.295999999999992</v>
          </cell>
        </row>
        <row r="2717">
          <cell r="B2717" t="str">
            <v>C3441</v>
          </cell>
          <cell r="C2717" t="str">
            <v>CAIXA D´ÁGUA EM FYBERGLASS - CAP. 500L</v>
          </cell>
          <cell r="D2717" t="str">
            <v>UN</v>
          </cell>
          <cell r="E2717">
            <v>1</v>
          </cell>
          <cell r="F2717">
            <v>181.24125000000001</v>
          </cell>
          <cell r="G2717">
            <v>0</v>
          </cell>
          <cell r="H2717">
            <v>1.5487500000000001</v>
          </cell>
          <cell r="I2717">
            <v>0</v>
          </cell>
          <cell r="J2717">
            <v>182.79000000000002</v>
          </cell>
          <cell r="K2717">
            <v>219.34800000000001</v>
          </cell>
        </row>
        <row r="2718">
          <cell r="B2718" t="str">
            <v>C3442</v>
          </cell>
          <cell r="C2718" t="str">
            <v>CAIXA D´ÁGUA EM FYBERGLASS - CAP. 1000L</v>
          </cell>
          <cell r="D2718" t="str">
            <v>UN</v>
          </cell>
          <cell r="E2718">
            <v>1</v>
          </cell>
          <cell r="F2718">
            <v>280.74124999999998</v>
          </cell>
          <cell r="G2718">
            <v>0</v>
          </cell>
          <cell r="H2718">
            <v>1.5487500000000001</v>
          </cell>
          <cell r="I2718">
            <v>0</v>
          </cell>
          <cell r="J2718">
            <v>282.28999999999996</v>
          </cell>
          <cell r="K2718">
            <v>338.74799999999993</v>
          </cell>
        </row>
        <row r="2719">
          <cell r="B2719" t="str">
            <v>C3742</v>
          </cell>
          <cell r="C2719" t="str">
            <v xml:space="preserve">CAIXA D'ÁGUA EM FIBRA DE VIDRO CAP. 5.000 L, MONTADA EM ESTRUTURA DE CONCRETO PRE-FABRICADA COMPOSTA DE SAPATA, PILAR CIRCULAR D=0,40m COM PÉ DIREITO DE 6,00m, LAJE DE APOIO (FORNECIMENTO E MONTAGEM) </v>
          </cell>
          <cell r="D2719" t="str">
            <v>UN</v>
          </cell>
          <cell r="E2719">
            <v>1</v>
          </cell>
          <cell r="F2719">
            <v>4290</v>
          </cell>
          <cell r="G2719">
            <v>0</v>
          </cell>
          <cell r="H2719">
            <v>0</v>
          </cell>
          <cell r="I2719">
            <v>0</v>
          </cell>
          <cell r="J2719">
            <v>4290</v>
          </cell>
          <cell r="K2719">
            <v>5148</v>
          </cell>
        </row>
        <row r="2720">
          <cell r="B2720" t="str">
            <v>C0601</v>
          </cell>
          <cell r="C2720" t="str">
            <v>CAIXA DE GORDURA/SABÃO EM ALVENARIA</v>
          </cell>
          <cell r="D2720" t="str">
            <v>UN</v>
          </cell>
          <cell r="E2720">
            <v>1</v>
          </cell>
          <cell r="F2720">
            <v>56.481250000000003</v>
          </cell>
          <cell r="G2720">
            <v>0</v>
          </cell>
          <cell r="H2720">
            <v>27.768750000000001</v>
          </cell>
          <cell r="I2720">
            <v>0</v>
          </cell>
          <cell r="J2720">
            <v>84.25</v>
          </cell>
          <cell r="K2720">
            <v>101.1</v>
          </cell>
        </row>
        <row r="2721">
          <cell r="B2721" t="str">
            <v>C3584</v>
          </cell>
          <cell r="C2721" t="str">
            <v>CAIXA DE GORDURA/SABÃO PRÉ MOLDADA - PADRÃO POPULAR</v>
          </cell>
          <cell r="D2721" t="str">
            <v>UN</v>
          </cell>
          <cell r="E2721">
            <v>1</v>
          </cell>
          <cell r="F2721">
            <v>10.9475</v>
          </cell>
          <cell r="G2721">
            <v>0</v>
          </cell>
          <cell r="H2721">
            <v>3.0625</v>
          </cell>
          <cell r="I2721">
            <v>0</v>
          </cell>
          <cell r="J2721">
            <v>14.01</v>
          </cell>
          <cell r="K2721">
            <v>16.811999999999998</v>
          </cell>
        </row>
        <row r="2722">
          <cell r="B2722" t="str">
            <v>C0605</v>
          </cell>
          <cell r="C2722" t="str">
            <v>CAIXA DE INSPEÇÃO EM ALVENARIA - 1/2 TIJOLO COMUM</v>
          </cell>
          <cell r="D2722" t="str">
            <v>M2</v>
          </cell>
          <cell r="E2722">
            <v>1</v>
          </cell>
          <cell r="F2722">
            <v>23.2425</v>
          </cell>
          <cell r="G2722">
            <v>0</v>
          </cell>
          <cell r="H2722">
            <v>14.1875</v>
          </cell>
          <cell r="I2722">
            <v>0</v>
          </cell>
          <cell r="J2722">
            <v>37.43</v>
          </cell>
          <cell r="K2722">
            <v>44.915999999999997</v>
          </cell>
        </row>
        <row r="2723">
          <cell r="B2723" t="str">
            <v>C0604</v>
          </cell>
          <cell r="C2723" t="str">
            <v>CAIXA DE INSPEÇÃO EM ALVENARIA - 1 TIJOLO COMUM</v>
          </cell>
          <cell r="D2723" t="str">
            <v>M2</v>
          </cell>
          <cell r="E2723">
            <v>1</v>
          </cell>
          <cell r="F2723">
            <v>37.295749999999998</v>
          </cell>
          <cell r="G2723">
            <v>0</v>
          </cell>
          <cell r="H2723">
            <v>20.014250000000001</v>
          </cell>
          <cell r="I2723">
            <v>0</v>
          </cell>
          <cell r="J2723">
            <v>57.31</v>
          </cell>
          <cell r="K2723">
            <v>68.772000000000006</v>
          </cell>
        </row>
        <row r="2724">
          <cell r="B2724" t="str">
            <v>C0606</v>
          </cell>
          <cell r="C2724" t="str">
            <v>CAIXA DE INSPEÇÃO EM ALVENARIA - TAMPA DE CONCRETO ESP.= 5cm</v>
          </cell>
          <cell r="D2724" t="str">
            <v>M2</v>
          </cell>
          <cell r="E2724">
            <v>1</v>
          </cell>
          <cell r="F2724">
            <v>45.6175</v>
          </cell>
          <cell r="G2724">
            <v>0</v>
          </cell>
          <cell r="H2724">
            <v>20.452500000000001</v>
          </cell>
          <cell r="I2724">
            <v>0</v>
          </cell>
          <cell r="J2724">
            <v>66.069999999999993</v>
          </cell>
          <cell r="K2724">
            <v>79.283999999999992</v>
          </cell>
        </row>
        <row r="2725">
          <cell r="B2725" t="str">
            <v>C0613</v>
          </cell>
          <cell r="C2725" t="str">
            <v>CAIXA DE INSPEÇÃO EM ALVENARIA-LASTRO DE CONCRETO ESP.= 10cm</v>
          </cell>
          <cell r="D2725" t="str">
            <v>M3</v>
          </cell>
          <cell r="E2725">
            <v>1</v>
          </cell>
          <cell r="F2725">
            <v>153.19</v>
          </cell>
          <cell r="G2725">
            <v>0</v>
          </cell>
          <cell r="H2725">
            <v>42.35</v>
          </cell>
          <cell r="I2725">
            <v>0</v>
          </cell>
          <cell r="J2725">
            <v>195.54</v>
          </cell>
          <cell r="K2725">
            <v>234.64799999999997</v>
          </cell>
        </row>
        <row r="2726">
          <cell r="B2726" t="str">
            <v>C0611</v>
          </cell>
          <cell r="C2726" t="str">
            <v>CAIXA DE INSPEÇÃO EM ALVENARIA P/LIGAÇÃO CONDOMINIAL, DI= (40X40)cm</v>
          </cell>
          <cell r="D2726" t="str">
            <v>UN</v>
          </cell>
          <cell r="E2726">
            <v>1</v>
          </cell>
          <cell r="F2726">
            <v>33.744922975000001</v>
          </cell>
          <cell r="G2726">
            <v>0</v>
          </cell>
          <cell r="H2726">
            <v>14.205077025</v>
          </cell>
          <cell r="I2726">
            <v>0</v>
          </cell>
          <cell r="J2726">
            <v>47.95</v>
          </cell>
          <cell r="K2726">
            <v>57.54</v>
          </cell>
        </row>
        <row r="2727">
          <cell r="B2727" t="str">
            <v>C0614</v>
          </cell>
          <cell r="C2727" t="str">
            <v>CAIXA DE INSPEÇÃO NO PASSEIO C/TUBO PVC D=300mm TAMPA FoFo</v>
          </cell>
          <cell r="D2727" t="str">
            <v>UN</v>
          </cell>
          <cell r="E2727">
            <v>1</v>
          </cell>
          <cell r="F2727">
            <v>148.33935603</v>
          </cell>
          <cell r="G2727">
            <v>0</v>
          </cell>
          <cell r="H2727">
            <v>6.44064397</v>
          </cell>
          <cell r="I2727">
            <v>0</v>
          </cell>
          <cell r="J2727">
            <v>154.78</v>
          </cell>
          <cell r="K2727">
            <v>185.73599999999999</v>
          </cell>
        </row>
        <row r="2728">
          <cell r="B2728" t="str">
            <v>C0615</v>
          </cell>
          <cell r="C2728" t="str">
            <v>CAIXA DE INSPEÇÃO NO PASSEIO EM ANÉIS D= 600mm, PADRÃO CAGECE</v>
          </cell>
          <cell r="D2728" t="str">
            <v>UN</v>
          </cell>
          <cell r="E2728">
            <v>1</v>
          </cell>
          <cell r="F2728">
            <v>101.25014622500001</v>
          </cell>
          <cell r="G2728">
            <v>0</v>
          </cell>
          <cell r="H2728">
            <v>7.6098537750000004</v>
          </cell>
          <cell r="I2728">
            <v>0</v>
          </cell>
          <cell r="J2728">
            <v>108.86000000000001</v>
          </cell>
          <cell r="K2728">
            <v>130.63200000000001</v>
          </cell>
        </row>
        <row r="2729">
          <cell r="B2729" t="str">
            <v>C0623</v>
          </cell>
          <cell r="C2729" t="str">
            <v>CAIXA DE MACROMEDIDOR (2.10 X 2.10)m</v>
          </cell>
          <cell r="D2729" t="str">
            <v>UN</v>
          </cell>
          <cell r="E2729">
            <v>1</v>
          </cell>
          <cell r="F2729">
            <v>992.14728213815806</v>
          </cell>
          <cell r="G2729">
            <v>0</v>
          </cell>
          <cell r="H2729">
            <v>423.02271786184201</v>
          </cell>
          <cell r="I2729">
            <v>0</v>
          </cell>
          <cell r="J2729">
            <v>1415.17</v>
          </cell>
          <cell r="K2729">
            <v>1698.204</v>
          </cell>
        </row>
        <row r="2730">
          <cell r="B2730" t="str">
            <v>C0637</v>
          </cell>
          <cell r="C2730" t="str">
            <v>CAIXA DE PITOMETRIA (1.30 X 1.30)m</v>
          </cell>
          <cell r="D2730" t="str">
            <v>UN</v>
          </cell>
          <cell r="E2730">
            <v>1</v>
          </cell>
          <cell r="F2730">
            <v>309.93581001684203</v>
          </cell>
          <cell r="G2730">
            <v>0</v>
          </cell>
          <cell r="H2730">
            <v>148.344189983158</v>
          </cell>
          <cell r="I2730">
            <v>0</v>
          </cell>
          <cell r="J2730">
            <v>458.28000000000003</v>
          </cell>
          <cell r="K2730">
            <v>549.93600000000004</v>
          </cell>
        </row>
        <row r="2731">
          <cell r="B2731" t="str">
            <v>C0638</v>
          </cell>
          <cell r="C2731" t="str">
            <v>CAIXA DE PITOMETRIA (1.50 X 1.50)m</v>
          </cell>
          <cell r="D2731" t="str">
            <v>UN</v>
          </cell>
          <cell r="E2731">
            <v>1</v>
          </cell>
          <cell r="F2731">
            <v>472.59621718684201</v>
          </cell>
          <cell r="G2731">
            <v>0</v>
          </cell>
          <cell r="H2731">
            <v>178.293782813158</v>
          </cell>
          <cell r="I2731">
            <v>0</v>
          </cell>
          <cell r="J2731">
            <v>650.89</v>
          </cell>
          <cell r="K2731">
            <v>781.06799999999998</v>
          </cell>
        </row>
        <row r="2732">
          <cell r="B2732" t="str">
            <v>C0639</v>
          </cell>
          <cell r="C2732" t="str">
            <v>CAIXA EM ALVENARIA 1 VEZ, S/TAMPA, CINTA ARM., FUNDO CONC. (4.80 X 1.50)m</v>
          </cell>
          <cell r="D2732" t="str">
            <v>UN</v>
          </cell>
          <cell r="E2732">
            <v>1</v>
          </cell>
          <cell r="F2732">
            <v>1002.5536125</v>
          </cell>
          <cell r="G2732">
            <v>0</v>
          </cell>
          <cell r="H2732">
            <v>473.87638750000002</v>
          </cell>
          <cell r="I2732">
            <v>0</v>
          </cell>
          <cell r="J2732">
            <v>1476.43</v>
          </cell>
          <cell r="K2732">
            <v>1771.7160000000001</v>
          </cell>
        </row>
        <row r="2733">
          <cell r="B2733" t="str">
            <v>C0603</v>
          </cell>
          <cell r="C2733" t="str">
            <v>CAIXA EM ALVENARIA (40X40X60cm) DE 1/2 TIJOLO COMUM, LASTRO DE CONCRETO E TAMPA DE CONCRETO</v>
          </cell>
          <cell r="D2733" t="str">
            <v>UN</v>
          </cell>
          <cell r="E2733">
            <v>1</v>
          </cell>
          <cell r="F2733">
            <v>46.884225000000001</v>
          </cell>
          <cell r="G2733">
            <v>0</v>
          </cell>
          <cell r="H2733">
            <v>26.255775</v>
          </cell>
          <cell r="I2733">
            <v>0</v>
          </cell>
          <cell r="J2733">
            <v>73.14</v>
          </cell>
          <cell r="K2733">
            <v>87.768000000000001</v>
          </cell>
        </row>
        <row r="2734">
          <cell r="B2734" t="str">
            <v>C0610</v>
          </cell>
          <cell r="C2734" t="str">
            <v>CAIXA EM ALVENARIA (40X40X60cm) DE 1 TIJOLO COMUM, LASTRO DE CONCRETO E TAMPA DE CONCRETO</v>
          </cell>
          <cell r="D2734" t="str">
            <v>UN</v>
          </cell>
          <cell r="E2734">
            <v>1</v>
          </cell>
          <cell r="F2734">
            <v>78.636787499999997</v>
          </cell>
          <cell r="G2734">
            <v>0</v>
          </cell>
          <cell r="H2734">
            <v>41.2332125</v>
          </cell>
          <cell r="I2734">
            <v>0</v>
          </cell>
          <cell r="J2734">
            <v>119.87</v>
          </cell>
          <cell r="K2734">
            <v>143.84399999999999</v>
          </cell>
        </row>
        <row r="2735">
          <cell r="B2735" t="str">
            <v>C0609</v>
          </cell>
          <cell r="C2735" t="str">
            <v>CAIXA EM ALVENARIA (60X60X60cm) DE 1/2 TIJOLO COMUM, LASTRO DE CONCRETO E TAMPA DE CONCRETO</v>
          </cell>
          <cell r="D2735" t="str">
            <v>UN</v>
          </cell>
          <cell r="E2735">
            <v>1</v>
          </cell>
          <cell r="F2735">
            <v>74.95150000000001</v>
          </cell>
          <cell r="G2735">
            <v>0</v>
          </cell>
          <cell r="H2735">
            <v>41.148499999999999</v>
          </cell>
          <cell r="I2735">
            <v>0</v>
          </cell>
          <cell r="J2735">
            <v>116.10000000000001</v>
          </cell>
          <cell r="K2735">
            <v>139.32</v>
          </cell>
        </row>
        <row r="2736">
          <cell r="B2736" t="str">
            <v>C0607</v>
          </cell>
          <cell r="C2736" t="str">
            <v>CAIXA EM ALVENARIA (60X60X60cm) DE 1 TIJOLO COMUM, LASTRO DE CONCRETO E TAMPA DE CONCRETO</v>
          </cell>
          <cell r="D2736" t="str">
            <v>UN</v>
          </cell>
          <cell r="E2736">
            <v>1</v>
          </cell>
          <cell r="F2736">
            <v>115.1134375</v>
          </cell>
          <cell r="G2736">
            <v>0</v>
          </cell>
          <cell r="H2736">
            <v>59.846562499999997</v>
          </cell>
          <cell r="I2736">
            <v>0</v>
          </cell>
          <cell r="J2736">
            <v>174.96</v>
          </cell>
          <cell r="K2736">
            <v>209.952</v>
          </cell>
        </row>
        <row r="2737">
          <cell r="B2737" t="str">
            <v>C0602</v>
          </cell>
          <cell r="C2737" t="str">
            <v>CAIXA EM ALVENARIA (80X80X60cm) DE 1/2 TIJOLO COMUM, LASTRO DE CONCRETO E TAMPA DE CONCRETO</v>
          </cell>
          <cell r="D2737" t="str">
            <v>UN</v>
          </cell>
          <cell r="E2737">
            <v>1</v>
          </cell>
          <cell r="F2737">
            <v>107.4094375</v>
          </cell>
          <cell r="G2737">
            <v>0</v>
          </cell>
          <cell r="H2737">
            <v>57.500562500000001</v>
          </cell>
          <cell r="I2737">
            <v>0</v>
          </cell>
          <cell r="J2737">
            <v>164.91</v>
          </cell>
          <cell r="K2737">
            <v>197.892</v>
          </cell>
        </row>
        <row r="2738">
          <cell r="B2738" t="str">
            <v>C0608</v>
          </cell>
          <cell r="C2738" t="str">
            <v>CAIXA EM ALVENARIA (80X80X60cm) DE 1 TIJOLO COMUM, LASTRO DE CONCRETO E TAMPA DE CONCRETO</v>
          </cell>
          <cell r="D2738" t="str">
            <v>UN</v>
          </cell>
          <cell r="E2738">
            <v>1</v>
          </cell>
          <cell r="F2738">
            <v>154.5739375</v>
          </cell>
          <cell r="G2738">
            <v>0</v>
          </cell>
          <cell r="H2738">
            <v>78.116062499999998</v>
          </cell>
          <cell r="I2738">
            <v>0</v>
          </cell>
          <cell r="J2738">
            <v>232.69</v>
          </cell>
          <cell r="K2738">
            <v>279.22800000000001</v>
          </cell>
        </row>
        <row r="2739">
          <cell r="B2739" t="str">
            <v>C0640</v>
          </cell>
          <cell r="C2739" t="str">
            <v xml:space="preserve">CAIXA EM ALVENARIA C/DOSADOR A NIVEL CONSTANTE </v>
          </cell>
          <cell r="D2739" t="str">
            <v>UN</v>
          </cell>
          <cell r="E2739">
            <v>1</v>
          </cell>
          <cell r="F2739">
            <v>377.16468901000002</v>
          </cell>
          <cell r="G2739">
            <v>0</v>
          </cell>
          <cell r="H2739">
            <v>124.07531099000001</v>
          </cell>
          <cell r="I2739">
            <v>0</v>
          </cell>
          <cell r="J2739">
            <v>501.24</v>
          </cell>
          <cell r="K2739">
            <v>601.48799999999994</v>
          </cell>
        </row>
        <row r="2740">
          <cell r="B2740" t="str">
            <v>C0641</v>
          </cell>
          <cell r="C2740" t="str">
            <v>CAIXA EM ALVENARIA C/TAMPA EM CONCRETO FUNDO BRITA (1.0 X 1.0)m</v>
          </cell>
          <cell r="D2740" t="str">
            <v>UN</v>
          </cell>
          <cell r="E2740">
            <v>1</v>
          </cell>
          <cell r="F2740">
            <v>167.7701327</v>
          </cell>
          <cell r="G2740">
            <v>0</v>
          </cell>
          <cell r="H2740">
            <v>87.289867299999997</v>
          </cell>
          <cell r="I2740">
            <v>0</v>
          </cell>
          <cell r="J2740">
            <v>255.06</v>
          </cell>
          <cell r="K2740">
            <v>306.072</v>
          </cell>
        </row>
        <row r="2741">
          <cell r="B2741" t="str">
            <v>C0642</v>
          </cell>
          <cell r="C2741" t="str">
            <v>CAIXA EM ALVENARIA S/TAMPA E FUNDO BRITA P/FILTRO (1.0.X.1.0)m</v>
          </cell>
          <cell r="D2741" t="str">
            <v>UN</v>
          </cell>
          <cell r="E2741">
            <v>1</v>
          </cell>
          <cell r="F2741">
            <v>117.364625</v>
          </cell>
          <cell r="G2741">
            <v>0</v>
          </cell>
          <cell r="H2741">
            <v>76.965374999999995</v>
          </cell>
          <cell r="I2741">
            <v>0</v>
          </cell>
          <cell r="J2741">
            <v>194.32999999999998</v>
          </cell>
          <cell r="K2741">
            <v>233.19599999999997</v>
          </cell>
        </row>
        <row r="2742">
          <cell r="B2742" t="str">
            <v>C0643</v>
          </cell>
          <cell r="C2742" t="str">
            <v>CAIXA EM ALVENARIA S/TAMPA E FUNDO CONCRETO (1.20 X 1.20)m</v>
          </cell>
          <cell r="D2742" t="str">
            <v>UN</v>
          </cell>
          <cell r="E2742">
            <v>1</v>
          </cell>
          <cell r="F2742">
            <v>185.63752499999998</v>
          </cell>
          <cell r="G2742">
            <v>0</v>
          </cell>
          <cell r="H2742">
            <v>111.022475</v>
          </cell>
          <cell r="I2742">
            <v>0</v>
          </cell>
          <cell r="J2742">
            <v>296.65999999999997</v>
          </cell>
          <cell r="K2742">
            <v>355.99199999999996</v>
          </cell>
        </row>
        <row r="2743">
          <cell r="B2743" t="str">
            <v>C0644</v>
          </cell>
          <cell r="C2743" t="str">
            <v>CAIXA EM ALVENARIA S/TAMPA E FUNDO LAJE (1.60 X 1.30)m FILTRO</v>
          </cell>
          <cell r="D2743" t="str">
            <v>UN</v>
          </cell>
          <cell r="E2743">
            <v>1</v>
          </cell>
          <cell r="F2743">
            <v>212.20212985000001</v>
          </cell>
          <cell r="G2743">
            <v>0</v>
          </cell>
          <cell r="H2743">
            <v>112.73787015000001</v>
          </cell>
          <cell r="I2743">
            <v>0</v>
          </cell>
          <cell r="J2743">
            <v>324.94</v>
          </cell>
          <cell r="K2743">
            <v>389.928</v>
          </cell>
        </row>
        <row r="2744">
          <cell r="B2744" t="str">
            <v>C0645</v>
          </cell>
          <cell r="C2744" t="str">
            <v>CAIXA INSPEÇÃO EM ANÉIS D=600mm, P/REDE CONDOMÍNIO (0.50&lt;h&lt;0.80)m</v>
          </cell>
          <cell r="D2744" t="str">
            <v>UN</v>
          </cell>
          <cell r="E2744">
            <v>1</v>
          </cell>
          <cell r="F2744">
            <v>95.968933662500007</v>
          </cell>
          <cell r="G2744">
            <v>0</v>
          </cell>
          <cell r="H2744">
            <v>6.9910663375000004</v>
          </cell>
          <cell r="I2744">
            <v>0</v>
          </cell>
          <cell r="J2744">
            <v>102.96000000000001</v>
          </cell>
          <cell r="K2744">
            <v>123.55200000000001</v>
          </cell>
        </row>
        <row r="2745">
          <cell r="B2745" t="str">
            <v>C0646</v>
          </cell>
          <cell r="C2745" t="str">
            <v>CAIXA INSPEÇÃO EM ANÉIS D=800mm, P/REDE CONDOM.(1.00&lt;h&lt;=1.50)m</v>
          </cell>
          <cell r="D2745" t="str">
            <v>UN</v>
          </cell>
          <cell r="E2745">
            <v>1</v>
          </cell>
          <cell r="F2745">
            <v>242.18253079499999</v>
          </cell>
          <cell r="G2745">
            <v>0</v>
          </cell>
          <cell r="H2745">
            <v>9.9274692049999995</v>
          </cell>
          <cell r="I2745">
            <v>0</v>
          </cell>
          <cell r="J2745">
            <v>252.10999999999999</v>
          </cell>
          <cell r="K2745">
            <v>302.53199999999998</v>
          </cell>
        </row>
        <row r="2746">
          <cell r="B2746" t="str">
            <v>C0647</v>
          </cell>
          <cell r="C2746" t="str">
            <v>CAIXA INSPEÇÃO EM ANÉIS D=800mm, P/REDE CONDOMI.0,80&lt;h&lt;1,00m</v>
          </cell>
          <cell r="D2746" t="str">
            <v>UN</v>
          </cell>
          <cell r="E2746">
            <v>1</v>
          </cell>
          <cell r="F2746">
            <v>191.41604423250001</v>
          </cell>
          <cell r="G2746">
            <v>0</v>
          </cell>
          <cell r="H2746">
            <v>9.3539557675000005</v>
          </cell>
          <cell r="I2746">
            <v>0</v>
          </cell>
          <cell r="J2746">
            <v>200.77</v>
          </cell>
          <cell r="K2746">
            <v>240.92400000000001</v>
          </cell>
        </row>
        <row r="2747">
          <cell r="B2747" t="str">
            <v>C0648</v>
          </cell>
          <cell r="C2747" t="str">
            <v>CAIXA INSPEÇÃO NO PASSEIO C/TUBO PVC D=300mm TAMPA FoFo/CONCRETO</v>
          </cell>
          <cell r="D2747" t="str">
            <v>UN</v>
          </cell>
          <cell r="E2747">
            <v>1</v>
          </cell>
          <cell r="F2747">
            <v>315.56520603000001</v>
          </cell>
          <cell r="G2747">
            <v>0</v>
          </cell>
          <cell r="H2747">
            <v>4.4347939700000003</v>
          </cell>
          <cell r="I2747">
            <v>0</v>
          </cell>
          <cell r="J2747">
            <v>320</v>
          </cell>
          <cell r="K2747">
            <v>384</v>
          </cell>
        </row>
        <row r="2748">
          <cell r="B2748" t="str">
            <v>C0649</v>
          </cell>
          <cell r="C2748" t="str">
            <v>CAIXA INSPEÇÃO NO PASSEIO EM ALVENARIA DI=(50X50)cm, PADRÃO CAGECE</v>
          </cell>
          <cell r="D2748" t="str">
            <v>UN</v>
          </cell>
          <cell r="E2748">
            <v>1</v>
          </cell>
          <cell r="F2748">
            <v>62.228607185000001</v>
          </cell>
          <cell r="G2748">
            <v>0</v>
          </cell>
          <cell r="H2748">
            <v>28.441392815</v>
          </cell>
          <cell r="I2748">
            <v>0</v>
          </cell>
          <cell r="J2748">
            <v>90.67</v>
          </cell>
          <cell r="K2748">
            <v>108.804</v>
          </cell>
        </row>
        <row r="2749">
          <cell r="B2749" t="str">
            <v>C3411</v>
          </cell>
          <cell r="C2749" t="str">
            <v>CAIXA P/ REGISTRO DE DESCARGA EM ALVENARIA DE TIJOLO MACIÇO DN ATÉ 200mm</v>
          </cell>
          <cell r="D2749" t="str">
            <v>UN</v>
          </cell>
          <cell r="E2749">
            <v>1</v>
          </cell>
          <cell r="F2749">
            <v>178.93425994</v>
          </cell>
          <cell r="G2749">
            <v>0</v>
          </cell>
          <cell r="H2749">
            <v>75.315740059999996</v>
          </cell>
          <cell r="I2749">
            <v>0</v>
          </cell>
          <cell r="J2749">
            <v>254.25</v>
          </cell>
          <cell r="K2749">
            <v>305.09999999999997</v>
          </cell>
        </row>
        <row r="2750">
          <cell r="B2750" t="str">
            <v>C3412</v>
          </cell>
          <cell r="C2750" t="str">
            <v>CAIXA P/ REGISTRO DE DESCARGA EM ALVENARIA DE TIJOLO MACIÇO  200&lt;DN&lt;=500mm</v>
          </cell>
          <cell r="D2750" t="str">
            <v>UN</v>
          </cell>
          <cell r="E2750">
            <v>1</v>
          </cell>
          <cell r="F2750">
            <v>592.81753173000004</v>
          </cell>
          <cell r="G2750">
            <v>0</v>
          </cell>
          <cell r="H2750">
            <v>219.07246827</v>
          </cell>
          <cell r="I2750">
            <v>0</v>
          </cell>
          <cell r="J2750">
            <v>811.8900000000001</v>
          </cell>
          <cell r="K2750">
            <v>974.26800000000003</v>
          </cell>
        </row>
        <row r="2751">
          <cell r="B2751" t="str">
            <v>C3413</v>
          </cell>
          <cell r="C2751" t="str">
            <v>CAIXA P/ REGISTRO DE DESCARGA EM ALVENARIA DE TIJOLO MACIÇO  500&lt;DN&lt;=700mm</v>
          </cell>
          <cell r="D2751" t="str">
            <v>UN</v>
          </cell>
          <cell r="E2751">
            <v>1</v>
          </cell>
          <cell r="F2751">
            <v>897.93972396000004</v>
          </cell>
          <cell r="G2751">
            <v>0</v>
          </cell>
          <cell r="H2751">
            <v>337.94027604000001</v>
          </cell>
          <cell r="I2751">
            <v>0</v>
          </cell>
          <cell r="J2751">
            <v>1235.8800000000001</v>
          </cell>
          <cell r="K2751">
            <v>1483.056</v>
          </cell>
        </row>
        <row r="2752">
          <cell r="B2752" t="str">
            <v>C3414</v>
          </cell>
          <cell r="C2752" t="str">
            <v>CAIXA P/ REGISTRO DE DESCARGA EM ALVENARIA DE TIJOLO MACIÇO  700&lt;DN&lt;=900mm</v>
          </cell>
          <cell r="D2752" t="str">
            <v>UN</v>
          </cell>
          <cell r="E2752">
            <v>1</v>
          </cell>
          <cell r="F2752">
            <v>1103.66493117</v>
          </cell>
          <cell r="G2752">
            <v>0</v>
          </cell>
          <cell r="H2752">
            <v>428.72506883</v>
          </cell>
          <cell r="I2752">
            <v>0</v>
          </cell>
          <cell r="J2752">
            <v>1532.39</v>
          </cell>
          <cell r="K2752">
            <v>1838.8680000000002</v>
          </cell>
        </row>
        <row r="2753">
          <cell r="B2753" t="str">
            <v>C0653</v>
          </cell>
          <cell r="C2753" t="str">
            <v>CAIXA P/REGISTRO OU VENTOSA EM ALVENARIA DE TIJOLO MACIÇO, DN ATÉ 200mm</v>
          </cell>
          <cell r="D2753" t="str">
            <v>UN</v>
          </cell>
          <cell r="E2753">
            <v>1</v>
          </cell>
          <cell r="F2753">
            <v>127.81008444</v>
          </cell>
          <cell r="G2753">
            <v>0</v>
          </cell>
          <cell r="H2753">
            <v>48.379915560000001</v>
          </cell>
          <cell r="I2753">
            <v>0</v>
          </cell>
          <cell r="J2753">
            <v>176.19</v>
          </cell>
          <cell r="K2753">
            <v>211.428</v>
          </cell>
        </row>
        <row r="2754">
          <cell r="B2754" t="str">
            <v>C0650</v>
          </cell>
          <cell r="C2754" t="str">
            <v>CAIXA P/REGISTRO OU VENTOSA EM ALVENARIA DE TIJOLO MACIÇO, 200&lt;DN&lt;=500mm</v>
          </cell>
          <cell r="D2754" t="str">
            <v>UN</v>
          </cell>
          <cell r="E2754">
            <v>1</v>
          </cell>
          <cell r="F2754">
            <v>541.69335622999995</v>
          </cell>
          <cell r="G2754">
            <v>0</v>
          </cell>
          <cell r="H2754">
            <v>192.13664377000001</v>
          </cell>
          <cell r="I2754">
            <v>0</v>
          </cell>
          <cell r="J2754">
            <v>733.82999999999993</v>
          </cell>
          <cell r="K2754">
            <v>880.59599999999989</v>
          </cell>
        </row>
        <row r="2755">
          <cell r="B2755" t="str">
            <v>C0651</v>
          </cell>
          <cell r="C2755" t="str">
            <v>CAIXA P/REGISTRO OU VENTOSA EM ALVENARIA DE TIJOLO MACIÇO, 500&lt;DN&lt;=700mm</v>
          </cell>
          <cell r="D2755" t="str">
            <v>UN</v>
          </cell>
          <cell r="E2755">
            <v>1</v>
          </cell>
          <cell r="F2755">
            <v>812.92933731000005</v>
          </cell>
          <cell r="G2755">
            <v>0</v>
          </cell>
          <cell r="H2755">
            <v>294.32066269000001</v>
          </cell>
          <cell r="I2755">
            <v>0</v>
          </cell>
          <cell r="J2755">
            <v>1107.25</v>
          </cell>
          <cell r="K2755">
            <v>1328.7</v>
          </cell>
        </row>
        <row r="2756">
          <cell r="B2756" t="str">
            <v>C0652</v>
          </cell>
          <cell r="C2756" t="str">
            <v>CAIXA P/REGISTRO OU VENTOSA EM ALVENARIA DE TIJOLO MACIÇO, 700&lt;DN&lt;=900mm</v>
          </cell>
          <cell r="D2756" t="str">
            <v>UN</v>
          </cell>
          <cell r="E2756">
            <v>1</v>
          </cell>
          <cell r="F2756">
            <v>1016.97330017</v>
          </cell>
          <cell r="G2756">
            <v>0</v>
          </cell>
          <cell r="H2756">
            <v>380.30669983000001</v>
          </cell>
          <cell r="I2756">
            <v>0</v>
          </cell>
          <cell r="J2756">
            <v>1397.28</v>
          </cell>
          <cell r="K2756">
            <v>1676.7359999999999</v>
          </cell>
        </row>
        <row r="2757">
          <cell r="B2757" t="str">
            <v>C0612</v>
          </cell>
          <cell r="C2757" t="str">
            <v>ESCAVAÇÃO MANUAL C/ APILOAMENTO DE  FUNDO P/ CAIXA EM ALVENARIA</v>
          </cell>
          <cell r="D2757" t="str">
            <v>UN</v>
          </cell>
          <cell r="E2757">
            <v>1</v>
          </cell>
          <cell r="F2757">
            <v>8.1961250000000003</v>
          </cell>
          <cell r="G2757">
            <v>0</v>
          </cell>
          <cell r="H2757">
            <v>10.243874999999999</v>
          </cell>
          <cell r="I2757">
            <v>0</v>
          </cell>
          <cell r="J2757">
            <v>18.439999999999998</v>
          </cell>
          <cell r="K2757">
            <v>22.127999999999997</v>
          </cell>
        </row>
        <row r="2758">
          <cell r="B2758" t="str">
            <v>C2816</v>
          </cell>
          <cell r="C2758" t="str">
            <v>EXECUÇÃO COMPLETA DE TIL (LAJE DE FUNDO EM CONCRETO ARMADO)</v>
          </cell>
          <cell r="D2758" t="str">
            <v>UN</v>
          </cell>
          <cell r="E2758">
            <v>1</v>
          </cell>
          <cell r="F2758">
            <v>89.930470499999998</v>
          </cell>
          <cell r="G2758">
            <v>0</v>
          </cell>
          <cell r="H2758">
            <v>21.089529500000001</v>
          </cell>
          <cell r="I2758">
            <v>0</v>
          </cell>
          <cell r="J2758">
            <v>111.02</v>
          </cell>
          <cell r="K2758">
            <v>133.22399999999999</v>
          </cell>
        </row>
        <row r="2759">
          <cell r="B2759" t="str">
            <v>C3583</v>
          </cell>
          <cell r="C2759" t="str">
            <v>MUTIRÃO MISTO - CAIXA DE GORDURA/SABÃO PRÉ MOLDADA</v>
          </cell>
          <cell r="D2759" t="str">
            <v>UN</v>
          </cell>
          <cell r="E2759">
            <v>1</v>
          </cell>
          <cell r="F2759">
            <v>9.8925000000000001</v>
          </cell>
          <cell r="G2759">
            <v>0</v>
          </cell>
          <cell r="H2759">
            <v>1.7375</v>
          </cell>
          <cell r="I2759">
            <v>0</v>
          </cell>
          <cell r="J2759">
            <v>11.63</v>
          </cell>
          <cell r="K2759">
            <v>13.956000000000001</v>
          </cell>
        </row>
        <row r="2760">
          <cell r="B2760" t="str">
            <v>C2907</v>
          </cell>
          <cell r="C2760" t="str">
            <v>POÇO DE VISITA, C/ANÉIS DE CONCRETO, PROF. ATÉ 1.00m, D= 600mm</v>
          </cell>
          <cell r="D2760" t="str">
            <v>UN</v>
          </cell>
          <cell r="E2760">
            <v>1</v>
          </cell>
          <cell r="F2760">
            <v>185.49507593999999</v>
          </cell>
          <cell r="G2760">
            <v>0</v>
          </cell>
          <cell r="H2760">
            <v>22.18492406</v>
          </cell>
          <cell r="I2760">
            <v>0</v>
          </cell>
          <cell r="J2760">
            <v>207.68</v>
          </cell>
          <cell r="K2760">
            <v>249.21600000000001</v>
          </cell>
        </row>
        <row r="2761">
          <cell r="B2761" t="str">
            <v>C2908</v>
          </cell>
          <cell r="C2761" t="str">
            <v>POÇO DE VISITA, C/ANÉIS DE CONCRETO, PROF. ATÉ 1.50m, D=1000mm</v>
          </cell>
          <cell r="D2761" t="str">
            <v>UN</v>
          </cell>
          <cell r="E2761">
            <v>1</v>
          </cell>
          <cell r="F2761">
            <v>542.10250423499997</v>
          </cell>
          <cell r="G2761">
            <v>0</v>
          </cell>
          <cell r="H2761">
            <v>46.107495765000003</v>
          </cell>
          <cell r="I2761">
            <v>0</v>
          </cell>
          <cell r="J2761">
            <v>588.20999999999992</v>
          </cell>
          <cell r="K2761">
            <v>705.85199999999986</v>
          </cell>
        </row>
        <row r="2762">
          <cell r="B2762" t="str">
            <v>C2909</v>
          </cell>
          <cell r="C2762" t="str">
            <v>POÇO DE VISITA, C/ANÉIS DE CONCRETO, PROF. ATÉ 1.50m, D=1200mm</v>
          </cell>
          <cell r="D2762" t="str">
            <v>UN</v>
          </cell>
          <cell r="E2762">
            <v>1</v>
          </cell>
          <cell r="F2762">
            <v>682.82805704500004</v>
          </cell>
          <cell r="G2762">
            <v>0</v>
          </cell>
          <cell r="H2762">
            <v>53.881942955</v>
          </cell>
          <cell r="I2762">
            <v>0</v>
          </cell>
          <cell r="J2762">
            <v>736.71</v>
          </cell>
          <cell r="K2762">
            <v>884.05200000000002</v>
          </cell>
        </row>
        <row r="2763">
          <cell r="B2763" t="str">
            <v>C3648</v>
          </cell>
          <cell r="C2763" t="str">
            <v>RESERVATÓRIO PRÉ MOLDADO ELEVADO CILÍNDRICO D=2,0M, CAP.=12,0M3, H=9,0M COMPLETO E CISTERNA CAP.=4,5 M3</v>
          </cell>
          <cell r="D2763" t="str">
            <v>UN</v>
          </cell>
          <cell r="E2763">
            <v>1</v>
          </cell>
          <cell r="F2763">
            <v>17023.454375000001</v>
          </cell>
          <cell r="G2763">
            <v>0</v>
          </cell>
          <cell r="H2763">
            <v>29.315625000000001</v>
          </cell>
          <cell r="I2763">
            <v>0</v>
          </cell>
          <cell r="J2763">
            <v>17052.77</v>
          </cell>
          <cell r="K2763">
            <v>20463.324000000001</v>
          </cell>
        </row>
        <row r="2764">
          <cell r="B2764" t="str">
            <v>C4216</v>
          </cell>
          <cell r="C2764" t="str">
            <v>TAMPA EM CONCRETO ARMADO PARA REGISTRO (70x70x12cm)</v>
          </cell>
          <cell r="D2764" t="str">
            <v>UN</v>
          </cell>
          <cell r="E2764">
            <v>1</v>
          </cell>
          <cell r="F2764">
            <v>28.172730999999999</v>
          </cell>
          <cell r="G2764">
            <v>0</v>
          </cell>
          <cell r="H2764">
            <v>4.6872689999999997</v>
          </cell>
          <cell r="I2764">
            <v>0</v>
          </cell>
          <cell r="J2764">
            <v>32.86</v>
          </cell>
          <cell r="K2764">
            <v>39.431999999999995</v>
          </cell>
        </row>
        <row r="2765">
          <cell r="B2765" t="str">
            <v>C4312</v>
          </cell>
          <cell r="C2765" t="str">
            <v>SOBRETAMPA EM FERRO FUNDIDO COM D=600mm</v>
          </cell>
          <cell r="D2765" t="str">
            <v>UN</v>
          </cell>
          <cell r="E2765">
            <v>1</v>
          </cell>
          <cell r="F2765">
            <v>380.35750000000002</v>
          </cell>
          <cell r="G2765">
            <v>0</v>
          </cell>
          <cell r="H2765">
            <v>0.4425</v>
          </cell>
          <cell r="I2765">
            <v>0</v>
          </cell>
          <cell r="J2765">
            <v>380.8</v>
          </cell>
          <cell r="K2765">
            <v>456.96</v>
          </cell>
        </row>
        <row r="2766">
          <cell r="B2766" t="str">
            <v>C4327</v>
          </cell>
          <cell r="C2766" t="str">
            <v>GRELHA DE FERRO FUNDIDO (900 x 500 x 70 mm)</v>
          </cell>
          <cell r="D2766" t="str">
            <v>UN</v>
          </cell>
          <cell r="E2766">
            <v>1</v>
          </cell>
          <cell r="F2766">
            <v>290.35750000000002</v>
          </cell>
          <cell r="G2766">
            <v>0</v>
          </cell>
          <cell r="H2766">
            <v>0.4425</v>
          </cell>
          <cell r="I2766">
            <v>0</v>
          </cell>
          <cell r="J2766">
            <v>290.8</v>
          </cell>
          <cell r="K2766">
            <v>348.96</v>
          </cell>
        </row>
        <row r="2767">
          <cell r="B2767" t="str">
            <v>C4328</v>
          </cell>
          <cell r="C2767" t="str">
            <v>SOBRETAMPA EM FERRO FUNDIDO C/ D=800 mm</v>
          </cell>
          <cell r="D2767" t="str">
            <v>UN</v>
          </cell>
          <cell r="E2767">
            <v>1</v>
          </cell>
          <cell r="F2767">
            <v>532.65125</v>
          </cell>
          <cell r="G2767">
            <v>0</v>
          </cell>
          <cell r="H2767">
            <v>3.3187500000000001</v>
          </cell>
          <cell r="I2767">
            <v>0</v>
          </cell>
          <cell r="J2767">
            <v>535.97</v>
          </cell>
          <cell r="K2767">
            <v>643.16399999999999</v>
          </cell>
        </row>
        <row r="2768">
          <cell r="B2768" t="str">
            <v>C4378</v>
          </cell>
          <cell r="C2768" t="str">
            <v>CAIXA SIFONADA EM PVC 185 x 150 x 75 mm C/ GRELHA CROMADA</v>
          </cell>
          <cell r="D2768" t="str">
            <v>UN</v>
          </cell>
          <cell r="E2768">
            <v>1</v>
          </cell>
          <cell r="F2768">
            <v>20.447500000000002</v>
          </cell>
          <cell r="G2768">
            <v>0</v>
          </cell>
          <cell r="H2768">
            <v>3.0625</v>
          </cell>
          <cell r="I2768">
            <v>0</v>
          </cell>
          <cell r="J2768">
            <v>23.51</v>
          </cell>
          <cell r="K2768">
            <v>28.212</v>
          </cell>
        </row>
        <row r="2769">
          <cell r="B2769" t="str">
            <v>C4381</v>
          </cell>
          <cell r="C2769" t="str">
            <v>CAIXA DE INCÊNDIO 75 x 45 x 17 cm EM ALUMÍNIO</v>
          </cell>
          <cell r="D2769" t="str">
            <v>UN</v>
          </cell>
          <cell r="E2769">
            <v>1</v>
          </cell>
          <cell r="F2769">
            <v>334.90499999999997</v>
          </cell>
          <cell r="G2769">
            <v>0</v>
          </cell>
          <cell r="H2769">
            <v>6.125</v>
          </cell>
          <cell r="I2769">
            <v>0</v>
          </cell>
          <cell r="J2769">
            <v>341.03</v>
          </cell>
          <cell r="K2769">
            <v>409.23599999999993</v>
          </cell>
        </row>
        <row r="2770">
          <cell r="B2770" t="str">
            <v>C4382</v>
          </cell>
          <cell r="C2770" t="str">
            <v>CAIXA SIFONADA DE ÓLEO 20 cm REBOCADA C/ TAMPA</v>
          </cell>
          <cell r="D2770" t="str">
            <v>UN</v>
          </cell>
          <cell r="E2770">
            <v>1</v>
          </cell>
          <cell r="F2770">
            <v>457.35250000000002</v>
          </cell>
          <cell r="G2770">
            <v>0</v>
          </cell>
          <cell r="H2770">
            <v>9.1875</v>
          </cell>
          <cell r="I2770">
            <v>0</v>
          </cell>
          <cell r="J2770">
            <v>466.54</v>
          </cell>
          <cell r="K2770">
            <v>559.84799999999996</v>
          </cell>
        </row>
        <row r="2771">
          <cell r="B2771" t="str">
            <v>C4399</v>
          </cell>
          <cell r="C2771" t="str">
            <v>TANQUE P/ RECOLHIMENTO DE ÓLEO EM ALVENARIA (INSTALADO)</v>
          </cell>
          <cell r="D2771" t="str">
            <v>UN</v>
          </cell>
          <cell r="E2771">
            <v>1</v>
          </cell>
          <cell r="F2771">
            <v>1800</v>
          </cell>
          <cell r="G2771">
            <v>0</v>
          </cell>
          <cell r="H2771">
            <v>0</v>
          </cell>
          <cell r="I2771">
            <v>0</v>
          </cell>
          <cell r="J2771">
            <v>1800</v>
          </cell>
          <cell r="K2771">
            <v>2160</v>
          </cell>
        </row>
        <row r="2772">
          <cell r="C2772" t="str">
            <v>GRADEAMENTO, COMPORTA, VERTEDOURO E CALHAS</v>
          </cell>
          <cell r="E2772">
            <v>0</v>
          </cell>
          <cell r="F2772">
            <v>12001.0482875</v>
          </cell>
          <cell r="G2772">
            <v>0</v>
          </cell>
          <cell r="H2772">
            <v>345.24171250000001</v>
          </cell>
          <cell r="I2772">
            <v>0</v>
          </cell>
          <cell r="J2772" t="str">
            <v/>
          </cell>
        </row>
        <row r="2773">
          <cell r="B2773" t="str">
            <v>C0663</v>
          </cell>
          <cell r="C2773" t="str">
            <v>CALHA PARSHALL W:3" (FORNECIMENTO E INSTALAÇÃO)</v>
          </cell>
          <cell r="D2773" t="str">
            <v>UN</v>
          </cell>
          <cell r="E2773">
            <v>1</v>
          </cell>
          <cell r="F2773">
            <v>1387.24875</v>
          </cell>
          <cell r="G2773">
            <v>0</v>
          </cell>
          <cell r="H2773">
            <v>12.481249999999999</v>
          </cell>
          <cell r="I2773">
            <v>0</v>
          </cell>
          <cell r="J2773">
            <v>1399.73</v>
          </cell>
          <cell r="K2773">
            <v>1679.6759999999999</v>
          </cell>
        </row>
        <row r="2774">
          <cell r="B2774" t="str">
            <v>C0664</v>
          </cell>
          <cell r="C2774" t="str">
            <v>CALHA PARSHALL W:6"(FORNECIMENTO E INSTALAÇÃO)</v>
          </cell>
          <cell r="D2774" t="str">
            <v>UN</v>
          </cell>
          <cell r="E2774">
            <v>1</v>
          </cell>
          <cell r="F2774">
            <v>2636.3325</v>
          </cell>
          <cell r="G2774">
            <v>0</v>
          </cell>
          <cell r="H2774">
            <v>15.7675</v>
          </cell>
          <cell r="I2774">
            <v>0</v>
          </cell>
          <cell r="J2774">
            <v>2652.1</v>
          </cell>
          <cell r="K2774">
            <v>3182.52</v>
          </cell>
        </row>
        <row r="2775">
          <cell r="B2775" t="str">
            <v>C0665</v>
          </cell>
          <cell r="C2775" t="str">
            <v>CALHA PARSHALL W:9"(FORNECIMENTO E INSTALAÇÃO)</v>
          </cell>
          <cell r="D2775" t="str">
            <v>UN</v>
          </cell>
          <cell r="E2775">
            <v>1</v>
          </cell>
          <cell r="F2775">
            <v>3908.2787499999999</v>
          </cell>
          <cell r="G2775">
            <v>0</v>
          </cell>
          <cell r="H2775">
            <v>16.431249999999999</v>
          </cell>
          <cell r="I2775">
            <v>0</v>
          </cell>
          <cell r="J2775">
            <v>3924.71</v>
          </cell>
          <cell r="K2775">
            <v>4709.652</v>
          </cell>
        </row>
        <row r="2776">
          <cell r="B2776" t="str">
            <v>C0767</v>
          </cell>
          <cell r="C2776" t="str">
            <v>CESTO C/ESTRUTURA P/IÇAMENTO E TUBO GUIA</v>
          </cell>
          <cell r="D2776" t="str">
            <v>UN</v>
          </cell>
          <cell r="E2776">
            <v>1</v>
          </cell>
          <cell r="F2776">
            <v>1536.5525</v>
          </cell>
          <cell r="G2776">
            <v>0</v>
          </cell>
          <cell r="H2776">
            <v>28.4375</v>
          </cell>
          <cell r="I2776">
            <v>0</v>
          </cell>
          <cell r="J2776">
            <v>1564.99</v>
          </cell>
          <cell r="K2776">
            <v>1877.9879999999998</v>
          </cell>
        </row>
        <row r="2777">
          <cell r="B2777" t="str">
            <v>C0823</v>
          </cell>
          <cell r="C2777" t="str">
            <v>COMPORTA EM FIBRA, CALHA EM ALUMÍNIO</v>
          </cell>
          <cell r="D2777" t="str">
            <v>M2</v>
          </cell>
          <cell r="E2777">
            <v>1</v>
          </cell>
          <cell r="F2777">
            <v>283.13276250000001</v>
          </cell>
          <cell r="G2777">
            <v>0</v>
          </cell>
          <cell r="H2777">
            <v>5.7472374999999998</v>
          </cell>
          <cell r="I2777">
            <v>0</v>
          </cell>
          <cell r="J2777">
            <v>288.88</v>
          </cell>
          <cell r="K2777">
            <v>346.65600000000001</v>
          </cell>
        </row>
        <row r="2778">
          <cell r="B2778" t="str">
            <v>C0824</v>
          </cell>
          <cell r="C2778" t="str">
            <v>COMPORTA EM MADEIRA TRATADA C/ÓLEO DE LINHAÇA, CALHA ALUMÍNIO</v>
          </cell>
          <cell r="D2778" t="str">
            <v>M2</v>
          </cell>
          <cell r="E2778">
            <v>1</v>
          </cell>
          <cell r="F2778">
            <v>41.250262499999998</v>
          </cell>
          <cell r="G2778">
            <v>0</v>
          </cell>
          <cell r="H2778">
            <v>7.0097375</v>
          </cell>
          <cell r="I2778">
            <v>0</v>
          </cell>
          <cell r="J2778">
            <v>48.26</v>
          </cell>
          <cell r="K2778">
            <v>57.911999999999992</v>
          </cell>
        </row>
        <row r="2779">
          <cell r="B2779" t="str">
            <v>C2734</v>
          </cell>
          <cell r="C2779" t="str">
            <v>DRENO DE FUNDO EM PVC DO FILTRO D=1.50m, PADRÃO CAGECE</v>
          </cell>
          <cell r="D2779" t="str">
            <v>UN</v>
          </cell>
          <cell r="E2779">
            <v>1</v>
          </cell>
          <cell r="F2779">
            <v>139.47999999999999</v>
          </cell>
          <cell r="G2779">
            <v>0</v>
          </cell>
          <cell r="H2779">
            <v>22.75</v>
          </cell>
          <cell r="I2779">
            <v>0</v>
          </cell>
          <cell r="J2779">
            <v>162.22999999999999</v>
          </cell>
          <cell r="K2779">
            <v>194.67599999999999</v>
          </cell>
        </row>
        <row r="2780">
          <cell r="B2780" t="str">
            <v>C2735</v>
          </cell>
          <cell r="C2780" t="str">
            <v>DRENO DE FUNDO EM PVC DO FILTRO D=2.20m, PADRÃO CAGECE</v>
          </cell>
          <cell r="D2780" t="str">
            <v>UN</v>
          </cell>
          <cell r="E2780">
            <v>1</v>
          </cell>
          <cell r="F2780">
            <v>229.9</v>
          </cell>
          <cell r="G2780">
            <v>0</v>
          </cell>
          <cell r="H2780">
            <v>22.75</v>
          </cell>
          <cell r="I2780">
            <v>0</v>
          </cell>
          <cell r="J2780">
            <v>252.65</v>
          </cell>
          <cell r="K2780">
            <v>303.18</v>
          </cell>
        </row>
        <row r="2781">
          <cell r="B2781" t="str">
            <v>C2736</v>
          </cell>
          <cell r="C2781" t="str">
            <v>DRENO DE FUNDO EM PVC DO FILTRO D=2.80m, PADRÃO CAGECE</v>
          </cell>
          <cell r="D2781" t="str">
            <v>UN</v>
          </cell>
          <cell r="E2781">
            <v>1</v>
          </cell>
          <cell r="F2781">
            <v>542.22500000000002</v>
          </cell>
          <cell r="G2781">
            <v>0</v>
          </cell>
          <cell r="H2781">
            <v>34.125</v>
          </cell>
          <cell r="I2781">
            <v>0</v>
          </cell>
          <cell r="J2781">
            <v>576.35</v>
          </cell>
          <cell r="K2781">
            <v>691.62</v>
          </cell>
        </row>
        <row r="2782">
          <cell r="B2782" t="str">
            <v>C2737</v>
          </cell>
          <cell r="C2782" t="str">
            <v>DRENO DE FUNDO EM PVC DO FILTRO D=3.20m, PADRÃO CAGECE</v>
          </cell>
          <cell r="D2782" t="str">
            <v>UN</v>
          </cell>
          <cell r="E2782">
            <v>1</v>
          </cell>
          <cell r="F2782">
            <v>643.76499999999999</v>
          </cell>
          <cell r="G2782">
            <v>0</v>
          </cell>
          <cell r="H2782">
            <v>34.125</v>
          </cell>
          <cell r="I2782">
            <v>0</v>
          </cell>
          <cell r="J2782">
            <v>677.89</v>
          </cell>
          <cell r="K2782">
            <v>813.46799999999996</v>
          </cell>
        </row>
        <row r="2783">
          <cell r="B2783" t="str">
            <v>C2815</v>
          </cell>
          <cell r="C2783" t="str">
            <v>GRADE DE PVC DE 25 mm P/ CAIXA DE NÍVEL</v>
          </cell>
          <cell r="D2783" t="str">
            <v>UN</v>
          </cell>
          <cell r="E2783">
            <v>1</v>
          </cell>
          <cell r="F2783">
            <v>78.12</v>
          </cell>
          <cell r="G2783">
            <v>0</v>
          </cell>
          <cell r="H2783">
            <v>24.5</v>
          </cell>
          <cell r="I2783">
            <v>0</v>
          </cell>
          <cell r="J2783">
            <v>102.62</v>
          </cell>
          <cell r="K2783">
            <v>123.14400000000001</v>
          </cell>
        </row>
        <row r="2784">
          <cell r="B2784" t="str">
            <v>C2839</v>
          </cell>
          <cell r="C2784" t="str">
            <v xml:space="preserve">GRADE EM FERRO CHATO 1 1/4" X 1/2" </v>
          </cell>
          <cell r="D2784" t="str">
            <v>M2</v>
          </cell>
          <cell r="E2784">
            <v>1</v>
          </cell>
          <cell r="F2784">
            <v>358.53</v>
          </cell>
          <cell r="G2784">
            <v>0</v>
          </cell>
          <cell r="H2784">
            <v>104.25</v>
          </cell>
          <cell r="I2784">
            <v>0</v>
          </cell>
          <cell r="J2784">
            <v>462.78</v>
          </cell>
          <cell r="K2784">
            <v>555.3359999999999</v>
          </cell>
        </row>
        <row r="2785">
          <cell r="B2785" t="str">
            <v>C2981</v>
          </cell>
          <cell r="C2785" t="str">
            <v>VERTEDOURO EM MADEIRA DE LEI TRATADA C/ÓLEO DE LINHAÇA</v>
          </cell>
          <cell r="D2785" t="str">
            <v>M2</v>
          </cell>
          <cell r="E2785">
            <v>1</v>
          </cell>
          <cell r="F2785">
            <v>19.875</v>
          </cell>
          <cell r="G2785">
            <v>0</v>
          </cell>
          <cell r="H2785">
            <v>0.69499999999999995</v>
          </cell>
          <cell r="I2785">
            <v>0</v>
          </cell>
          <cell r="J2785">
            <v>20.57</v>
          </cell>
          <cell r="K2785">
            <v>24.684000000000001</v>
          </cell>
        </row>
        <row r="2786">
          <cell r="B2786" t="str">
            <v>C2982</v>
          </cell>
          <cell r="C2786" t="str">
            <v>VERTEDOURO TRIANGULAR EM CHAPA DE ALUMÍNIO ESP. 3/16" (50x40)cm</v>
          </cell>
          <cell r="D2786" t="str">
            <v>UN</v>
          </cell>
          <cell r="E2786">
            <v>1</v>
          </cell>
          <cell r="F2786">
            <v>45.104999999999997</v>
          </cell>
          <cell r="G2786">
            <v>0</v>
          </cell>
          <cell r="H2786">
            <v>10.425000000000001</v>
          </cell>
          <cell r="I2786">
            <v>0</v>
          </cell>
          <cell r="J2786">
            <v>55.53</v>
          </cell>
          <cell r="K2786">
            <v>66.635999999999996</v>
          </cell>
        </row>
        <row r="2787">
          <cell r="B2787" t="str">
            <v>C2983</v>
          </cell>
          <cell r="C2787" t="str">
            <v>VERTEDOURO TRIANGULAR EM FIBRA E CANTONEIRA DE ALUMÍNIO</v>
          </cell>
          <cell r="D2787" t="str">
            <v>M2</v>
          </cell>
          <cell r="E2787">
            <v>1</v>
          </cell>
          <cell r="F2787">
            <v>151.25276249999999</v>
          </cell>
          <cell r="G2787">
            <v>0</v>
          </cell>
          <cell r="H2787">
            <v>5.7472374999999998</v>
          </cell>
          <cell r="I2787">
            <v>0</v>
          </cell>
          <cell r="J2787">
            <v>157</v>
          </cell>
          <cell r="K2787">
            <v>188.4</v>
          </cell>
        </row>
        <row r="2788">
          <cell r="C2788" t="str">
            <v>LIGAÇÕES PREDIAIS</v>
          </cell>
          <cell r="E2788">
            <v>0</v>
          </cell>
          <cell r="F2788">
            <v>244.75245579</v>
          </cell>
          <cell r="G2788">
            <v>0</v>
          </cell>
          <cell r="H2788">
            <v>140.57754421000001</v>
          </cell>
          <cell r="I2788">
            <v>0</v>
          </cell>
          <cell r="J2788" t="str">
            <v/>
          </cell>
        </row>
        <row r="2789">
          <cell r="B2789" t="str">
            <v>C3489</v>
          </cell>
          <cell r="C2789" t="str">
            <v>CAIXA DE INSPEÇÃO EM ALVENARIA P/ LIGAÇÃO CONDOMINIAL DI=30x30cm</v>
          </cell>
          <cell r="D2789" t="str">
            <v>UN</v>
          </cell>
          <cell r="E2789">
            <v>1</v>
          </cell>
          <cell r="F2789">
            <v>30.746215039999999</v>
          </cell>
          <cell r="G2789">
            <v>0</v>
          </cell>
          <cell r="H2789">
            <v>13.04378496</v>
          </cell>
          <cell r="I2789">
            <v>0</v>
          </cell>
          <cell r="J2789">
            <v>43.79</v>
          </cell>
          <cell r="K2789">
            <v>52.547999999999995</v>
          </cell>
        </row>
        <row r="2790">
          <cell r="B2790" t="str">
            <v>C3415</v>
          </cell>
          <cell r="C2790" t="str">
            <v>CAIXA EM ALVENARIA PARA LIGAÇÃO D´ÁGUA 1 1/2" E 2"</v>
          </cell>
          <cell r="D2790" t="str">
            <v>UN</v>
          </cell>
          <cell r="E2790">
            <v>1</v>
          </cell>
          <cell r="F2790">
            <v>90.39822805</v>
          </cell>
          <cell r="G2790">
            <v>0</v>
          </cell>
          <cell r="H2790">
            <v>45.651771949999997</v>
          </cell>
          <cell r="I2790">
            <v>0</v>
          </cell>
          <cell r="J2790">
            <v>136.05000000000001</v>
          </cell>
          <cell r="K2790">
            <v>163.26000000000002</v>
          </cell>
        </row>
        <row r="2791">
          <cell r="B2791" t="str">
            <v>C3738</v>
          </cell>
          <cell r="C2791" t="str">
            <v>INSTALAÇÃO DE TUBO DE VENTILAÇÃO 50mm C/ L=4m, C/ REBOCO E PINTURA A CAL (C/ MATERIAL)</v>
          </cell>
          <cell r="D2791" t="str">
            <v>UN</v>
          </cell>
          <cell r="E2791">
            <v>1</v>
          </cell>
          <cell r="F2791">
            <v>23.13325</v>
          </cell>
          <cell r="G2791">
            <v>0</v>
          </cell>
          <cell r="H2791">
            <v>2.43675</v>
          </cell>
          <cell r="I2791">
            <v>0</v>
          </cell>
          <cell r="J2791">
            <v>25.57</v>
          </cell>
          <cell r="K2791">
            <v>30.683999999999997</v>
          </cell>
        </row>
        <row r="2792">
          <cell r="B2792" t="str">
            <v>C3739</v>
          </cell>
          <cell r="C2792" t="str">
            <v>INSTALAÇÃO DE TUBO DE VENTILAÇÃO 50mm C/ L=4m, COM REBOCO E PINTURA A CAL (SEM MATERIAL)</v>
          </cell>
          <cell r="D2792" t="str">
            <v>UN</v>
          </cell>
          <cell r="E2792">
            <v>1</v>
          </cell>
          <cell r="F2792">
            <v>2.9732499999999997</v>
          </cell>
          <cell r="G2792">
            <v>0</v>
          </cell>
          <cell r="H2792">
            <v>2.43675</v>
          </cell>
          <cell r="I2792">
            <v>0</v>
          </cell>
          <cell r="J2792">
            <v>5.41</v>
          </cell>
          <cell r="K2792">
            <v>6.492</v>
          </cell>
        </row>
        <row r="2793">
          <cell r="B2793" t="str">
            <v>C2865</v>
          </cell>
          <cell r="C2793" t="str">
            <v>LIGAÇÃO PREDIAL D'ÁGUA PADRÃO CAGECE</v>
          </cell>
          <cell r="D2793" t="str">
            <v>UN</v>
          </cell>
          <cell r="E2793">
            <v>1</v>
          </cell>
          <cell r="F2793">
            <v>16.26629505</v>
          </cell>
          <cell r="G2793">
            <v>0</v>
          </cell>
          <cell r="H2793">
            <v>5.7237049500000001</v>
          </cell>
          <cell r="I2793">
            <v>0</v>
          </cell>
          <cell r="J2793">
            <v>21.990000000000002</v>
          </cell>
          <cell r="K2793">
            <v>26.388000000000002</v>
          </cell>
        </row>
        <row r="2794">
          <cell r="B2794" t="str">
            <v>C3740</v>
          </cell>
          <cell r="C2794" t="str">
            <v>RAMAL INTRADOMICILIAR DE ESGOTO C/ TUBO 40mm</v>
          </cell>
          <cell r="D2794" t="str">
            <v>M</v>
          </cell>
          <cell r="E2794">
            <v>1</v>
          </cell>
          <cell r="F2794">
            <v>1.4161357000000001</v>
          </cell>
          <cell r="G2794">
            <v>0</v>
          </cell>
          <cell r="H2794">
            <v>1.6138642999999999</v>
          </cell>
          <cell r="I2794">
            <v>0</v>
          </cell>
          <cell r="J2794">
            <v>3.0300000000000002</v>
          </cell>
          <cell r="K2794">
            <v>3.6360000000000001</v>
          </cell>
        </row>
        <row r="2795">
          <cell r="B2795" t="str">
            <v>C3741</v>
          </cell>
          <cell r="C2795" t="str">
            <v>RAMAL INTRADOMICILIAR DE ESGOTO C/ TUBO 100mm</v>
          </cell>
          <cell r="D2795" t="str">
            <v>M</v>
          </cell>
          <cell r="E2795">
            <v>1</v>
          </cell>
          <cell r="F2795">
            <v>3.1429357000000002</v>
          </cell>
          <cell r="G2795">
            <v>0</v>
          </cell>
          <cell r="H2795">
            <v>2.7770643000000002</v>
          </cell>
          <cell r="I2795">
            <v>0</v>
          </cell>
          <cell r="J2795">
            <v>5.92</v>
          </cell>
          <cell r="K2795">
            <v>7.1040000000000001</v>
          </cell>
        </row>
        <row r="2796">
          <cell r="B2796" t="str">
            <v>C2911</v>
          </cell>
          <cell r="C2796" t="str">
            <v>RAMAL PREDIAL COM PAVIMENTAÇÃO EM ASFALTO</v>
          </cell>
          <cell r="D2796" t="str">
            <v>M</v>
          </cell>
          <cell r="E2796">
            <v>1</v>
          </cell>
          <cell r="F2796">
            <v>3.7428075000000001</v>
          </cell>
          <cell r="G2796">
            <v>0</v>
          </cell>
          <cell r="H2796">
            <v>2.7171924999999999</v>
          </cell>
          <cell r="I2796">
            <v>0</v>
          </cell>
          <cell r="J2796">
            <v>6.46</v>
          </cell>
          <cell r="K2796">
            <v>7.7519999999999998</v>
          </cell>
        </row>
        <row r="2797">
          <cell r="B2797" t="str">
            <v>C2912</v>
          </cell>
          <cell r="C2797" t="str">
            <v>RAMAL PREDIAL COM PAVIMENTAÇÃO EM PEDRA TOSCA OU PARALELO</v>
          </cell>
          <cell r="D2797" t="str">
            <v>M</v>
          </cell>
          <cell r="E2797">
            <v>1</v>
          </cell>
          <cell r="F2797">
            <v>2.7357374999999999</v>
          </cell>
          <cell r="G2797">
            <v>0</v>
          </cell>
          <cell r="H2797">
            <v>2.9742625</v>
          </cell>
          <cell r="I2797">
            <v>0</v>
          </cell>
          <cell r="J2797">
            <v>5.71</v>
          </cell>
          <cell r="K2797">
            <v>6.8519999999999994</v>
          </cell>
        </row>
        <row r="2798">
          <cell r="B2798" t="str">
            <v>C2919</v>
          </cell>
          <cell r="C2798" t="str">
            <v>RAMAL PREDIAL S/ PAVIMENTAÇÃO</v>
          </cell>
          <cell r="D2798" t="str">
            <v>M</v>
          </cell>
          <cell r="E2798">
            <v>1</v>
          </cell>
          <cell r="F2798">
            <v>1.8124325000000001</v>
          </cell>
          <cell r="G2798">
            <v>0</v>
          </cell>
          <cell r="H2798">
            <v>1.7575674999999999</v>
          </cell>
          <cell r="I2798">
            <v>0</v>
          </cell>
          <cell r="J2798">
            <v>3.5700000000000003</v>
          </cell>
          <cell r="K2798">
            <v>4.2839999999999998</v>
          </cell>
        </row>
        <row r="2799">
          <cell r="B2799" t="str">
            <v>C2913</v>
          </cell>
          <cell r="C2799" t="str">
            <v>RAMAL PREDIAL DE ESGOTO EM MBV 100mm, C/PAVIMENTO EM ASFALTO</v>
          </cell>
          <cell r="D2799" t="str">
            <v>M</v>
          </cell>
          <cell r="E2799">
            <v>1</v>
          </cell>
          <cell r="F2799">
            <v>13.737264999999999</v>
          </cell>
          <cell r="G2799">
            <v>0</v>
          </cell>
          <cell r="H2799">
            <v>10.932734999999999</v>
          </cell>
          <cell r="I2799">
            <v>0</v>
          </cell>
          <cell r="J2799">
            <v>24.669999999999998</v>
          </cell>
          <cell r="K2799">
            <v>29.603999999999996</v>
          </cell>
        </row>
        <row r="2800">
          <cell r="B2800" t="str">
            <v>C2914</v>
          </cell>
          <cell r="C2800" t="str">
            <v>RAMAL PREDIAL DE ESGOTO EM MBV 100mm, C/PAVIMENTO EM PEDRA TOSCA</v>
          </cell>
          <cell r="D2800" t="str">
            <v>M</v>
          </cell>
          <cell r="E2800">
            <v>1</v>
          </cell>
          <cell r="F2800">
            <v>12.227765</v>
          </cell>
          <cell r="G2800">
            <v>0</v>
          </cell>
          <cell r="H2800">
            <v>11.042235</v>
          </cell>
          <cell r="I2800">
            <v>0</v>
          </cell>
          <cell r="J2800">
            <v>23.27</v>
          </cell>
          <cell r="K2800">
            <v>27.923999999999999</v>
          </cell>
        </row>
        <row r="2801">
          <cell r="B2801" t="str">
            <v>C2915</v>
          </cell>
          <cell r="C2801" t="str">
            <v>RAMAL PREDIAL DE ESGOTO EM MBV 100mm, S/PAVIMENTO</v>
          </cell>
          <cell r="D2801" t="str">
            <v>M</v>
          </cell>
          <cell r="E2801">
            <v>1</v>
          </cell>
          <cell r="F2801">
            <v>9.8865149999999993</v>
          </cell>
          <cell r="G2801">
            <v>0</v>
          </cell>
          <cell r="H2801">
            <v>9.0134849999999993</v>
          </cell>
          <cell r="I2801">
            <v>0</v>
          </cell>
          <cell r="J2801">
            <v>18.899999999999999</v>
          </cell>
          <cell r="K2801">
            <v>22.679999999999996</v>
          </cell>
        </row>
        <row r="2802">
          <cell r="B2802" t="str">
            <v>C2916</v>
          </cell>
          <cell r="C2802" t="str">
            <v>RAMAL PREDIAL DE ESGOTO EM PVC 100mm, C/PAVIMENTO EM ASFALTO</v>
          </cell>
          <cell r="D2802" t="str">
            <v>M</v>
          </cell>
          <cell r="E2802">
            <v>1</v>
          </cell>
          <cell r="F2802">
            <v>14.404764999999999</v>
          </cell>
          <cell r="G2802">
            <v>0</v>
          </cell>
          <cell r="H2802">
            <v>11.505234999999999</v>
          </cell>
          <cell r="I2802">
            <v>0</v>
          </cell>
          <cell r="J2802">
            <v>25.909999999999997</v>
          </cell>
          <cell r="K2802">
            <v>31.091999999999995</v>
          </cell>
        </row>
        <row r="2803">
          <cell r="B2803" t="str">
            <v>C2917</v>
          </cell>
          <cell r="C2803" t="str">
            <v>RAMAL PREDIAL DE ESGOTO EM PVC 100mm, C/PAVIMENTO EM PEDRA TOSCA</v>
          </cell>
          <cell r="D2803" t="str">
            <v>M</v>
          </cell>
          <cell r="E2803">
            <v>1</v>
          </cell>
          <cell r="F2803">
            <v>9.2825937500000002</v>
          </cell>
          <cell r="G2803">
            <v>0</v>
          </cell>
          <cell r="H2803">
            <v>8.5974062500000006</v>
          </cell>
          <cell r="I2803">
            <v>0</v>
          </cell>
          <cell r="J2803">
            <v>17.880000000000003</v>
          </cell>
          <cell r="K2803">
            <v>21.456000000000003</v>
          </cell>
        </row>
        <row r="2804">
          <cell r="B2804" t="str">
            <v>C2918</v>
          </cell>
          <cell r="C2804" t="str">
            <v>RAMAL PREDIAL DE ESGOTO EM PVC 100mm, S/ PAVIMENTO</v>
          </cell>
          <cell r="D2804" t="str">
            <v>M</v>
          </cell>
          <cell r="E2804">
            <v>1</v>
          </cell>
          <cell r="F2804">
            <v>8.8462649999999989</v>
          </cell>
          <cell r="G2804">
            <v>0</v>
          </cell>
          <cell r="H2804">
            <v>8.3537350000000004</v>
          </cell>
          <cell r="I2804">
            <v>0</v>
          </cell>
          <cell r="J2804">
            <v>17.2</v>
          </cell>
          <cell r="K2804">
            <v>20.639999999999997</v>
          </cell>
        </row>
        <row r="2805">
          <cell r="C2805" t="str">
            <v>OUTROS ELEMENTOS</v>
          </cell>
          <cell r="E2805">
            <v>0</v>
          </cell>
          <cell r="F2805">
            <v>17326.862028269999</v>
          </cell>
          <cell r="G2805">
            <v>0</v>
          </cell>
          <cell r="H2805">
            <v>1065.6879717300001</v>
          </cell>
          <cell r="I2805">
            <v>0</v>
          </cell>
          <cell r="J2805" t="str">
            <v/>
          </cell>
        </row>
        <row r="2806">
          <cell r="B2806" t="str">
            <v>C3435</v>
          </cell>
          <cell r="C2806" t="str">
            <v>ABRIGO P/ QUADRO COMANDO(54x54cm) DE POÇOS, ÁREA NÃO INUNDÁVEL</v>
          </cell>
          <cell r="D2806" t="str">
            <v>UN</v>
          </cell>
          <cell r="E2806">
            <v>1</v>
          </cell>
          <cell r="F2806">
            <v>158.25963870000001</v>
          </cell>
          <cell r="G2806">
            <v>0</v>
          </cell>
          <cell r="H2806">
            <v>54.520361299999998</v>
          </cell>
          <cell r="I2806">
            <v>0</v>
          </cell>
          <cell r="J2806">
            <v>212.78</v>
          </cell>
          <cell r="K2806">
            <v>255.33599999999998</v>
          </cell>
        </row>
        <row r="2807">
          <cell r="B2807" t="str">
            <v>C3433</v>
          </cell>
          <cell r="C2807" t="str">
            <v>ABRIGO P/ QUADRO COMANDO(108x108cm), POÇOS ÁREA NÃO INUNDÁVEL</v>
          </cell>
          <cell r="D2807" t="str">
            <v>UN</v>
          </cell>
          <cell r="E2807">
            <v>1</v>
          </cell>
          <cell r="F2807">
            <v>264.76083199999999</v>
          </cell>
          <cell r="G2807">
            <v>0</v>
          </cell>
          <cell r="H2807">
            <v>84.789167999999989</v>
          </cell>
          <cell r="I2807">
            <v>0</v>
          </cell>
          <cell r="J2807">
            <v>349.54999999999995</v>
          </cell>
          <cell r="K2807">
            <v>419.45999999999992</v>
          </cell>
        </row>
        <row r="2808">
          <cell r="B2808" t="str">
            <v>C3434</v>
          </cell>
          <cell r="C2808" t="str">
            <v>ABRIGO P/ QUADRO COMANDO(120x120cm),  COM MURETA DE 2,10m</v>
          </cell>
          <cell r="D2808" t="str">
            <v>UN</v>
          </cell>
          <cell r="E2808">
            <v>1</v>
          </cell>
          <cell r="F2808">
            <v>514.32026949999999</v>
          </cell>
          <cell r="G2808">
            <v>0</v>
          </cell>
          <cell r="H2808">
            <v>221.26973050000001</v>
          </cell>
          <cell r="I2808">
            <v>0</v>
          </cell>
          <cell r="J2808">
            <v>735.59</v>
          </cell>
          <cell r="K2808">
            <v>882.70799999999997</v>
          </cell>
        </row>
        <row r="2809">
          <cell r="B2809" t="str">
            <v>C1079</v>
          </cell>
          <cell r="C2809" t="str">
            <v>DESOBSTRUÇÃO DE TUBULAÇÕES</v>
          </cell>
          <cell r="D2809" t="str">
            <v>M</v>
          </cell>
          <cell r="E2809">
            <v>1</v>
          </cell>
          <cell r="F2809">
            <v>3.2974999999999999</v>
          </cell>
          <cell r="G2809">
            <v>0</v>
          </cell>
          <cell r="H2809">
            <v>4.1224999999999996</v>
          </cell>
          <cell r="I2809">
            <v>0</v>
          </cell>
          <cell r="J2809">
            <v>7.42</v>
          </cell>
          <cell r="K2809">
            <v>8.9039999999999999</v>
          </cell>
        </row>
        <row r="2810">
          <cell r="B2810" t="str">
            <v>C1248</v>
          </cell>
          <cell r="C2810" t="str">
            <v>ENVELOPE DE CONCRETO P/TUBOS PVC ENTERRADO, TIPO C, FCK= 13,5MPa</v>
          </cell>
          <cell r="D2810" t="str">
            <v>M3</v>
          </cell>
          <cell r="E2810">
            <v>1</v>
          </cell>
          <cell r="F2810">
            <v>195.43372500000001</v>
          </cell>
          <cell r="G2810">
            <v>0</v>
          </cell>
          <cell r="H2810">
            <v>59.526274999999998</v>
          </cell>
          <cell r="I2810">
            <v>0</v>
          </cell>
          <cell r="J2810">
            <v>254.96</v>
          </cell>
          <cell r="K2810">
            <v>305.952</v>
          </cell>
        </row>
        <row r="2811">
          <cell r="B2811" t="str">
            <v>C2832</v>
          </cell>
          <cell r="C2811" t="str">
            <v>FOSSA SÉPTICA E SUMIDOURO  EM ALVENARIA</v>
          </cell>
          <cell r="D2811" t="str">
            <v>UN</v>
          </cell>
          <cell r="E2811">
            <v>1</v>
          </cell>
          <cell r="F2811">
            <v>879.1678938</v>
          </cell>
          <cell r="G2811">
            <v>0</v>
          </cell>
          <cell r="H2811">
            <v>351.7721062</v>
          </cell>
          <cell r="I2811">
            <v>0</v>
          </cell>
          <cell r="J2811">
            <v>1230.94</v>
          </cell>
          <cell r="K2811">
            <v>1477.1279999999999</v>
          </cell>
        </row>
        <row r="2812">
          <cell r="B2812" t="str">
            <v>C4162</v>
          </cell>
          <cell r="C2812" t="str">
            <v>FOSSA SÉPTICA E SUMIDOURO EM ANÉIS D=1,20M</v>
          </cell>
          <cell r="D2812" t="str">
            <v>UN</v>
          </cell>
          <cell r="E2812">
            <v>1</v>
          </cell>
          <cell r="F2812">
            <v>920.38136250000002</v>
          </cell>
          <cell r="G2812">
            <v>0</v>
          </cell>
          <cell r="H2812">
            <v>139.7786375</v>
          </cell>
          <cell r="I2812">
            <v>0</v>
          </cell>
          <cell r="J2812">
            <v>1060.1600000000001</v>
          </cell>
          <cell r="K2812">
            <v>1272.192</v>
          </cell>
        </row>
        <row r="2813">
          <cell r="B2813" t="str">
            <v>C1436</v>
          </cell>
          <cell r="C2813" t="str">
            <v>GRELHA DE FERRO P/ CALHAS E CAIXAS</v>
          </cell>
          <cell r="D2813" t="str">
            <v>M2</v>
          </cell>
          <cell r="E2813">
            <v>1</v>
          </cell>
          <cell r="F2813">
            <v>83.208749999999995</v>
          </cell>
          <cell r="G2813">
            <v>0</v>
          </cell>
          <cell r="H2813">
            <v>8.53125</v>
          </cell>
          <cell r="I2813">
            <v>0</v>
          </cell>
          <cell r="J2813">
            <v>91.74</v>
          </cell>
          <cell r="K2813">
            <v>110.08799999999999</v>
          </cell>
        </row>
        <row r="2814">
          <cell r="B2814" t="str">
            <v>C3995</v>
          </cell>
          <cell r="C2814" t="str">
            <v>GRELHA HEMISFÉRICA DE FERRO FUNDIDO D=150 mm (6")</v>
          </cell>
          <cell r="D2814" t="str">
            <v>UN</v>
          </cell>
          <cell r="E2814">
            <v>1</v>
          </cell>
          <cell r="F2814">
            <v>48.157499999999999</v>
          </cell>
          <cell r="G2814">
            <v>0</v>
          </cell>
          <cell r="H2814">
            <v>0.61250000000000004</v>
          </cell>
          <cell r="I2814">
            <v>0</v>
          </cell>
          <cell r="J2814">
            <v>48.769999999999996</v>
          </cell>
          <cell r="K2814">
            <v>58.523999999999994</v>
          </cell>
        </row>
        <row r="2815">
          <cell r="B2815" t="str">
            <v>C2852</v>
          </cell>
          <cell r="C2815" t="str">
            <v>LAJE C/FURO EXCÊNTRICO DE 600 MM P/POÇO DE VISITA D= 1000mm</v>
          </cell>
          <cell r="D2815" t="str">
            <v>UN</v>
          </cell>
          <cell r="E2815">
            <v>1</v>
          </cell>
          <cell r="F2815">
            <v>59.832716060000003</v>
          </cell>
          <cell r="G2815">
            <v>0</v>
          </cell>
          <cell r="H2815">
            <v>9.8772839399999999</v>
          </cell>
          <cell r="I2815">
            <v>0</v>
          </cell>
          <cell r="J2815">
            <v>69.710000000000008</v>
          </cell>
          <cell r="K2815">
            <v>83.652000000000001</v>
          </cell>
        </row>
        <row r="2816">
          <cell r="B2816" t="str">
            <v>C2853</v>
          </cell>
          <cell r="C2816" t="str">
            <v>LAJE C/FURO EXCÊNTRICO DE 600 MM P/POÇO DE VISITA D=1200mm</v>
          </cell>
          <cell r="D2816" t="str">
            <v>UN</v>
          </cell>
          <cell r="E2816">
            <v>1</v>
          </cell>
          <cell r="F2816">
            <v>74.391772209999999</v>
          </cell>
          <cell r="G2816">
            <v>0</v>
          </cell>
          <cell r="H2816">
            <v>11.518227789999999</v>
          </cell>
          <cell r="I2816">
            <v>0</v>
          </cell>
          <cell r="J2816">
            <v>85.91</v>
          </cell>
          <cell r="K2816">
            <v>103.092</v>
          </cell>
        </row>
        <row r="2817">
          <cell r="B2817" t="str">
            <v>C2854</v>
          </cell>
          <cell r="C2817" t="str">
            <v>LAJE DE FUNDO P/POÇO DE VISITA C/ANÉIS PRÉ-MOLDADO D= 600mm</v>
          </cell>
          <cell r="D2817" t="str">
            <v>UN</v>
          </cell>
          <cell r="E2817">
            <v>1</v>
          </cell>
          <cell r="F2817">
            <v>86.369761699999998</v>
          </cell>
          <cell r="G2817">
            <v>0</v>
          </cell>
          <cell r="H2817">
            <v>14.360238300000001</v>
          </cell>
          <cell r="I2817">
            <v>0</v>
          </cell>
          <cell r="J2817">
            <v>100.73</v>
          </cell>
          <cell r="K2817">
            <v>120.876</v>
          </cell>
        </row>
        <row r="2818">
          <cell r="B2818" t="str">
            <v>C2856</v>
          </cell>
          <cell r="C2818" t="str">
            <v>LAJE DE FUNDO P/POÇO DE VISITA C/ANÉIS PRÉ-MOLDADO D=1000mm</v>
          </cell>
          <cell r="D2818" t="str">
            <v>UN</v>
          </cell>
          <cell r="E2818">
            <v>1</v>
          </cell>
          <cell r="F2818">
            <v>153.6792365</v>
          </cell>
          <cell r="G2818">
            <v>0</v>
          </cell>
          <cell r="H2818">
            <v>23.510763499999999</v>
          </cell>
          <cell r="I2818">
            <v>0</v>
          </cell>
          <cell r="J2818">
            <v>177.19</v>
          </cell>
          <cell r="K2818">
            <v>212.62799999999999</v>
          </cell>
        </row>
        <row r="2819">
          <cell r="B2819" t="str">
            <v>C2855</v>
          </cell>
          <cell r="C2819" t="str">
            <v>LAJE DE FUNDO P/POÇO DE VISITA C/ANÉIS PRÉ-MOLDADO D=1200mm</v>
          </cell>
          <cell r="D2819" t="str">
            <v>UN</v>
          </cell>
          <cell r="E2819">
            <v>1</v>
          </cell>
          <cell r="F2819">
            <v>183.4571953</v>
          </cell>
          <cell r="G2819">
            <v>0</v>
          </cell>
          <cell r="H2819">
            <v>27.812804700000001</v>
          </cell>
          <cell r="I2819">
            <v>0</v>
          </cell>
          <cell r="J2819">
            <v>211.26999999999998</v>
          </cell>
          <cell r="K2819">
            <v>253.52399999999997</v>
          </cell>
        </row>
        <row r="2820">
          <cell r="B2820" t="str">
            <v>C1948</v>
          </cell>
          <cell r="C2820" t="str">
            <v>PONTO HIDRÁULICO, MATERIAL E EXECUÇÃO</v>
          </cell>
          <cell r="D2820" t="str">
            <v>PT</v>
          </cell>
          <cell r="E2820">
            <v>1</v>
          </cell>
          <cell r="F2820">
            <v>50.813749999999999</v>
          </cell>
          <cell r="G2820">
            <v>0</v>
          </cell>
          <cell r="H2820">
            <v>23.90625</v>
          </cell>
          <cell r="I2820">
            <v>0</v>
          </cell>
          <cell r="J2820">
            <v>74.72</v>
          </cell>
          <cell r="K2820">
            <v>89.664000000000001</v>
          </cell>
        </row>
        <row r="2821">
          <cell r="B2821" t="str">
            <v>C1950</v>
          </cell>
          <cell r="C2821" t="str">
            <v>PONTO SANITÁRIO, MATERIAL E EXECUÇÃO</v>
          </cell>
          <cell r="D2821" t="str">
            <v>PT</v>
          </cell>
          <cell r="E2821">
            <v>1</v>
          </cell>
          <cell r="F2821">
            <v>42.823749999999997</v>
          </cell>
          <cell r="G2821">
            <v>0</v>
          </cell>
          <cell r="H2821">
            <v>23.90625</v>
          </cell>
          <cell r="I2821">
            <v>0</v>
          </cell>
          <cell r="J2821">
            <v>66.72999999999999</v>
          </cell>
          <cell r="K2821">
            <v>80.075999999999979</v>
          </cell>
        </row>
        <row r="2822">
          <cell r="B2822" t="str">
            <v>C4020</v>
          </cell>
          <cell r="C2822" t="str">
            <v xml:space="preserve">VASO DE EQUALIZAÇÃO DE 400 L </v>
          </cell>
          <cell r="D2822" t="str">
            <v>UN</v>
          </cell>
          <cell r="E2822">
            <v>1</v>
          </cell>
          <cell r="F2822">
            <v>1503.67625</v>
          </cell>
          <cell r="G2822">
            <v>0</v>
          </cell>
          <cell r="H2822">
            <v>4.59375</v>
          </cell>
          <cell r="I2822">
            <v>0</v>
          </cell>
          <cell r="J2822">
            <v>1508.27</v>
          </cell>
          <cell r="K2822">
            <v>1809.924</v>
          </cell>
        </row>
        <row r="2823">
          <cell r="B2823" t="str">
            <v>C1250</v>
          </cell>
          <cell r="C2823" t="str">
            <v>ENVELOPE DE CONCRETO P/PROTEÇÃO DE TUBO PVC ENTERRADO</v>
          </cell>
          <cell r="D2823" t="str">
            <v>M</v>
          </cell>
          <cell r="E2823">
            <v>1</v>
          </cell>
          <cell r="F2823">
            <v>4.8301249999999998</v>
          </cell>
          <cell r="G2823">
            <v>0</v>
          </cell>
          <cell r="H2823">
            <v>1.2798749999999999</v>
          </cell>
          <cell r="I2823">
            <v>0</v>
          </cell>
          <cell r="J2823">
            <v>6.1099999999999994</v>
          </cell>
          <cell r="K2823">
            <v>7.331999999999999</v>
          </cell>
        </row>
        <row r="2824">
          <cell r="B2824" t="str">
            <v>C4331</v>
          </cell>
          <cell r="C2824" t="str">
            <v>FORNECIMENTO E INSTALAÇÃO DE ESTAÇÃO DE TRATAMENTO DE ESGOTOS</v>
          </cell>
          <cell r="D2824" t="str">
            <v>UN</v>
          </cell>
          <cell r="E2824">
            <v>1</v>
          </cell>
          <cell r="F2824">
            <v>12100</v>
          </cell>
          <cell r="G2824">
            <v>0</v>
          </cell>
          <cell r="H2824">
            <v>0</v>
          </cell>
          <cell r="I2824">
            <v>0</v>
          </cell>
          <cell r="J2824">
            <v>12100</v>
          </cell>
          <cell r="K2824">
            <v>14520</v>
          </cell>
        </row>
        <row r="2825">
          <cell r="C2825" t="str">
            <v>INSTALAÇÕES DE PRODUÇÃO</v>
          </cell>
          <cell r="E2825">
            <v>0</v>
          </cell>
          <cell r="F2825">
            <v>13560.49</v>
          </cell>
          <cell r="G2825">
            <v>0</v>
          </cell>
          <cell r="H2825">
            <v>5717.65</v>
          </cell>
          <cell r="I2825">
            <v>0</v>
          </cell>
          <cell r="J2825" t="str">
            <v/>
          </cell>
        </row>
        <row r="2826">
          <cell r="B2826" t="str">
            <v>C3465</v>
          </cell>
          <cell r="C2826" t="str">
            <v>INSTALAÇÃO E FORNECIMENTO DE MONOVIA: TRILHO, TROLLEY / TALHA MANUAL 0,5 T</v>
          </cell>
          <cell r="D2826" t="str">
            <v>UN</v>
          </cell>
          <cell r="E2826">
            <v>1</v>
          </cell>
          <cell r="F2826">
            <v>2957.36</v>
          </cell>
          <cell r="G2826">
            <v>0</v>
          </cell>
          <cell r="H2826">
            <v>202.6</v>
          </cell>
          <cell r="I2826">
            <v>0</v>
          </cell>
          <cell r="J2826">
            <v>3159.96</v>
          </cell>
          <cell r="K2826">
            <v>3791.9519999999998</v>
          </cell>
        </row>
        <row r="2827">
          <cell r="B2827" t="str">
            <v>C3463</v>
          </cell>
          <cell r="C2827" t="str">
            <v>INSTALAÇÃO E FORNECIMENTO DE MONOVIA:TRILHO,TROLLEY / TALHA MANUAL 1,0 T</v>
          </cell>
          <cell r="D2827" t="str">
            <v>UN</v>
          </cell>
          <cell r="E2827">
            <v>1</v>
          </cell>
          <cell r="F2827">
            <v>3174.66</v>
          </cell>
          <cell r="G2827">
            <v>0</v>
          </cell>
          <cell r="H2827">
            <v>202.6</v>
          </cell>
          <cell r="I2827">
            <v>0</v>
          </cell>
          <cell r="J2827">
            <v>3377.2599999999998</v>
          </cell>
          <cell r="K2827">
            <v>4052.7119999999995</v>
          </cell>
        </row>
        <row r="2828">
          <cell r="B2828" t="str">
            <v>C3464</v>
          </cell>
          <cell r="C2828" t="str">
            <v>INSTALAÇÃO E FORNECIMENTO DE MONOVIA:TRILHO,TROLLEY / TALHA MANUAL 2,0 T</v>
          </cell>
          <cell r="D2828" t="str">
            <v>UN</v>
          </cell>
          <cell r="E2828">
            <v>1</v>
          </cell>
          <cell r="F2828">
            <v>3333.66</v>
          </cell>
          <cell r="G2828">
            <v>0</v>
          </cell>
          <cell r="H2828">
            <v>202.6</v>
          </cell>
          <cell r="I2828">
            <v>0</v>
          </cell>
          <cell r="J2828">
            <v>3536.2599999999998</v>
          </cell>
          <cell r="K2828">
            <v>4243.5119999999997</v>
          </cell>
        </row>
        <row r="2829">
          <cell r="B2829" t="str">
            <v>C3417</v>
          </cell>
          <cell r="C2829" t="str">
            <v>INSTALAÇÃO ELETROMECÂNICA DE CONJUNTO MOTO-BOMBA ATÉ 4 CV</v>
          </cell>
          <cell r="D2829" t="str">
            <v>UN</v>
          </cell>
          <cell r="E2829">
            <v>1</v>
          </cell>
          <cell r="F2829">
            <v>73.305000000000007</v>
          </cell>
          <cell r="G2829">
            <v>0</v>
          </cell>
          <cell r="H2829">
            <v>91.625</v>
          </cell>
          <cell r="I2829">
            <v>0</v>
          </cell>
          <cell r="J2829">
            <v>164.93</v>
          </cell>
          <cell r="K2829">
            <v>197.916</v>
          </cell>
        </row>
        <row r="2830">
          <cell r="B2830" t="str">
            <v>C3416</v>
          </cell>
          <cell r="C2830" t="str">
            <v>INSTALAÇÃO ELETROMECÂNICA DE CONJUNTO MOTO-BOMBA DE 4 À 7,5 CV</v>
          </cell>
          <cell r="D2830" t="str">
            <v>UN</v>
          </cell>
          <cell r="E2830">
            <v>1</v>
          </cell>
          <cell r="F2830">
            <v>220.465</v>
          </cell>
          <cell r="G2830">
            <v>0</v>
          </cell>
          <cell r="H2830">
            <v>274.875</v>
          </cell>
          <cell r="I2830">
            <v>0</v>
          </cell>
          <cell r="J2830">
            <v>495.34000000000003</v>
          </cell>
          <cell r="K2830">
            <v>594.40800000000002</v>
          </cell>
        </row>
        <row r="2831">
          <cell r="B2831" t="str">
            <v>C3418</v>
          </cell>
          <cell r="C2831" t="str">
            <v>INSTALAÇÃO ELETROMECÂNICA DE CONJUNTO MOTO-BOMBA DE 7,5 À 15 CV</v>
          </cell>
          <cell r="D2831" t="str">
            <v>UN</v>
          </cell>
          <cell r="E2831">
            <v>1</v>
          </cell>
          <cell r="F2831">
            <v>434.8</v>
          </cell>
          <cell r="G2831">
            <v>0</v>
          </cell>
          <cell r="H2831">
            <v>543.5</v>
          </cell>
          <cell r="I2831">
            <v>0</v>
          </cell>
          <cell r="J2831">
            <v>978.3</v>
          </cell>
          <cell r="K2831">
            <v>1173.9599999999998</v>
          </cell>
        </row>
        <row r="2832">
          <cell r="B2832" t="str">
            <v>C3419</v>
          </cell>
          <cell r="C2832" t="str">
            <v>INSTALAÇÃO ELETROMECÂNICA DE CONJUNTO MOTO-BOMBA DE 15 À 50 CV</v>
          </cell>
          <cell r="D2832" t="str">
            <v>UN</v>
          </cell>
          <cell r="E2832">
            <v>1</v>
          </cell>
          <cell r="F2832">
            <v>491.31</v>
          </cell>
          <cell r="G2832">
            <v>0</v>
          </cell>
          <cell r="H2832">
            <v>613</v>
          </cell>
          <cell r="I2832">
            <v>0</v>
          </cell>
          <cell r="J2832">
            <v>1104.31</v>
          </cell>
          <cell r="K2832">
            <v>1325.1719999999998</v>
          </cell>
        </row>
        <row r="2833">
          <cell r="B2833" t="str">
            <v>C3420</v>
          </cell>
          <cell r="C2833" t="str">
            <v>INSTALAÇÃO ELETROMECÂNICA DE CONJUNTO MOTO-BOMBA DE 50 À 100 CV</v>
          </cell>
          <cell r="D2833" t="str">
            <v>UN</v>
          </cell>
          <cell r="E2833">
            <v>1</v>
          </cell>
          <cell r="F2833">
            <v>787.04</v>
          </cell>
          <cell r="G2833">
            <v>0</v>
          </cell>
          <cell r="H2833">
            <v>982.1</v>
          </cell>
          <cell r="I2833">
            <v>0</v>
          </cell>
          <cell r="J2833">
            <v>1769.1399999999999</v>
          </cell>
          <cell r="K2833">
            <v>2122.9679999999998</v>
          </cell>
        </row>
        <row r="2834">
          <cell r="B2834" t="str">
            <v>C3421</v>
          </cell>
          <cell r="C2834" t="str">
            <v>INSTALAÇÃO ELETROMECÂNICA DE CONJUNTO MOTO-BOMBA DE 100 À 200 CV</v>
          </cell>
          <cell r="D2834" t="str">
            <v>UN</v>
          </cell>
          <cell r="E2834">
            <v>1</v>
          </cell>
          <cell r="F2834">
            <v>924.02</v>
          </cell>
          <cell r="G2834">
            <v>0</v>
          </cell>
          <cell r="H2834">
            <v>1152.75</v>
          </cell>
          <cell r="I2834">
            <v>0</v>
          </cell>
          <cell r="J2834">
            <v>2076.77</v>
          </cell>
          <cell r="K2834">
            <v>2492.1239999999998</v>
          </cell>
        </row>
        <row r="2835">
          <cell r="B2835" t="str">
            <v>C3422</v>
          </cell>
          <cell r="C2835" t="str">
            <v>INSTALAÇÃO ELETROMECÂNICA DE CONJUNTO MOTO-BOMBA DE 200 À 500 CV</v>
          </cell>
          <cell r="D2835" t="str">
            <v>UN</v>
          </cell>
          <cell r="E2835">
            <v>1</v>
          </cell>
          <cell r="F2835">
            <v>1163.8699999999999</v>
          </cell>
          <cell r="G2835">
            <v>0</v>
          </cell>
          <cell r="H2835">
            <v>1452</v>
          </cell>
          <cell r="I2835">
            <v>0</v>
          </cell>
          <cell r="J2835">
            <v>2615.87</v>
          </cell>
          <cell r="K2835">
            <v>3139.0439999999999</v>
          </cell>
        </row>
        <row r="2836">
          <cell r="C2836" t="str">
            <v>SERVIÇOS ESPECIAIS</v>
          </cell>
          <cell r="E2836">
            <v>0</v>
          </cell>
          <cell r="F2836">
            <v>34577.229754</v>
          </cell>
          <cell r="G2836">
            <v>0</v>
          </cell>
          <cell r="H2836">
            <v>29996.540246</v>
          </cell>
          <cell r="I2836">
            <v>0</v>
          </cell>
          <cell r="J2836" t="str">
            <v/>
          </cell>
        </row>
        <row r="2837">
          <cell r="B2837" t="str">
            <v>C3523</v>
          </cell>
          <cell r="C2837" t="str">
            <v>FORNECIMENTO E MONTAGEM DE PLACA DE FIBRA DE 2,50mX1,20m, ESP. 3mm P/ FLOCULADOR</v>
          </cell>
          <cell r="D2837" t="str">
            <v>M2</v>
          </cell>
          <cell r="E2837">
            <v>1</v>
          </cell>
          <cell r="F2837">
            <v>94.076250000000002</v>
          </cell>
          <cell r="G2837">
            <v>0</v>
          </cell>
          <cell r="H2837">
            <v>2.84375</v>
          </cell>
          <cell r="I2837">
            <v>0</v>
          </cell>
          <cell r="J2837">
            <v>96.92</v>
          </cell>
          <cell r="K2837">
            <v>116.304</v>
          </cell>
        </row>
        <row r="2838">
          <cell r="B2838" t="str">
            <v>C3471</v>
          </cell>
          <cell r="C2838" t="str">
            <v>MONTAGEM BARRILETE FILTRO FIBRA, KIT'S, PÇS VAZÃO ATÉ 50 m3/h</v>
          </cell>
          <cell r="D2838" t="str">
            <v>UN</v>
          </cell>
          <cell r="E2838">
            <v>1</v>
          </cell>
          <cell r="F2838">
            <v>921.6</v>
          </cell>
          <cell r="G2838">
            <v>0</v>
          </cell>
          <cell r="H2838">
            <v>1152</v>
          </cell>
          <cell r="I2838">
            <v>0</v>
          </cell>
          <cell r="J2838">
            <v>2073.6</v>
          </cell>
          <cell r="K2838">
            <v>2488.3199999999997</v>
          </cell>
        </row>
        <row r="2839">
          <cell r="B2839" t="str">
            <v>C3473</v>
          </cell>
          <cell r="C2839" t="str">
            <v>MONTAGEM BARRILETE FILTRO FIBRA, KIT'S, PÇS VAZÃO 95,01 À 230 m3/h</v>
          </cell>
          <cell r="D2839" t="str">
            <v>UN</v>
          </cell>
          <cell r="E2839">
            <v>1</v>
          </cell>
          <cell r="F2839">
            <v>2313.6</v>
          </cell>
          <cell r="G2839">
            <v>0</v>
          </cell>
          <cell r="H2839">
            <v>2892</v>
          </cell>
          <cell r="I2839">
            <v>0</v>
          </cell>
          <cell r="J2839">
            <v>5205.6000000000004</v>
          </cell>
          <cell r="K2839">
            <v>6246.72</v>
          </cell>
        </row>
        <row r="2840">
          <cell r="B2840" t="str">
            <v>C3502</v>
          </cell>
          <cell r="C2840" t="str">
            <v>MONTAGEM DE TUBOS, CONEXÕES E EQUIPAMENTOS DE TRATAMENTO, CASA DE OPERAÇÃO</v>
          </cell>
          <cell r="D2840" t="str">
            <v>UN</v>
          </cell>
          <cell r="E2840">
            <v>1</v>
          </cell>
          <cell r="F2840">
            <v>320.16000000000003</v>
          </cell>
          <cell r="G2840">
            <v>0</v>
          </cell>
          <cell r="H2840">
            <v>400.2</v>
          </cell>
          <cell r="I2840">
            <v>0</v>
          </cell>
          <cell r="J2840">
            <v>720.36</v>
          </cell>
          <cell r="K2840">
            <v>864.43200000000002</v>
          </cell>
        </row>
        <row r="2841">
          <cell r="B2841" t="str">
            <v>C3496</v>
          </cell>
          <cell r="C2841" t="str">
            <v>MONTAGEM DE TUBOS, CONEXÕES E PÇS, ELEVATÓRIA CAP ATÉ 5 l/s</v>
          </cell>
          <cell r="D2841" t="str">
            <v>UN</v>
          </cell>
          <cell r="E2841">
            <v>1</v>
          </cell>
          <cell r="F2841">
            <v>688.28</v>
          </cell>
          <cell r="G2841">
            <v>0</v>
          </cell>
          <cell r="H2841">
            <v>212.8</v>
          </cell>
          <cell r="I2841">
            <v>0</v>
          </cell>
          <cell r="J2841">
            <v>901.07999999999993</v>
          </cell>
          <cell r="K2841">
            <v>1081.2959999999998</v>
          </cell>
        </row>
        <row r="2842">
          <cell r="B2842" t="str">
            <v>C3497</v>
          </cell>
          <cell r="C2842" t="str">
            <v>MONTAGEM DE TUBOS, CONEXÕES E PÇS, ELEVATÓRIA C/ VAZÃO DE 5,01 À 10 l/s</v>
          </cell>
          <cell r="D2842" t="str">
            <v>UN</v>
          </cell>
          <cell r="E2842">
            <v>1</v>
          </cell>
          <cell r="F2842">
            <v>831.75</v>
          </cell>
          <cell r="G2842">
            <v>0</v>
          </cell>
          <cell r="H2842">
            <v>381.6</v>
          </cell>
          <cell r="I2842">
            <v>0</v>
          </cell>
          <cell r="J2842">
            <v>1213.3499999999999</v>
          </cell>
          <cell r="K2842">
            <v>1456.0199999999998</v>
          </cell>
        </row>
        <row r="2843">
          <cell r="B2843" t="str">
            <v>C3498</v>
          </cell>
          <cell r="C2843" t="str">
            <v>MONTAGEM DE TUBOS, CONEXÕES E PÇS, ELEVATÓRIA C/ VAZÃO DE 10,01 À 20 l/s</v>
          </cell>
          <cell r="D2843" t="str">
            <v>UN</v>
          </cell>
          <cell r="E2843">
            <v>1</v>
          </cell>
          <cell r="F2843">
            <v>2293.38</v>
          </cell>
          <cell r="G2843">
            <v>0</v>
          </cell>
          <cell r="H2843">
            <v>976.8</v>
          </cell>
          <cell r="I2843">
            <v>0</v>
          </cell>
          <cell r="J2843">
            <v>3270.1800000000003</v>
          </cell>
          <cell r="K2843">
            <v>3924.2160000000003</v>
          </cell>
        </row>
        <row r="2844">
          <cell r="B2844" t="str">
            <v>C3499</v>
          </cell>
          <cell r="C2844" t="str">
            <v>MONTAGEM DE TUBOS, CONEXÕES E PÇS, ELEVATÓRIA C/ VAZÃO DE 20,01 À 40 l/s</v>
          </cell>
          <cell r="D2844" t="str">
            <v>UN</v>
          </cell>
          <cell r="E2844">
            <v>1</v>
          </cell>
          <cell r="F2844">
            <v>2781.83</v>
          </cell>
          <cell r="G2844">
            <v>0</v>
          </cell>
          <cell r="H2844">
            <v>1866</v>
          </cell>
          <cell r="I2844">
            <v>0</v>
          </cell>
          <cell r="J2844">
            <v>4647.83</v>
          </cell>
          <cell r="K2844">
            <v>5577.3959999999997</v>
          </cell>
        </row>
        <row r="2845">
          <cell r="B2845" t="str">
            <v>C3500</v>
          </cell>
          <cell r="C2845" t="str">
            <v>MONTAGEM DE TUBOS, CONEXÕES E PÇS, ELEVATÓRIA C/ VAZÃO DE 40,01 À 60 l/s</v>
          </cell>
          <cell r="D2845" t="str">
            <v>UN</v>
          </cell>
          <cell r="E2845">
            <v>1</v>
          </cell>
          <cell r="F2845">
            <v>4551.62</v>
          </cell>
          <cell r="G2845">
            <v>0</v>
          </cell>
          <cell r="H2845">
            <v>3555.2</v>
          </cell>
          <cell r="I2845">
            <v>0</v>
          </cell>
          <cell r="J2845">
            <v>8106.82</v>
          </cell>
          <cell r="K2845">
            <v>9728.1839999999993</v>
          </cell>
        </row>
        <row r="2846">
          <cell r="B2846" t="str">
            <v>C3501</v>
          </cell>
          <cell r="C2846" t="str">
            <v>MONTAGEM DE TUBOS, CONEXÕES E PÇS, ELEVATÓRIA C/ VAZÃO DE 60,01 À 90 l/s</v>
          </cell>
          <cell r="D2846" t="str">
            <v>UN</v>
          </cell>
          <cell r="E2846">
            <v>1</v>
          </cell>
          <cell r="F2846">
            <v>5454.66</v>
          </cell>
          <cell r="G2846">
            <v>0</v>
          </cell>
          <cell r="H2846">
            <v>4684</v>
          </cell>
          <cell r="I2846">
            <v>0</v>
          </cell>
          <cell r="J2846">
            <v>10138.66</v>
          </cell>
          <cell r="K2846">
            <v>12166.392</v>
          </cell>
        </row>
        <row r="2847">
          <cell r="B2847" t="str">
            <v>C3490</v>
          </cell>
          <cell r="C2847" t="str">
            <v>MONTAGEM DE TUBOS, CONEXÕES E PÇS, RESERVATÓRIO APOIADO CAP ATÉ 100 M3</v>
          </cell>
          <cell r="D2847" t="str">
            <v>UN</v>
          </cell>
          <cell r="E2847">
            <v>1</v>
          </cell>
          <cell r="F2847">
            <v>167.8075</v>
          </cell>
          <cell r="G2847">
            <v>0</v>
          </cell>
          <cell r="H2847">
            <v>170.1525</v>
          </cell>
          <cell r="I2847">
            <v>0</v>
          </cell>
          <cell r="J2847">
            <v>337.96000000000004</v>
          </cell>
          <cell r="K2847">
            <v>405.55200000000002</v>
          </cell>
        </row>
        <row r="2848">
          <cell r="B2848" t="str">
            <v>C3491</v>
          </cell>
          <cell r="C2848" t="str">
            <v xml:space="preserve">MONTAGEM DE TUBOS, CONEXÕES E PÇS, RESERVATÓRIO APOIADO CAP DE 100,01 À 300 M3 </v>
          </cell>
          <cell r="D2848" t="str">
            <v>UN</v>
          </cell>
          <cell r="E2848">
            <v>1</v>
          </cell>
          <cell r="F2848">
            <v>253.81125</v>
          </cell>
          <cell r="G2848">
            <v>0</v>
          </cell>
          <cell r="H2848">
            <v>255.22874999999999</v>
          </cell>
          <cell r="I2848">
            <v>0</v>
          </cell>
          <cell r="J2848">
            <v>509.03999999999996</v>
          </cell>
          <cell r="K2848">
            <v>610.84799999999996</v>
          </cell>
        </row>
        <row r="2849">
          <cell r="B2849" t="str">
            <v>C3492</v>
          </cell>
          <cell r="C2849" t="str">
            <v xml:space="preserve">MONTAGEM DE TUBOS, CONEXÕES E PÇS, RESERVATÓRIO APOIADO CAP DE 300,01 À 600 M3 </v>
          </cell>
          <cell r="D2849" t="str">
            <v>UN</v>
          </cell>
          <cell r="E2849">
            <v>1</v>
          </cell>
          <cell r="F2849">
            <v>344.04500000000002</v>
          </cell>
          <cell r="G2849">
            <v>0</v>
          </cell>
          <cell r="H2849">
            <v>340.30500000000001</v>
          </cell>
          <cell r="I2849">
            <v>0</v>
          </cell>
          <cell r="J2849">
            <v>684.35</v>
          </cell>
          <cell r="K2849">
            <v>821.22</v>
          </cell>
        </row>
        <row r="2850">
          <cell r="B2850" t="str">
            <v>C3512</v>
          </cell>
          <cell r="C2850" t="str">
            <v>MONTAGEM DE TUBOS, CONEXÕES E PÇS, RESERVATÓRIO ELEVADO CAP. ATÉ 50 M3</v>
          </cell>
          <cell r="D2850" t="str">
            <v>UN</v>
          </cell>
          <cell r="E2850">
            <v>1</v>
          </cell>
          <cell r="F2850">
            <v>282.01749999999998</v>
          </cell>
          <cell r="G2850">
            <v>0</v>
          </cell>
          <cell r="H2850">
            <v>307.65249999999997</v>
          </cell>
          <cell r="I2850">
            <v>0</v>
          </cell>
          <cell r="J2850">
            <v>589.66999999999996</v>
          </cell>
          <cell r="K2850">
            <v>707.60399999999993</v>
          </cell>
        </row>
        <row r="2851">
          <cell r="B2851" t="str">
            <v>C3493</v>
          </cell>
          <cell r="C2851" t="str">
            <v>MONTAGEM DE TUBOS, CONEXÕES E PÇS, RESERVATÓRIO ELEVADO CAP DE 50,01 À 100 M3</v>
          </cell>
          <cell r="D2851" t="str">
            <v>UN</v>
          </cell>
          <cell r="E2851">
            <v>1</v>
          </cell>
          <cell r="F2851">
            <v>482.36500000000001</v>
          </cell>
          <cell r="G2851">
            <v>0</v>
          </cell>
          <cell r="H2851">
            <v>513.20500000000004</v>
          </cell>
          <cell r="I2851">
            <v>0</v>
          </cell>
          <cell r="J2851">
            <v>995.57</v>
          </cell>
          <cell r="K2851">
            <v>1194.684</v>
          </cell>
        </row>
        <row r="2852">
          <cell r="B2852" t="str">
            <v>C3494</v>
          </cell>
          <cell r="C2852" t="str">
            <v>MONTAGEM DE TUBOS, CONEXÕES E PÇS, RESERVATÓRIO ELEVADO CAP  DE 100,01 À 300 M3</v>
          </cell>
          <cell r="D2852" t="str">
            <v>UN</v>
          </cell>
          <cell r="E2852">
            <v>1</v>
          </cell>
          <cell r="F2852">
            <v>676.86874999999998</v>
          </cell>
          <cell r="G2852">
            <v>0</v>
          </cell>
          <cell r="H2852">
            <v>718.08124999999995</v>
          </cell>
          <cell r="I2852">
            <v>0</v>
          </cell>
          <cell r="J2852">
            <v>1394.9499999999998</v>
          </cell>
          <cell r="K2852">
            <v>1673.9399999999998</v>
          </cell>
        </row>
        <row r="2853">
          <cell r="B2853" t="str">
            <v>C3525</v>
          </cell>
          <cell r="C2853" t="str">
            <v>MONTAGEM DE TUBOS, CONEXÕES E PÇS ESPECIAIS EM FLOCULADOR/DECANTADOR</v>
          </cell>
          <cell r="D2853" t="str">
            <v>UN</v>
          </cell>
          <cell r="E2853">
            <v>1</v>
          </cell>
          <cell r="F2853">
            <v>449.28</v>
          </cell>
          <cell r="G2853">
            <v>0</v>
          </cell>
          <cell r="H2853">
            <v>561.6</v>
          </cell>
          <cell r="I2853">
            <v>0</v>
          </cell>
          <cell r="J2853">
            <v>1010.88</v>
          </cell>
          <cell r="K2853">
            <v>1213.056</v>
          </cell>
        </row>
        <row r="2854">
          <cell r="B2854" t="str">
            <v>C3495</v>
          </cell>
          <cell r="C2854" t="str">
            <v>MONTAGEM DE TUBOS, CONEXÕES E PÇS, RESERVATÓRIO ELEVADO CAP  DE 300,01 À 600 M3</v>
          </cell>
          <cell r="D2854" t="str">
            <v>UN</v>
          </cell>
          <cell r="E2854">
            <v>1</v>
          </cell>
          <cell r="F2854">
            <v>947.20875000000001</v>
          </cell>
          <cell r="G2854">
            <v>0</v>
          </cell>
          <cell r="H2854">
            <v>1024.3812499999999</v>
          </cell>
          <cell r="I2854">
            <v>0</v>
          </cell>
          <cell r="J2854">
            <v>1971.59</v>
          </cell>
          <cell r="K2854">
            <v>2365.9079999999999</v>
          </cell>
        </row>
        <row r="2855">
          <cell r="B2855" t="str">
            <v>C3461</v>
          </cell>
          <cell r="C2855" t="str">
            <v>MONTAGEM  DE TUBOS, CONEXÕES E PÇS ESPECIAIS, AERADOR BANDEJA</v>
          </cell>
          <cell r="D2855" t="str">
            <v>UN</v>
          </cell>
          <cell r="E2855">
            <v>1</v>
          </cell>
          <cell r="F2855">
            <v>449.28</v>
          </cell>
          <cell r="G2855">
            <v>0</v>
          </cell>
          <cell r="H2855">
            <v>561.6</v>
          </cell>
          <cell r="I2855">
            <v>0</v>
          </cell>
          <cell r="J2855">
            <v>1010.88</v>
          </cell>
          <cell r="K2855">
            <v>1213.056</v>
          </cell>
        </row>
        <row r="2856">
          <cell r="B2856" t="str">
            <v>C3462</v>
          </cell>
          <cell r="C2856" t="str">
            <v>DESMONTAGEM DE TUBOS, CONEXÕES E PÇS ESPECIAIS, RESERVATÓRIO ELEVADO</v>
          </cell>
          <cell r="D2856" t="str">
            <v>UN</v>
          </cell>
          <cell r="E2856">
            <v>1</v>
          </cell>
          <cell r="F2856">
            <v>313.60000000000002</v>
          </cell>
          <cell r="G2856">
            <v>0</v>
          </cell>
          <cell r="H2856">
            <v>392</v>
          </cell>
          <cell r="I2856">
            <v>0</v>
          </cell>
          <cell r="J2856">
            <v>705.6</v>
          </cell>
          <cell r="K2856">
            <v>846.72</v>
          </cell>
        </row>
        <row r="2857">
          <cell r="B2857" t="str">
            <v>C3472</v>
          </cell>
          <cell r="C2857" t="str">
            <v>MONTAGEM BARRILETE FILTRO FIBRA, KIT'S, PÇS VAZÃO 50,01 À 95 m3/h</v>
          </cell>
          <cell r="D2857" t="str">
            <v>UN</v>
          </cell>
          <cell r="E2857">
            <v>1</v>
          </cell>
          <cell r="F2857">
            <v>1843.2</v>
          </cell>
          <cell r="G2857">
            <v>0</v>
          </cell>
          <cell r="H2857">
            <v>2304</v>
          </cell>
          <cell r="I2857">
            <v>0</v>
          </cell>
          <cell r="J2857">
            <v>4147.2</v>
          </cell>
          <cell r="K2857">
            <v>4976.6399999999994</v>
          </cell>
        </row>
        <row r="2858">
          <cell r="B2858" t="str">
            <v>C3503</v>
          </cell>
          <cell r="C2858" t="str">
            <v>MONTAGEM DOS EQUIPAMENTOS DA ETE - REATOR E INSTALAÇÕES HIDRÁULICAS</v>
          </cell>
          <cell r="D2858" t="str">
            <v>CJ</v>
          </cell>
          <cell r="E2858">
            <v>1</v>
          </cell>
          <cell r="F2858">
            <v>8045.67</v>
          </cell>
          <cell r="G2858">
            <v>0</v>
          </cell>
          <cell r="H2858">
            <v>6712</v>
          </cell>
          <cell r="I2858">
            <v>0</v>
          </cell>
          <cell r="J2858">
            <v>14757.67</v>
          </cell>
          <cell r="K2858">
            <v>17709.203999999998</v>
          </cell>
        </row>
        <row r="2859">
          <cell r="B2859" t="str">
            <v>C3524</v>
          </cell>
          <cell r="C2859" t="str">
            <v>RECUPERAÇÃO DE PLACAS DE CONCRETO DOS FLOCULADORES</v>
          </cell>
          <cell r="D2859" t="str">
            <v>M2</v>
          </cell>
          <cell r="E2859">
            <v>1</v>
          </cell>
          <cell r="F2859">
            <v>71.119754</v>
          </cell>
          <cell r="G2859">
            <v>0</v>
          </cell>
          <cell r="H2859">
            <v>12.890245999999999</v>
          </cell>
          <cell r="I2859">
            <v>0</v>
          </cell>
          <cell r="J2859">
            <v>84.01</v>
          </cell>
          <cell r="K2859">
            <v>100.812</v>
          </cell>
        </row>
        <row r="2860">
          <cell r="C2860" t="str">
            <v>INSTALAÇÕES DIVERSAS</v>
          </cell>
          <cell r="E2860">
            <v>0</v>
          </cell>
          <cell r="F2860">
            <v>1356.4675</v>
          </cell>
          <cell r="G2860">
            <v>0</v>
          </cell>
          <cell r="H2860">
            <v>546.11249999999995</v>
          </cell>
          <cell r="I2860">
            <v>0</v>
          </cell>
          <cell r="J2860" t="str">
            <v/>
          </cell>
        </row>
        <row r="2861">
          <cell r="B2861" t="str">
            <v>C3509</v>
          </cell>
          <cell r="C2861" t="str">
            <v>INSTALAÇÕES HIDRO-SANITÁRIAS KIT-01 C/ FORN. DE MATERIAL</v>
          </cell>
          <cell r="D2861" t="str">
            <v>UN</v>
          </cell>
          <cell r="E2861">
            <v>1</v>
          </cell>
          <cell r="F2861">
            <v>248.02</v>
          </cell>
          <cell r="G2861">
            <v>0</v>
          </cell>
          <cell r="H2861">
            <v>22.75</v>
          </cell>
          <cell r="I2861">
            <v>0</v>
          </cell>
          <cell r="J2861">
            <v>270.77</v>
          </cell>
          <cell r="K2861">
            <v>324.92399999999998</v>
          </cell>
        </row>
        <row r="2862">
          <cell r="B2862" t="str">
            <v>C3510</v>
          </cell>
          <cell r="C2862" t="str">
            <v>INSTALAÇÕES HIDRO-SANITÁRIAS KIT-02 C/ FORN. DE MATERIAL</v>
          </cell>
          <cell r="D2862" t="str">
            <v>UN</v>
          </cell>
          <cell r="E2862">
            <v>1</v>
          </cell>
          <cell r="F2862">
            <v>373.875</v>
          </cell>
          <cell r="G2862">
            <v>0</v>
          </cell>
          <cell r="H2862">
            <v>34.125</v>
          </cell>
          <cell r="I2862">
            <v>0</v>
          </cell>
          <cell r="J2862">
            <v>408</v>
          </cell>
          <cell r="K2862">
            <v>489.59999999999997</v>
          </cell>
        </row>
        <row r="2863">
          <cell r="B2863" t="str">
            <v>C3511</v>
          </cell>
          <cell r="C2863" t="str">
            <v>INSTALAÇÕES HIDRO-SANITÁRIAS KIT-03 C/ FORN. DE MATERIAL</v>
          </cell>
          <cell r="D2863" t="str">
            <v>UN</v>
          </cell>
          <cell r="E2863">
            <v>1</v>
          </cell>
          <cell r="F2863">
            <v>353.33249999999998</v>
          </cell>
          <cell r="G2863">
            <v>0</v>
          </cell>
          <cell r="H2863">
            <v>28.4375</v>
          </cell>
          <cell r="I2863">
            <v>0</v>
          </cell>
          <cell r="J2863">
            <v>381.77</v>
          </cell>
          <cell r="K2863">
            <v>458.12399999999997</v>
          </cell>
        </row>
        <row r="2864">
          <cell r="B2864" t="str">
            <v>C3457</v>
          </cell>
          <cell r="C2864" t="str">
            <v>MONTAGEM DAS INSTALAÇÕES HIDRO-SANITÁRIAS DAS ELEVATÓRIAS</v>
          </cell>
          <cell r="D2864" t="str">
            <v>UN</v>
          </cell>
          <cell r="E2864">
            <v>1</v>
          </cell>
          <cell r="F2864">
            <v>368.64</v>
          </cell>
          <cell r="G2864">
            <v>0</v>
          </cell>
          <cell r="H2864">
            <v>460.8</v>
          </cell>
          <cell r="I2864">
            <v>0</v>
          </cell>
          <cell r="J2864">
            <v>829.44</v>
          </cell>
          <cell r="K2864">
            <v>995.32799999999997</v>
          </cell>
        </row>
        <row r="2865">
          <cell r="B2865" t="str">
            <v>C4006</v>
          </cell>
          <cell r="C2865" t="str">
            <v>REDE DE GÁS P/ COZINHA (FORN./MONTAGEM)</v>
          </cell>
          <cell r="D2865" t="str">
            <v>M</v>
          </cell>
          <cell r="E2865">
            <v>1</v>
          </cell>
          <cell r="F2865">
            <v>12.6</v>
          </cell>
          <cell r="G2865">
            <v>0</v>
          </cell>
          <cell r="H2865">
            <v>0</v>
          </cell>
          <cell r="I2865">
            <v>0</v>
          </cell>
          <cell r="J2865">
            <v>12.6</v>
          </cell>
          <cell r="K2865">
            <v>15.12</v>
          </cell>
        </row>
        <row r="2866">
          <cell r="C2866" t="str">
            <v>SERVIÇOS OPERACIONAIS</v>
          </cell>
          <cell r="E2866">
            <v>0</v>
          </cell>
          <cell r="F2866">
            <v>5749.9751822400003</v>
          </cell>
          <cell r="G2866">
            <v>0</v>
          </cell>
          <cell r="H2866">
            <v>1991.2348177599999</v>
          </cell>
          <cell r="I2866">
            <v>0</v>
          </cell>
          <cell r="J2866" t="str">
            <v/>
          </cell>
        </row>
        <row r="2867">
          <cell r="C2867" t="str">
            <v>INSTALAÇÃO E SUBSTITUIÇÃO DE HIDRÔMETRO</v>
          </cell>
          <cell r="E2867">
            <v>0</v>
          </cell>
          <cell r="F2867">
            <v>194.46168850000001</v>
          </cell>
          <cell r="G2867">
            <v>0</v>
          </cell>
          <cell r="H2867">
            <v>83.818311499999993</v>
          </cell>
          <cell r="I2867">
            <v>0</v>
          </cell>
          <cell r="J2867" t="str">
            <v/>
          </cell>
        </row>
        <row r="2868">
          <cell r="B2868" t="str">
            <v>C2718</v>
          </cell>
          <cell r="C2868" t="str">
            <v>DESLOCAMENTO DE HIDRÔMETRO C/ CAIXA OU CAVALETE</v>
          </cell>
          <cell r="D2868" t="str">
            <v>UN</v>
          </cell>
          <cell r="E2868">
            <v>1</v>
          </cell>
          <cell r="F2868">
            <v>23.5003125</v>
          </cell>
          <cell r="G2868">
            <v>0</v>
          </cell>
          <cell r="H2868">
            <v>5.5596874999999999</v>
          </cell>
          <cell r="I2868">
            <v>0</v>
          </cell>
          <cell r="J2868">
            <v>29.06</v>
          </cell>
          <cell r="K2868">
            <v>34.872</v>
          </cell>
        </row>
        <row r="2869">
          <cell r="B2869" t="str">
            <v>C2844</v>
          </cell>
          <cell r="C2869" t="str">
            <v>INST. DE HIDRÔMETRO E CAVALETE 1§ COMPART. (CASO H), RECUO (CASO G)</v>
          </cell>
          <cell r="D2869" t="str">
            <v>UN</v>
          </cell>
          <cell r="E2869">
            <v>1</v>
          </cell>
          <cell r="F2869">
            <v>19.188749999999999</v>
          </cell>
          <cell r="G2869">
            <v>0</v>
          </cell>
          <cell r="H2869">
            <v>5.0812499999999998</v>
          </cell>
          <cell r="I2869">
            <v>0</v>
          </cell>
          <cell r="J2869">
            <v>24.27</v>
          </cell>
          <cell r="K2869">
            <v>29.123999999999999</v>
          </cell>
        </row>
        <row r="2870">
          <cell r="B2870" t="str">
            <v>C2845</v>
          </cell>
          <cell r="C2870" t="str">
            <v>INST. DE HIDRÔMETRO E CAVALETE C/ CAIXA NO MURO P002 (CASO I)</v>
          </cell>
          <cell r="D2870" t="str">
            <v>UN</v>
          </cell>
          <cell r="E2870">
            <v>1</v>
          </cell>
          <cell r="F2870">
            <v>24.102800000000002</v>
          </cell>
          <cell r="G2870">
            <v>0</v>
          </cell>
          <cell r="H2870">
            <v>5.3672000000000004</v>
          </cell>
          <cell r="I2870">
            <v>0</v>
          </cell>
          <cell r="J2870">
            <v>29.470000000000002</v>
          </cell>
          <cell r="K2870">
            <v>35.364000000000004</v>
          </cell>
        </row>
        <row r="2871">
          <cell r="B2871" t="str">
            <v>C2846</v>
          </cell>
          <cell r="C2871" t="str">
            <v>INSTALAÇÃO DE HIDRANTE DE COLUNA</v>
          </cell>
          <cell r="D2871" t="str">
            <v>UN</v>
          </cell>
          <cell r="E2871">
            <v>1</v>
          </cell>
          <cell r="F2871">
            <v>16.887499999999999</v>
          </cell>
          <cell r="G2871">
            <v>0</v>
          </cell>
          <cell r="H2871">
            <v>21.112500000000001</v>
          </cell>
          <cell r="I2871">
            <v>0</v>
          </cell>
          <cell r="J2871">
            <v>38</v>
          </cell>
          <cell r="K2871">
            <v>45.6</v>
          </cell>
        </row>
        <row r="2872">
          <cell r="B2872" t="str">
            <v>C2847</v>
          </cell>
          <cell r="C2872" t="str">
            <v>INSTALAÇÃO DE HIDRANTE SUBTERRÂNEO</v>
          </cell>
          <cell r="D2872" t="str">
            <v>UN</v>
          </cell>
          <cell r="E2872">
            <v>1</v>
          </cell>
          <cell r="F2872">
            <v>23.84</v>
          </cell>
          <cell r="G2872">
            <v>0</v>
          </cell>
          <cell r="H2872">
            <v>29.8</v>
          </cell>
          <cell r="I2872">
            <v>0</v>
          </cell>
          <cell r="J2872">
            <v>53.64</v>
          </cell>
          <cell r="K2872">
            <v>64.367999999999995</v>
          </cell>
        </row>
        <row r="2873">
          <cell r="B2873" t="str">
            <v>C2848</v>
          </cell>
          <cell r="C2873" t="str">
            <v>INSTALAÇÃO OU SUBSTITUIÇÃO DE CAIXA DO HIDRÔMETRO</v>
          </cell>
          <cell r="D2873" t="str">
            <v>UN</v>
          </cell>
          <cell r="E2873">
            <v>1</v>
          </cell>
          <cell r="F2873">
            <v>10.743762500000001</v>
          </cell>
          <cell r="G2873">
            <v>0</v>
          </cell>
          <cell r="H2873">
            <v>3.5862375000000002</v>
          </cell>
          <cell r="I2873">
            <v>0</v>
          </cell>
          <cell r="J2873">
            <v>14.330000000000002</v>
          </cell>
          <cell r="K2873">
            <v>17.196000000000002</v>
          </cell>
        </row>
        <row r="2874">
          <cell r="B2874" t="str">
            <v>C2956</v>
          </cell>
          <cell r="C2874" t="str">
            <v>SUBST. DE HIDRÔMETRO DA CALÇADA P/ PADRÃO CASO: A, B, C OU D C/ CAIXA</v>
          </cell>
          <cell r="D2874" t="str">
            <v>UN</v>
          </cell>
          <cell r="E2874">
            <v>1</v>
          </cell>
          <cell r="F2874">
            <v>25.227499999999999</v>
          </cell>
          <cell r="G2874">
            <v>0</v>
          </cell>
          <cell r="H2874">
            <v>4.5125000000000002</v>
          </cell>
          <cell r="I2874">
            <v>0</v>
          </cell>
          <cell r="J2874">
            <v>29.74</v>
          </cell>
          <cell r="K2874">
            <v>35.687999999999995</v>
          </cell>
        </row>
        <row r="2875">
          <cell r="B2875" t="str">
            <v>C2957</v>
          </cell>
          <cell r="C2875" t="str">
            <v>SUBST. DE HIDRÔMETRO CAVALETE MONTADO C/RECUP. CALÇADA/MURO (CASO F)</v>
          </cell>
          <cell r="D2875" t="str">
            <v>UN</v>
          </cell>
          <cell r="E2875">
            <v>1</v>
          </cell>
          <cell r="F2875">
            <v>13.230625</v>
          </cell>
          <cell r="G2875">
            <v>0</v>
          </cell>
          <cell r="H2875">
            <v>2.109375</v>
          </cell>
          <cell r="I2875">
            <v>0</v>
          </cell>
          <cell r="J2875">
            <v>15.34</v>
          </cell>
          <cell r="K2875">
            <v>18.407999999999998</v>
          </cell>
        </row>
        <row r="2876">
          <cell r="B2876" t="str">
            <v>C2958</v>
          </cell>
          <cell r="C2876" t="str">
            <v>SUBSTITUIÇÃO OU INSTALAÇÃO DE HIDRÔMETRO EM CAVALETE MONTADO (CASO E,N)</v>
          </cell>
          <cell r="D2876" t="str">
            <v>UN</v>
          </cell>
          <cell r="E2876">
            <v>1</v>
          </cell>
          <cell r="F2876">
            <v>9.3237500000000004</v>
          </cell>
          <cell r="G2876">
            <v>0</v>
          </cell>
          <cell r="H2876">
            <v>1.5562499999999999</v>
          </cell>
          <cell r="I2876">
            <v>0</v>
          </cell>
          <cell r="J2876">
            <v>10.88</v>
          </cell>
          <cell r="K2876">
            <v>13.056000000000001</v>
          </cell>
        </row>
        <row r="2877">
          <cell r="B2877" t="str">
            <v>C2963</v>
          </cell>
          <cell r="C2877" t="str">
            <v>SUBSTITUIÇÃO DE REGISTRO PVC 3/4" NO CAVALETE</v>
          </cell>
          <cell r="D2877" t="str">
            <v>UN</v>
          </cell>
          <cell r="E2877">
            <v>1</v>
          </cell>
          <cell r="F2877">
            <v>7.2787499999999996</v>
          </cell>
          <cell r="G2877">
            <v>0</v>
          </cell>
          <cell r="H2877">
            <v>1.07125</v>
          </cell>
          <cell r="I2877">
            <v>0</v>
          </cell>
          <cell r="J2877">
            <v>8.35</v>
          </cell>
          <cell r="K2877">
            <v>10.02</v>
          </cell>
        </row>
        <row r="2878">
          <cell r="B2878" t="str">
            <v>C4201</v>
          </cell>
          <cell r="C2878" t="str">
            <v>SUBSTITUIÇÃO DE KIT CAVALETE (CASO E, N) CALÇADA / MURO (CASO F)</v>
          </cell>
          <cell r="D2878" t="str">
            <v>UN</v>
          </cell>
          <cell r="E2878">
            <v>1</v>
          </cell>
          <cell r="F2878">
            <v>9.2937499999999993</v>
          </cell>
          <cell r="G2878">
            <v>0</v>
          </cell>
          <cell r="H2878">
            <v>1.5562499999999999</v>
          </cell>
          <cell r="I2878">
            <v>0</v>
          </cell>
          <cell r="J2878">
            <v>10.85</v>
          </cell>
          <cell r="K2878">
            <v>13.02</v>
          </cell>
        </row>
        <row r="2879">
          <cell r="B2879" t="str">
            <v>C4202</v>
          </cell>
          <cell r="C2879" t="str">
            <v>SUBSTITUIÇÃO DE KIT CAVALETE MONTADO C/ RECUP. CALÇADA / MURO (CASO F)</v>
          </cell>
          <cell r="D2879" t="str">
            <v>UN</v>
          </cell>
          <cell r="E2879">
            <v>1</v>
          </cell>
          <cell r="F2879">
            <v>11.8441885</v>
          </cell>
          <cell r="G2879">
            <v>0</v>
          </cell>
          <cell r="H2879">
            <v>2.5058115000000001</v>
          </cell>
          <cell r="I2879">
            <v>0</v>
          </cell>
          <cell r="J2879">
            <v>14.35</v>
          </cell>
          <cell r="K2879">
            <v>17.22</v>
          </cell>
        </row>
        <row r="2880">
          <cell r="C2880" t="str">
            <v>CORTE E SUPRESSÃO DE LIGAÇÃO</v>
          </cell>
          <cell r="E2880">
            <v>0</v>
          </cell>
          <cell r="F2880">
            <v>418.02946750000001</v>
          </cell>
          <cell r="G2880">
            <v>0</v>
          </cell>
          <cell r="H2880">
            <v>100.36053250000001</v>
          </cell>
          <cell r="I2880">
            <v>0</v>
          </cell>
          <cell r="J2880" t="str">
            <v/>
          </cell>
        </row>
        <row r="2881">
          <cell r="B2881" t="str">
            <v>C0029</v>
          </cell>
          <cell r="C2881" t="str">
            <v>ADICIONAL DE LIGAÇÃO D'ÁGUA EM CORREDOR DE ATIVIDADE</v>
          </cell>
          <cell r="D2881" t="str">
            <v>UN</v>
          </cell>
          <cell r="E2881">
            <v>1</v>
          </cell>
          <cell r="F2881">
            <v>14.080375</v>
          </cell>
          <cell r="G2881">
            <v>0</v>
          </cell>
          <cell r="H2881">
            <v>5.4296249999999997</v>
          </cell>
          <cell r="I2881">
            <v>0</v>
          </cell>
          <cell r="J2881">
            <v>19.509999999999998</v>
          </cell>
          <cell r="K2881">
            <v>23.411999999999995</v>
          </cell>
        </row>
        <row r="2882">
          <cell r="B2882" t="str">
            <v>C0030</v>
          </cell>
          <cell r="C2882" t="str">
            <v>ADICIONAL DE LIGAÇÃO DE ESGOTO EM CORREDOR DE ATIVIDADE</v>
          </cell>
          <cell r="D2882" t="str">
            <v>UN</v>
          </cell>
          <cell r="E2882">
            <v>1</v>
          </cell>
          <cell r="F2882">
            <v>16.885375</v>
          </cell>
          <cell r="G2882">
            <v>0</v>
          </cell>
          <cell r="H2882">
            <v>7.1846249999999996</v>
          </cell>
          <cell r="I2882">
            <v>0</v>
          </cell>
          <cell r="J2882">
            <v>24.07</v>
          </cell>
          <cell r="K2882">
            <v>28.884</v>
          </cell>
        </row>
        <row r="2883">
          <cell r="B2883" t="str">
            <v>C0031</v>
          </cell>
          <cell r="C2883" t="str">
            <v>ADICIONAL DE SUPRESSÃO EM CORREDOR DE ATIVIDADE</v>
          </cell>
          <cell r="D2883" t="str">
            <v>UN</v>
          </cell>
          <cell r="E2883">
            <v>1</v>
          </cell>
          <cell r="F2883">
            <v>12.970374999999999</v>
          </cell>
          <cell r="G2883">
            <v>0</v>
          </cell>
          <cell r="H2883">
            <v>4.039625</v>
          </cell>
          <cell r="I2883">
            <v>0</v>
          </cell>
          <cell r="J2883">
            <v>17.009999999999998</v>
          </cell>
          <cell r="K2883">
            <v>20.411999999999995</v>
          </cell>
        </row>
        <row r="2884">
          <cell r="B2884" t="str">
            <v>C3430</v>
          </cell>
          <cell r="C2884" t="str">
            <v>CORTE AGRAVADO E EXECUÇÃO DA LIGAÇÃO C/ FORNECIMENTO MATERIAL</v>
          </cell>
          <cell r="D2884" t="str">
            <v>UN</v>
          </cell>
          <cell r="E2884">
            <v>1</v>
          </cell>
          <cell r="F2884">
            <v>24.728750000000002</v>
          </cell>
          <cell r="G2884">
            <v>0</v>
          </cell>
          <cell r="H2884">
            <v>5.6312499999999996</v>
          </cell>
          <cell r="I2884">
            <v>0</v>
          </cell>
          <cell r="J2884">
            <v>30.36</v>
          </cell>
          <cell r="K2884">
            <v>36.431999999999995</v>
          </cell>
        </row>
        <row r="2885">
          <cell r="B2885" t="str">
            <v>C4204</v>
          </cell>
          <cell r="C2885" t="str">
            <v>CORTE EM TUBULAÇÃO DE F°F° P/ LIGAÇÃO EM NOVO PV</v>
          </cell>
          <cell r="D2885" t="str">
            <v>UN</v>
          </cell>
          <cell r="E2885">
            <v>1</v>
          </cell>
          <cell r="F2885">
            <v>25.24</v>
          </cell>
          <cell r="G2885">
            <v>0</v>
          </cell>
          <cell r="H2885">
            <v>24.5</v>
          </cell>
          <cell r="I2885">
            <v>0</v>
          </cell>
          <cell r="J2885">
            <v>49.739999999999995</v>
          </cell>
          <cell r="K2885">
            <v>59.687999999999988</v>
          </cell>
        </row>
        <row r="2886">
          <cell r="B2886" t="str">
            <v>C0931</v>
          </cell>
          <cell r="C2886" t="str">
            <v>CORTE OU RELIGAÇÃO DE AGUA NO FERRULE(PAV. EM ASFALTO)</v>
          </cell>
          <cell r="D2886" t="str">
            <v>UN</v>
          </cell>
          <cell r="E2886">
            <v>1</v>
          </cell>
          <cell r="F2886">
            <v>26.653749999999999</v>
          </cell>
          <cell r="G2886">
            <v>0</v>
          </cell>
          <cell r="H2886">
            <v>5.90625</v>
          </cell>
          <cell r="I2886">
            <v>0</v>
          </cell>
          <cell r="J2886">
            <v>32.56</v>
          </cell>
          <cell r="K2886">
            <v>39.072000000000003</v>
          </cell>
        </row>
        <row r="2887">
          <cell r="B2887" t="str">
            <v>C0932</v>
          </cell>
          <cell r="C2887" t="str">
            <v>CORTE OU RELIGAÇÃO DE ÁGUA NO FERRULE(PAV. EM P.TOSCA)</v>
          </cell>
          <cell r="D2887" t="str">
            <v>UN</v>
          </cell>
          <cell r="E2887">
            <v>1</v>
          </cell>
          <cell r="F2887">
            <v>19.041250000000002</v>
          </cell>
          <cell r="G2887">
            <v>0</v>
          </cell>
          <cell r="H2887">
            <v>4.21875</v>
          </cell>
          <cell r="I2887">
            <v>0</v>
          </cell>
          <cell r="J2887">
            <v>23.26</v>
          </cell>
          <cell r="K2887">
            <v>27.912000000000003</v>
          </cell>
        </row>
        <row r="2888">
          <cell r="B2888" t="str">
            <v>C0933</v>
          </cell>
          <cell r="C2888" t="str">
            <v>CORTE OU RELIGAÇÃO DE ÁGUA NO MEIO FIO ATE 1"(CAPITAL)</v>
          </cell>
          <cell r="D2888" t="str">
            <v>UN</v>
          </cell>
          <cell r="E2888">
            <v>1</v>
          </cell>
          <cell r="F2888">
            <v>13.084375</v>
          </cell>
          <cell r="G2888">
            <v>0</v>
          </cell>
          <cell r="H2888">
            <v>2.8156249999999998</v>
          </cell>
          <cell r="I2888">
            <v>0</v>
          </cell>
          <cell r="J2888">
            <v>15.899999999999999</v>
          </cell>
          <cell r="K2888">
            <v>19.079999999999998</v>
          </cell>
        </row>
        <row r="2889">
          <cell r="B2889" t="str">
            <v>C0934</v>
          </cell>
          <cell r="C2889" t="str">
            <v>CORTE OU RELIGAÇÃO DE ÁGUA NO MEIO FIO ATE 1"(INTERIOR)</v>
          </cell>
          <cell r="D2889" t="str">
            <v>UN</v>
          </cell>
          <cell r="E2889">
            <v>1</v>
          </cell>
          <cell r="F2889">
            <v>9.0643750000000001</v>
          </cell>
          <cell r="G2889">
            <v>0</v>
          </cell>
          <cell r="H2889">
            <v>2.4856250000000002</v>
          </cell>
          <cell r="I2889">
            <v>0</v>
          </cell>
          <cell r="J2889">
            <v>11.55</v>
          </cell>
          <cell r="K2889">
            <v>13.860000000000001</v>
          </cell>
        </row>
        <row r="2890">
          <cell r="B2890" t="str">
            <v>C3432</v>
          </cell>
          <cell r="C2890" t="str">
            <v>CORTE SIMPLES E EXECUÇÃO DA SUPRESSÃO DE LIGAÇÃO C/ PAVIMENTO ASFÁLTICO</v>
          </cell>
          <cell r="D2890" t="str">
            <v>UN</v>
          </cell>
          <cell r="E2890">
            <v>1</v>
          </cell>
          <cell r="F2890">
            <v>55.167499999999997</v>
          </cell>
          <cell r="G2890">
            <v>0</v>
          </cell>
          <cell r="H2890">
            <v>8.9324999999999992</v>
          </cell>
          <cell r="I2890">
            <v>0</v>
          </cell>
          <cell r="J2890">
            <v>64.099999999999994</v>
          </cell>
          <cell r="K2890">
            <v>76.919999999999987</v>
          </cell>
        </row>
        <row r="2891">
          <cell r="B2891" t="str">
            <v>C3780</v>
          </cell>
          <cell r="C2891" t="str">
            <v>CORTE SIMPLES E EXECUÇÃO DA SUPRESSÃO DE LIGAÇÃO C/ PAVIMENTO DE PEDRA TOSCA</v>
          </cell>
          <cell r="D2891" t="str">
            <v>UN</v>
          </cell>
          <cell r="E2891">
            <v>1</v>
          </cell>
          <cell r="F2891">
            <v>25.928125000000001</v>
          </cell>
          <cell r="G2891">
            <v>0</v>
          </cell>
          <cell r="H2891">
            <v>3.7018749999999998</v>
          </cell>
          <cell r="I2891">
            <v>0</v>
          </cell>
          <cell r="J2891">
            <v>29.630000000000003</v>
          </cell>
          <cell r="K2891">
            <v>35.556000000000004</v>
          </cell>
        </row>
        <row r="2892">
          <cell r="B2892" t="str">
            <v>C3431</v>
          </cell>
          <cell r="C2892" t="str">
            <v>CORTE SIMPLES E EXECUÇÃO DA SUPRESSÃO SEM PAVIMENTO</v>
          </cell>
          <cell r="D2892" t="str">
            <v>UN</v>
          </cell>
          <cell r="E2892">
            <v>1</v>
          </cell>
          <cell r="F2892">
            <v>25.752500000000001</v>
          </cell>
          <cell r="G2892">
            <v>0</v>
          </cell>
          <cell r="H2892">
            <v>3.4874999999999998</v>
          </cell>
          <cell r="I2892">
            <v>0</v>
          </cell>
          <cell r="J2892">
            <v>29.240000000000002</v>
          </cell>
          <cell r="K2892">
            <v>35.088000000000001</v>
          </cell>
        </row>
        <row r="2893">
          <cell r="B2893" t="str">
            <v>C3429</v>
          </cell>
          <cell r="C2893" t="str">
            <v>CORTE SIMPLES E EXECUÇÃO RELIGAÇÃO C/ FORNECIMENTO MATERIAL</v>
          </cell>
          <cell r="D2893" t="str">
            <v>UN</v>
          </cell>
          <cell r="E2893">
            <v>1</v>
          </cell>
          <cell r="F2893">
            <v>20.956250000000001</v>
          </cell>
          <cell r="G2893">
            <v>0</v>
          </cell>
          <cell r="H2893">
            <v>2.2437499999999999</v>
          </cell>
          <cell r="I2893">
            <v>0</v>
          </cell>
          <cell r="J2893">
            <v>23.2</v>
          </cell>
          <cell r="K2893">
            <v>27.84</v>
          </cell>
        </row>
        <row r="2894">
          <cell r="B2894" t="str">
            <v>C0935</v>
          </cell>
          <cell r="C2894" t="str">
            <v>RELIGAÇÃO COM MATERIAL</v>
          </cell>
          <cell r="D2894" t="str">
            <v>UN</v>
          </cell>
          <cell r="E2894">
            <v>1</v>
          </cell>
          <cell r="F2894">
            <v>8.7281250000000004</v>
          </cell>
          <cell r="G2894">
            <v>0</v>
          </cell>
          <cell r="H2894">
            <v>1.121875</v>
          </cell>
          <cell r="I2894">
            <v>0</v>
          </cell>
          <cell r="J2894">
            <v>9.85</v>
          </cell>
          <cell r="K2894">
            <v>11.819999999999999</v>
          </cell>
        </row>
        <row r="2895">
          <cell r="B2895" t="str">
            <v>C2964</v>
          </cell>
          <cell r="C2895" t="str">
            <v>SUPRESSÃO DE LIGAÇÃO PREDIAL D'ÁGUA C/ PAVIMENTO EM ASFALTO</v>
          </cell>
          <cell r="D2895" t="str">
            <v>UN</v>
          </cell>
          <cell r="E2895">
            <v>1</v>
          </cell>
          <cell r="F2895">
            <v>47.6755</v>
          </cell>
          <cell r="G2895">
            <v>0</v>
          </cell>
          <cell r="H2895">
            <v>7.1545000000000005</v>
          </cell>
          <cell r="I2895">
            <v>0</v>
          </cell>
          <cell r="J2895">
            <v>54.83</v>
          </cell>
          <cell r="K2895">
            <v>65.795999999999992</v>
          </cell>
        </row>
        <row r="2896">
          <cell r="B2896" t="str">
            <v>C2965</v>
          </cell>
          <cell r="C2896" t="str">
            <v>SUPRESSÃO DE LIGAÇÃO PREDIAL D'ÁGUA C/ PAVIMENTO DE PEDRA TOSCA OU PARALELO</v>
          </cell>
          <cell r="D2896" t="str">
            <v>UN</v>
          </cell>
          <cell r="E2896">
            <v>1</v>
          </cell>
          <cell r="F2896">
            <v>24.855</v>
          </cell>
          <cell r="G2896">
            <v>0</v>
          </cell>
          <cell r="H2896">
            <v>4.4649999999999999</v>
          </cell>
          <cell r="I2896">
            <v>0</v>
          </cell>
          <cell r="J2896">
            <v>29.32</v>
          </cell>
          <cell r="K2896">
            <v>35.183999999999997</v>
          </cell>
        </row>
        <row r="2897">
          <cell r="B2897" t="str">
            <v>C2966</v>
          </cell>
          <cell r="C2897" t="str">
            <v>SUPRESSÃO DE LIGAÇÃO PREDIAL D'ÁGUA S/ PAVIMENTO</v>
          </cell>
          <cell r="D2897" t="str">
            <v>UN</v>
          </cell>
          <cell r="E2897">
            <v>1</v>
          </cell>
          <cell r="F2897">
            <v>23.430500000000002</v>
          </cell>
          <cell r="G2897">
            <v>0</v>
          </cell>
          <cell r="H2897">
            <v>2.6895000000000002</v>
          </cell>
          <cell r="I2897">
            <v>0</v>
          </cell>
          <cell r="J2897">
            <v>26.12</v>
          </cell>
          <cell r="K2897">
            <v>31.344000000000001</v>
          </cell>
        </row>
        <row r="2898">
          <cell r="B2898" t="str">
            <v>C2979</v>
          </cell>
          <cell r="C2898" t="str">
            <v>TRANSFERÊNCIA DE LIGAÇÃO EM REDE REMANEJADA</v>
          </cell>
          <cell r="D2898" t="str">
            <v>UN</v>
          </cell>
          <cell r="E2898">
            <v>1</v>
          </cell>
          <cell r="F2898">
            <v>7.6124999999999998</v>
          </cell>
          <cell r="G2898">
            <v>0</v>
          </cell>
          <cell r="H2898">
            <v>1.6875</v>
          </cell>
          <cell r="I2898">
            <v>0</v>
          </cell>
          <cell r="J2898">
            <v>9.3000000000000007</v>
          </cell>
          <cell r="K2898">
            <v>11.16</v>
          </cell>
        </row>
        <row r="2899">
          <cell r="B2899" t="str">
            <v>C2985</v>
          </cell>
          <cell r="C2899" t="str">
            <v>VISITA AO LOCAL DA LIGAÇÃO C/POSTERIOR QUITAÇÃO DÉBITO</v>
          </cell>
          <cell r="D2899" t="str">
            <v>UN</v>
          </cell>
          <cell r="E2899">
            <v>1</v>
          </cell>
          <cell r="F2899">
            <v>9.7317175000000002</v>
          </cell>
          <cell r="G2899">
            <v>0</v>
          </cell>
          <cell r="H2899">
            <v>1.6582825000000001</v>
          </cell>
          <cell r="I2899">
            <v>0</v>
          </cell>
          <cell r="J2899">
            <v>11.39</v>
          </cell>
          <cell r="K2899">
            <v>13.668000000000001</v>
          </cell>
        </row>
        <row r="2900">
          <cell r="B2900" t="str">
            <v>C2986</v>
          </cell>
          <cell r="C2900" t="str">
            <v>VISITA AO LOCAL DA SUPRESSÃO (PAGAR SE HOUVER QUITAÇÃO APÓS VISITA)</v>
          </cell>
          <cell r="D2900" t="str">
            <v>UN</v>
          </cell>
          <cell r="E2900">
            <v>1</v>
          </cell>
          <cell r="F2900">
            <v>6.4431250000000002</v>
          </cell>
          <cell r="G2900">
            <v>0</v>
          </cell>
          <cell r="H2900">
            <v>1.006875</v>
          </cell>
          <cell r="I2900">
            <v>0</v>
          </cell>
          <cell r="J2900">
            <v>7.45</v>
          </cell>
          <cell r="K2900">
            <v>8.94</v>
          </cell>
        </row>
        <row r="2901">
          <cell r="C2901" t="str">
            <v>RETIRADA DE VAZAMENTO EM REDE E LIGAÇÃO D'ÁGUA/OUTROS</v>
          </cell>
          <cell r="E2901">
            <v>0</v>
          </cell>
          <cell r="F2901">
            <v>1107.34735</v>
          </cell>
          <cell r="G2901">
            <v>0</v>
          </cell>
          <cell r="H2901">
            <v>373.05264999999997</v>
          </cell>
          <cell r="I2901">
            <v>0</v>
          </cell>
          <cell r="J2901" t="str">
            <v/>
          </cell>
        </row>
        <row r="2902">
          <cell r="B2902" t="str">
            <v>C0810</v>
          </cell>
          <cell r="C2902" t="str">
            <v>COLOCAÇÃO DE REGISTRO EM REDE EM OPERAÇÃO DN  50 a 100</v>
          </cell>
          <cell r="D2902" t="str">
            <v>UN</v>
          </cell>
          <cell r="E2902">
            <v>1</v>
          </cell>
          <cell r="F2902">
            <v>19.918749999999999</v>
          </cell>
          <cell r="G2902">
            <v>0</v>
          </cell>
          <cell r="H2902">
            <v>4.28125</v>
          </cell>
          <cell r="I2902">
            <v>0</v>
          </cell>
          <cell r="J2902">
            <v>24.2</v>
          </cell>
          <cell r="K2902">
            <v>29.04</v>
          </cell>
        </row>
        <row r="2903">
          <cell r="B2903" t="str">
            <v>C0811</v>
          </cell>
          <cell r="C2903" t="str">
            <v>COLOCAÇÃO DE REGISTRO EM REDE EM OPERAÇÃO DN 150 a 200</v>
          </cell>
          <cell r="D2903" t="str">
            <v>UN</v>
          </cell>
          <cell r="E2903">
            <v>1</v>
          </cell>
          <cell r="F2903">
            <v>27.88625</v>
          </cell>
          <cell r="G2903">
            <v>0</v>
          </cell>
          <cell r="H2903">
            <v>5.9937500000000004</v>
          </cell>
          <cell r="I2903">
            <v>0</v>
          </cell>
          <cell r="J2903">
            <v>33.880000000000003</v>
          </cell>
          <cell r="K2903">
            <v>40.655999999999999</v>
          </cell>
        </row>
        <row r="2904">
          <cell r="B2904" t="str">
            <v>C0812</v>
          </cell>
          <cell r="C2904" t="str">
            <v>COLOCAÇÃO DE REGISTRO EM REDE EM OPERAÇÃO DN 250 a 300</v>
          </cell>
          <cell r="D2904" t="str">
            <v>UN</v>
          </cell>
          <cell r="E2904">
            <v>1</v>
          </cell>
          <cell r="F2904">
            <v>35.863750000000003</v>
          </cell>
          <cell r="G2904">
            <v>0</v>
          </cell>
          <cell r="H2904">
            <v>7.7062499999999998</v>
          </cell>
          <cell r="I2904">
            <v>0</v>
          </cell>
          <cell r="J2904">
            <v>43.57</v>
          </cell>
          <cell r="K2904">
            <v>52.283999999999999</v>
          </cell>
        </row>
        <row r="2905">
          <cell r="B2905" t="str">
            <v>C2719</v>
          </cell>
          <cell r="C2905" t="str">
            <v>DESOBSTRUÇÃO DE REDE EM TUBO FoFo ATÉ 75mm COM VARETAS</v>
          </cell>
          <cell r="D2905" t="str">
            <v>M</v>
          </cell>
          <cell r="E2905">
            <v>1</v>
          </cell>
          <cell r="F2905">
            <v>2.9205375</v>
          </cell>
          <cell r="G2905">
            <v>0</v>
          </cell>
          <cell r="H2905">
            <v>0.73946250000000002</v>
          </cell>
          <cell r="I2905">
            <v>0</v>
          </cell>
          <cell r="J2905">
            <v>3.66</v>
          </cell>
          <cell r="K2905">
            <v>4.3920000000000003</v>
          </cell>
        </row>
        <row r="2906">
          <cell r="B2906" t="str">
            <v>C2715</v>
          </cell>
          <cell r="C2906" t="str">
            <v>RETIRADA DE VAZAMENTO EM LIGAÇÃO, RUA COM PAVIMENTAÇÃO EM ASFALTO</v>
          </cell>
          <cell r="D2906" t="str">
            <v>UN</v>
          </cell>
          <cell r="E2906">
            <v>1</v>
          </cell>
          <cell r="F2906">
            <v>23.009</v>
          </cell>
          <cell r="G2906">
            <v>0</v>
          </cell>
          <cell r="H2906">
            <v>5.2709999999999999</v>
          </cell>
          <cell r="I2906">
            <v>0</v>
          </cell>
          <cell r="J2906">
            <v>28.28</v>
          </cell>
          <cell r="K2906">
            <v>33.936</v>
          </cell>
        </row>
        <row r="2907">
          <cell r="B2907" t="str">
            <v>C2738</v>
          </cell>
          <cell r="C2907" t="str">
            <v>RETIRADA DE VAZAMENTO EM LIGAÇÃO, NA CALÇADA SEM PAVIMENTAÇÃO</v>
          </cell>
          <cell r="D2907" t="str">
            <v>UN</v>
          </cell>
          <cell r="E2907">
            <v>1</v>
          </cell>
          <cell r="F2907">
            <v>11.418749999999999</v>
          </cell>
          <cell r="G2907">
            <v>0</v>
          </cell>
          <cell r="H2907">
            <v>2.53125</v>
          </cell>
          <cell r="I2907">
            <v>0</v>
          </cell>
          <cell r="J2907">
            <v>13.95</v>
          </cell>
          <cell r="K2907">
            <v>16.739999999999998</v>
          </cell>
        </row>
        <row r="2908">
          <cell r="B2908" t="str">
            <v>C2739</v>
          </cell>
          <cell r="C2908" t="str">
            <v>RETIRADA DE VAZAMENTO EM LIGAÇÃO, NA CALÇADA, QUALQUER TIPO DE PAVIMENTAÇÃO</v>
          </cell>
          <cell r="D2908" t="str">
            <v>UN</v>
          </cell>
          <cell r="E2908">
            <v>1</v>
          </cell>
          <cell r="F2908">
            <v>12.52875</v>
          </cell>
          <cell r="G2908">
            <v>0</v>
          </cell>
          <cell r="H2908">
            <v>2.53125</v>
          </cell>
          <cell r="I2908">
            <v>0</v>
          </cell>
          <cell r="J2908">
            <v>15.06</v>
          </cell>
          <cell r="K2908">
            <v>18.071999999999999</v>
          </cell>
        </row>
        <row r="2909">
          <cell r="B2909" t="str">
            <v>C2740</v>
          </cell>
          <cell r="C2909" t="str">
            <v>RETIRADA DE VAZAMENTO EM LIGAÇÃO, RUA COM PAVIMENTAÇÃO EM PEDRA TOSCA OU PARALELO</v>
          </cell>
          <cell r="D2909" t="str">
            <v>UN</v>
          </cell>
          <cell r="E2909">
            <v>1</v>
          </cell>
          <cell r="F2909">
            <v>19.041250000000002</v>
          </cell>
          <cell r="G2909">
            <v>0</v>
          </cell>
          <cell r="H2909">
            <v>4.21875</v>
          </cell>
          <cell r="I2909">
            <v>0</v>
          </cell>
          <cell r="J2909">
            <v>23.26</v>
          </cell>
          <cell r="K2909">
            <v>27.912000000000003</v>
          </cell>
        </row>
        <row r="2910">
          <cell r="B2910" t="str">
            <v>C2741</v>
          </cell>
          <cell r="C2910" t="str">
            <v>RETIRADA DE VAZAMENTO EM LIGAÇÃO, RUA SEM PAVIMENTAÇÃO</v>
          </cell>
          <cell r="D2910" t="str">
            <v>UN</v>
          </cell>
          <cell r="E2910">
            <v>1</v>
          </cell>
          <cell r="F2910">
            <v>11.418749999999999</v>
          </cell>
          <cell r="G2910">
            <v>0</v>
          </cell>
          <cell r="H2910">
            <v>2.53125</v>
          </cell>
          <cell r="I2910">
            <v>0</v>
          </cell>
          <cell r="J2910">
            <v>13.95</v>
          </cell>
          <cell r="K2910">
            <v>16.739999999999998</v>
          </cell>
        </row>
        <row r="2911">
          <cell r="B2911" t="str">
            <v>C2742</v>
          </cell>
          <cell r="C2911" t="str">
            <v>RETIRADA DE VAZAMENTO EM REDE DE CA/FoFo ATÉ DN 100mm, PAVIMENTAÇÃO EM ASFALTO</v>
          </cell>
          <cell r="D2911" t="str">
            <v>UN</v>
          </cell>
          <cell r="E2911">
            <v>1</v>
          </cell>
          <cell r="F2911">
            <v>42.137500000000003</v>
          </cell>
          <cell r="G2911">
            <v>0</v>
          </cell>
          <cell r="H2911">
            <v>17.512499999999999</v>
          </cell>
          <cell r="I2911">
            <v>0</v>
          </cell>
          <cell r="J2911">
            <v>59.650000000000006</v>
          </cell>
          <cell r="K2911">
            <v>71.58</v>
          </cell>
        </row>
        <row r="2912">
          <cell r="B2912" t="str">
            <v>C2743</v>
          </cell>
          <cell r="C2912" t="str">
            <v>RETIRADA DE VAZAMENTO EM REDE DE CA/FoFo ATÉ DN 100mm, PAVIMENTAÇÃO EM PEDRA TOSCA</v>
          </cell>
          <cell r="D2912" t="str">
            <v>UN</v>
          </cell>
          <cell r="E2912">
            <v>1</v>
          </cell>
          <cell r="F2912">
            <v>39.69</v>
          </cell>
          <cell r="G2912">
            <v>0</v>
          </cell>
          <cell r="H2912">
            <v>14.45</v>
          </cell>
          <cell r="I2912">
            <v>0</v>
          </cell>
          <cell r="J2912">
            <v>54.14</v>
          </cell>
          <cell r="K2912">
            <v>64.968000000000004</v>
          </cell>
        </row>
        <row r="2913">
          <cell r="B2913" t="str">
            <v>C2744</v>
          </cell>
          <cell r="C2913" t="str">
            <v>RETIRADA DE VAZAMENTO EM REDE DE CA/FoFo ATÉ DN 100mm, SEM PAVIMENTAÇÃO</v>
          </cell>
          <cell r="D2913" t="str">
            <v>UN</v>
          </cell>
          <cell r="E2913">
            <v>1</v>
          </cell>
          <cell r="F2913">
            <v>37.2425</v>
          </cell>
          <cell r="G2913">
            <v>0</v>
          </cell>
          <cell r="H2913">
            <v>11.387499999999999</v>
          </cell>
          <cell r="I2913">
            <v>0</v>
          </cell>
          <cell r="J2913">
            <v>48.629999999999995</v>
          </cell>
          <cell r="K2913">
            <v>58.355999999999995</v>
          </cell>
        </row>
        <row r="2914">
          <cell r="B2914" t="str">
            <v>C2745</v>
          </cell>
          <cell r="C2914" t="str">
            <v>RETIRADA DE VAZAMENTO EM REDE DE CA/FoFo DN 150 À 250mm, PAVIMENTAÇÃO EM ASFALTO</v>
          </cell>
          <cell r="D2914" t="str">
            <v>UN</v>
          </cell>
          <cell r="E2914">
            <v>1</v>
          </cell>
          <cell r="F2914">
            <v>81.547499999999999</v>
          </cell>
          <cell r="G2914">
            <v>0</v>
          </cell>
          <cell r="H2914">
            <v>31.962499999999999</v>
          </cell>
          <cell r="I2914">
            <v>0</v>
          </cell>
          <cell r="J2914">
            <v>113.50999999999999</v>
          </cell>
          <cell r="K2914">
            <v>136.21199999999999</v>
          </cell>
        </row>
        <row r="2915">
          <cell r="B2915" t="str">
            <v>C2746</v>
          </cell>
          <cell r="C2915" t="str">
            <v>RETIRADA DE VAZAMENTO EM REDE DE CA/FoFo DN 150 À 250mm, PAVIMENTAÇÃO EM PEDRA TOSCA</v>
          </cell>
          <cell r="D2915" t="str">
            <v>UN</v>
          </cell>
          <cell r="E2915">
            <v>1</v>
          </cell>
          <cell r="F2915">
            <v>79.09</v>
          </cell>
          <cell r="G2915">
            <v>0</v>
          </cell>
          <cell r="H2915">
            <v>28.9</v>
          </cell>
          <cell r="I2915">
            <v>0</v>
          </cell>
          <cell r="J2915">
            <v>107.99000000000001</v>
          </cell>
          <cell r="K2915">
            <v>129.58799999999999</v>
          </cell>
        </row>
        <row r="2916">
          <cell r="B2916" t="str">
            <v>C2747</v>
          </cell>
          <cell r="C2916" t="str">
            <v>RETIRADA DE VAZAMENTO EM REDE DE CA/FoFo DN 150 À 250mm, S/ PAVIMENTAÇÃO</v>
          </cell>
          <cell r="D2916" t="str">
            <v>UN</v>
          </cell>
          <cell r="E2916">
            <v>1</v>
          </cell>
          <cell r="F2916">
            <v>76.642499999999998</v>
          </cell>
          <cell r="G2916">
            <v>0</v>
          </cell>
          <cell r="H2916">
            <v>25.837499999999999</v>
          </cell>
          <cell r="I2916">
            <v>0</v>
          </cell>
          <cell r="J2916">
            <v>102.47999999999999</v>
          </cell>
          <cell r="K2916">
            <v>122.97599999999998</v>
          </cell>
        </row>
        <row r="2917">
          <cell r="B2917" t="str">
            <v>C2748</v>
          </cell>
          <cell r="C2917" t="str">
            <v>RETIRADA DE VAZAMENTO EM REDE DE FoFo DN 300mm, PAVIMENTAÇÃO EM ASFALTO</v>
          </cell>
          <cell r="D2917" t="str">
            <v>UN</v>
          </cell>
          <cell r="E2917">
            <v>1</v>
          </cell>
          <cell r="F2917">
            <v>103.325</v>
          </cell>
          <cell r="G2917">
            <v>0</v>
          </cell>
          <cell r="H2917">
            <v>40.924999999999997</v>
          </cell>
          <cell r="I2917">
            <v>0</v>
          </cell>
          <cell r="J2917">
            <v>144.25</v>
          </cell>
          <cell r="K2917">
            <v>173.1</v>
          </cell>
        </row>
        <row r="2918">
          <cell r="B2918" t="str">
            <v>C2749</v>
          </cell>
          <cell r="C2918" t="str">
            <v>RETIRADA DE VAZAMENTO EM REDE DE FoFo DN 300mm, PAVIMENTAÇÃO EM PEDRA TOSCA</v>
          </cell>
          <cell r="D2918" t="str">
            <v>UN</v>
          </cell>
          <cell r="E2918">
            <v>1</v>
          </cell>
          <cell r="F2918">
            <v>101.9325</v>
          </cell>
          <cell r="G2918">
            <v>0</v>
          </cell>
          <cell r="H2918">
            <v>39.1875</v>
          </cell>
          <cell r="I2918">
            <v>0</v>
          </cell>
          <cell r="J2918">
            <v>141.12</v>
          </cell>
          <cell r="K2918">
            <v>169.34399999999999</v>
          </cell>
        </row>
        <row r="2919">
          <cell r="B2919" t="str">
            <v>C2750</v>
          </cell>
          <cell r="C2919" t="str">
            <v>RETIRADA DE VAZAMENTO EM REDE DE FoFo DN 300mm, S/ PAVIMENTAÇÃO</v>
          </cell>
          <cell r="D2919" t="str">
            <v>UN</v>
          </cell>
          <cell r="E2919">
            <v>1</v>
          </cell>
          <cell r="F2919">
            <v>99.484999999999999</v>
          </cell>
          <cell r="G2919">
            <v>0</v>
          </cell>
          <cell r="H2919">
            <v>36.125</v>
          </cell>
          <cell r="I2919">
            <v>0</v>
          </cell>
          <cell r="J2919">
            <v>135.61000000000001</v>
          </cell>
          <cell r="K2919">
            <v>162.732</v>
          </cell>
        </row>
        <row r="2920">
          <cell r="B2920" t="str">
            <v>C2751</v>
          </cell>
          <cell r="C2920" t="str">
            <v xml:space="preserve"> RETIRADA DE VAZAMENTO EM REDE DE PVC ATÉ DN 100mm, PAVIMENTAÇÃO EM ASFALTO</v>
          </cell>
          <cell r="D2920" t="str">
            <v>UN</v>
          </cell>
          <cell r="E2920">
            <v>1</v>
          </cell>
          <cell r="F2920">
            <v>38.21</v>
          </cell>
          <cell r="G2920">
            <v>0</v>
          </cell>
          <cell r="H2920">
            <v>14.45</v>
          </cell>
          <cell r="I2920">
            <v>0</v>
          </cell>
          <cell r="J2920">
            <v>52.66</v>
          </cell>
          <cell r="K2920">
            <v>63.191999999999993</v>
          </cell>
        </row>
        <row r="2921">
          <cell r="B2921" t="str">
            <v>C2752</v>
          </cell>
          <cell r="C2921" t="str">
            <v>RETIRADA DE VAZAMENTO EM REDE DE PVC ATÉ DN 100mm, PAVIMENTAÇÃO EM PEDRA TOSCA</v>
          </cell>
          <cell r="D2921" t="str">
            <v>UN</v>
          </cell>
          <cell r="E2921">
            <v>1</v>
          </cell>
          <cell r="F2921">
            <v>35.762500000000003</v>
          </cell>
          <cell r="G2921">
            <v>0</v>
          </cell>
          <cell r="H2921">
            <v>11.387499999999999</v>
          </cell>
          <cell r="I2921">
            <v>0</v>
          </cell>
          <cell r="J2921">
            <v>47.150000000000006</v>
          </cell>
          <cell r="K2921">
            <v>56.580000000000005</v>
          </cell>
        </row>
        <row r="2922">
          <cell r="B2922" t="str">
            <v>C2753</v>
          </cell>
          <cell r="C2922" t="str">
            <v>RETIRADA DE VAZAMENTO EM REDE DE PVC ATÉ DN 100mm, S/PAVIMENTAÇÃO</v>
          </cell>
          <cell r="D2922" t="str">
            <v>UN</v>
          </cell>
          <cell r="E2922">
            <v>1</v>
          </cell>
          <cell r="F2922">
            <v>32.962499999999999</v>
          </cell>
          <cell r="G2922">
            <v>0</v>
          </cell>
          <cell r="H2922">
            <v>7.8875000000000002</v>
          </cell>
          <cell r="I2922">
            <v>0</v>
          </cell>
          <cell r="J2922">
            <v>40.85</v>
          </cell>
          <cell r="K2922">
            <v>49.02</v>
          </cell>
        </row>
        <row r="2923">
          <cell r="B2923" t="str">
            <v>C2754</v>
          </cell>
          <cell r="C2923" t="str">
            <v>RETIRADA DE VAZAMENTO EM REDE DE PVC/DEFoFo DN 150 À 250mm</v>
          </cell>
          <cell r="D2923" t="str">
            <v>UN</v>
          </cell>
          <cell r="E2923">
            <v>1</v>
          </cell>
          <cell r="F2923">
            <v>58.244999999999997</v>
          </cell>
          <cell r="G2923">
            <v>0</v>
          </cell>
          <cell r="H2923">
            <v>21.675000000000001</v>
          </cell>
          <cell r="I2923">
            <v>0</v>
          </cell>
          <cell r="J2923">
            <v>79.92</v>
          </cell>
          <cell r="K2923">
            <v>95.903999999999996</v>
          </cell>
        </row>
        <row r="2924">
          <cell r="B2924" t="str">
            <v>C2755</v>
          </cell>
          <cell r="C2924" t="str">
            <v>RETIRADA DE VAZAMENTO EM REDE DE PVC/DEFoFo DN 150 À 250mm, PAVIMENTAÇÃO EM PEDRA TOSCA</v>
          </cell>
          <cell r="D2924" t="str">
            <v>UN</v>
          </cell>
          <cell r="E2924">
            <v>1</v>
          </cell>
          <cell r="F2924">
            <v>54.777500000000003</v>
          </cell>
          <cell r="G2924">
            <v>0</v>
          </cell>
          <cell r="H2924">
            <v>18.612500000000001</v>
          </cell>
          <cell r="I2924">
            <v>0</v>
          </cell>
          <cell r="J2924">
            <v>73.39</v>
          </cell>
          <cell r="K2924">
            <v>88.067999999999998</v>
          </cell>
        </row>
        <row r="2925">
          <cell r="B2925" t="str">
            <v>C2756</v>
          </cell>
          <cell r="C2925" t="str">
            <v>RETIRADA DE VAZAMENTO EM REDE DE PVC/DEFoFo DN 150 À 250mm, S/ PAVIMENTAÇÃO</v>
          </cell>
          <cell r="D2925" t="str">
            <v>UN</v>
          </cell>
          <cell r="E2925">
            <v>1</v>
          </cell>
          <cell r="F2925">
            <v>53.34</v>
          </cell>
          <cell r="G2925">
            <v>0</v>
          </cell>
          <cell r="H2925">
            <v>15.55</v>
          </cell>
          <cell r="I2925">
            <v>0</v>
          </cell>
          <cell r="J2925">
            <v>68.89</v>
          </cell>
          <cell r="K2925">
            <v>82.667999999999992</v>
          </cell>
        </row>
        <row r="2926">
          <cell r="B2926" t="str">
            <v>C2890</v>
          </cell>
          <cell r="C2926" t="str">
            <v>RETIRADA DE VAZAMENTO NO CAVALETE</v>
          </cell>
          <cell r="D2926" t="str">
            <v>UN</v>
          </cell>
          <cell r="E2926">
            <v>1</v>
          </cell>
          <cell r="F2926">
            <v>8.9515624999999996</v>
          </cell>
          <cell r="G2926">
            <v>0</v>
          </cell>
          <cell r="H2926">
            <v>1.3984375</v>
          </cell>
          <cell r="I2926">
            <v>0</v>
          </cell>
          <cell r="J2926">
            <v>10.35</v>
          </cell>
          <cell r="K2926">
            <v>12.42</v>
          </cell>
        </row>
        <row r="2927">
          <cell r="C2927" t="str">
            <v>INJETAMENTO EM TUBULAÇÃO</v>
          </cell>
          <cell r="E2927">
            <v>0</v>
          </cell>
          <cell r="F2927">
            <v>1850.4400874999999</v>
          </cell>
          <cell r="G2927">
            <v>0</v>
          </cell>
          <cell r="H2927">
            <v>568.3099125</v>
          </cell>
          <cell r="I2927">
            <v>0</v>
          </cell>
          <cell r="J2927" t="str">
            <v/>
          </cell>
        </row>
        <row r="2928">
          <cell r="B2928" t="str">
            <v>C2762</v>
          </cell>
          <cell r="C2928" t="str">
            <v>INJETAMENTO EM TUBO EXISTENTE PVC ATE 100mm INCL. DESLOCAMENTO</v>
          </cell>
          <cell r="D2928" t="str">
            <v>UN</v>
          </cell>
          <cell r="E2928">
            <v>1</v>
          </cell>
          <cell r="F2928">
            <v>75.423187499999997</v>
          </cell>
          <cell r="G2928">
            <v>0</v>
          </cell>
          <cell r="H2928">
            <v>27.236812499999999</v>
          </cell>
          <cell r="I2928">
            <v>0</v>
          </cell>
          <cell r="J2928">
            <v>102.66</v>
          </cell>
          <cell r="K2928">
            <v>123.19199999999999</v>
          </cell>
        </row>
        <row r="2929">
          <cell r="B2929" t="str">
            <v>C2761</v>
          </cell>
          <cell r="C2929" t="str">
            <v>INJETAMENTO EM TUBO EXISTENTE PVC 100&lt;DN&lt;=200mm INCL. DESLOCAMENT0</v>
          </cell>
          <cell r="D2929" t="str">
            <v>UN</v>
          </cell>
          <cell r="E2929">
            <v>1</v>
          </cell>
          <cell r="F2929">
            <v>114.58590000000001</v>
          </cell>
          <cell r="G2929">
            <v>0</v>
          </cell>
          <cell r="H2929">
            <v>38.834099999999999</v>
          </cell>
          <cell r="I2929">
            <v>0</v>
          </cell>
          <cell r="J2929">
            <v>153.42000000000002</v>
          </cell>
          <cell r="K2929">
            <v>184.10400000000001</v>
          </cell>
        </row>
        <row r="2930">
          <cell r="B2930" t="str">
            <v>C2760</v>
          </cell>
          <cell r="C2930" t="str">
            <v>INJETAMENTO EM TUBO EXISTENTE FoFo ATE DN 200mm INCL. DESLOCAMENTO</v>
          </cell>
          <cell r="D2930" t="str">
            <v>UN</v>
          </cell>
          <cell r="E2930">
            <v>1</v>
          </cell>
          <cell r="F2930">
            <v>275.58712500000001</v>
          </cell>
          <cell r="G2930">
            <v>0</v>
          </cell>
          <cell r="H2930">
            <v>85.972875000000002</v>
          </cell>
          <cell r="I2930">
            <v>0</v>
          </cell>
          <cell r="J2930">
            <v>361.56</v>
          </cell>
          <cell r="K2930">
            <v>433.87200000000001</v>
          </cell>
        </row>
        <row r="2931">
          <cell r="B2931" t="str">
            <v>C2757</v>
          </cell>
          <cell r="C2931" t="str">
            <v>INJETAMENTO EM TUBO EXISTENTE DE PVC DN&gt;200mm INCL. DESLOCAMENTO</v>
          </cell>
          <cell r="D2931" t="str">
            <v>UN</v>
          </cell>
          <cell r="E2931">
            <v>1</v>
          </cell>
          <cell r="F2931">
            <v>144.3115</v>
          </cell>
          <cell r="G2931">
            <v>0</v>
          </cell>
          <cell r="H2931">
            <v>45.2485</v>
          </cell>
          <cell r="I2931">
            <v>0</v>
          </cell>
          <cell r="J2931">
            <v>189.56</v>
          </cell>
          <cell r="K2931">
            <v>227.47200000000001</v>
          </cell>
        </row>
        <row r="2932">
          <cell r="B2932" t="str">
            <v>C2758</v>
          </cell>
          <cell r="C2932" t="str">
            <v>INJETAMENTO EM TUBO EXISTENTE FoFo 200&lt;DN&lt;=300mm INCL. DESLOCAMETO</v>
          </cell>
          <cell r="D2932" t="str">
            <v>UN</v>
          </cell>
          <cell r="E2932">
            <v>1</v>
          </cell>
          <cell r="F2932">
            <v>445.09787499999999</v>
          </cell>
          <cell r="G2932">
            <v>0</v>
          </cell>
          <cell r="H2932">
            <v>133.02212499999999</v>
          </cell>
          <cell r="I2932">
            <v>0</v>
          </cell>
          <cell r="J2932">
            <v>578.12</v>
          </cell>
          <cell r="K2932">
            <v>693.74400000000003</v>
          </cell>
        </row>
        <row r="2933">
          <cell r="B2933" t="str">
            <v>C2759</v>
          </cell>
          <cell r="C2933" t="str">
            <v>INJETAMENTO EM TUBO EXISTENTE FoFo 300&lt;DN&lt;=500mm INCL. DESLOCAMENTO</v>
          </cell>
          <cell r="D2933" t="str">
            <v>UN</v>
          </cell>
          <cell r="E2933">
            <v>1</v>
          </cell>
          <cell r="F2933">
            <v>795.43450000000007</v>
          </cell>
          <cell r="G2933">
            <v>0</v>
          </cell>
          <cell r="H2933">
            <v>237.99550000000002</v>
          </cell>
          <cell r="I2933">
            <v>0</v>
          </cell>
          <cell r="J2933">
            <v>1033.43</v>
          </cell>
          <cell r="K2933">
            <v>1240.116</v>
          </cell>
        </row>
        <row r="2934">
          <cell r="C2934" t="str">
            <v>MANUTENÇÃO EM REDE DE ESGOTO</v>
          </cell>
          <cell r="E2934">
            <v>0</v>
          </cell>
          <cell r="F2934">
            <v>730.16103873999998</v>
          </cell>
          <cell r="G2934">
            <v>0</v>
          </cell>
          <cell r="H2934">
            <v>303.35896126</v>
          </cell>
          <cell r="I2934">
            <v>0</v>
          </cell>
          <cell r="J2934" t="str">
            <v/>
          </cell>
        </row>
        <row r="2935">
          <cell r="B2935" t="str">
            <v>C0231</v>
          </cell>
          <cell r="C2935" t="str">
            <v>ASSENTAMENTO DE TAMPÃO FoFo P/ POÇO DE VISITA</v>
          </cell>
          <cell r="D2935" t="str">
            <v>UN</v>
          </cell>
          <cell r="E2935">
            <v>1</v>
          </cell>
          <cell r="F2935">
            <v>8.6</v>
          </cell>
          <cell r="G2935">
            <v>0</v>
          </cell>
          <cell r="H2935">
            <v>6.13</v>
          </cell>
          <cell r="I2935">
            <v>0</v>
          </cell>
          <cell r="J2935">
            <v>14.73</v>
          </cell>
          <cell r="K2935">
            <v>17.675999999999998</v>
          </cell>
        </row>
        <row r="2936">
          <cell r="B2936" t="str">
            <v>C0514</v>
          </cell>
          <cell r="C2936" t="str">
            <v>BY-PASS EM REDE DE ESGOTO</v>
          </cell>
          <cell r="D2936" t="str">
            <v>UN</v>
          </cell>
          <cell r="E2936">
            <v>1</v>
          </cell>
          <cell r="F2936">
            <v>25.515000000000001</v>
          </cell>
          <cell r="G2936">
            <v>0</v>
          </cell>
          <cell r="H2936">
            <v>3.4750000000000001</v>
          </cell>
          <cell r="I2936">
            <v>0</v>
          </cell>
          <cell r="J2936">
            <v>28.990000000000002</v>
          </cell>
          <cell r="K2936">
            <v>34.788000000000004</v>
          </cell>
        </row>
        <row r="2937">
          <cell r="B2937" t="str">
            <v>C4074</v>
          </cell>
          <cell r="C2937" t="str">
            <v>CHUMBAMENTO DE RAMAL INTRA-DOMICILIAR DN 100 NA CAIXA DE INSPEÇÃO</v>
          </cell>
          <cell r="D2937" t="str">
            <v>UN</v>
          </cell>
          <cell r="E2937">
            <v>1</v>
          </cell>
          <cell r="F2937">
            <v>5.9437249999999997</v>
          </cell>
          <cell r="G2937">
            <v>0</v>
          </cell>
          <cell r="H2937">
            <v>2.2062749999999998</v>
          </cell>
          <cell r="I2937">
            <v>0</v>
          </cell>
          <cell r="J2937">
            <v>8.1499999999999986</v>
          </cell>
          <cell r="K2937">
            <v>9.7799999999999976</v>
          </cell>
        </row>
        <row r="2938">
          <cell r="B2938" t="str">
            <v>C0795</v>
          </cell>
          <cell r="C2938" t="str">
            <v>CHUMBAMENTO TUBULAÇÃO NO POÇO VISITA (BLOCO DE CONCRETO)</v>
          </cell>
          <cell r="D2938" t="str">
            <v>UN</v>
          </cell>
          <cell r="E2938">
            <v>1</v>
          </cell>
          <cell r="F2938">
            <v>19.400763749999999</v>
          </cell>
          <cell r="G2938">
            <v>0</v>
          </cell>
          <cell r="H2938">
            <v>5.3792362499999999</v>
          </cell>
          <cell r="I2938">
            <v>0</v>
          </cell>
          <cell r="J2938">
            <v>24.78</v>
          </cell>
          <cell r="K2938">
            <v>29.736000000000001</v>
          </cell>
        </row>
        <row r="2939">
          <cell r="B2939" t="str">
            <v>C0813</v>
          </cell>
          <cell r="C2939" t="str">
            <v>COLOCAÇÃO DE TAMPA EM CAIXA DE INSPEÇÃO</v>
          </cell>
          <cell r="D2939" t="str">
            <v>UN</v>
          </cell>
          <cell r="E2939">
            <v>1</v>
          </cell>
          <cell r="F2939">
            <v>8.3830000000000009</v>
          </cell>
          <cell r="G2939">
            <v>0</v>
          </cell>
          <cell r="H2939">
            <v>1.077</v>
          </cell>
          <cell r="I2939">
            <v>0</v>
          </cell>
          <cell r="J2939">
            <v>9.4600000000000009</v>
          </cell>
          <cell r="K2939">
            <v>11.352</v>
          </cell>
        </row>
        <row r="2940">
          <cell r="B2940" t="str">
            <v>C0814</v>
          </cell>
          <cell r="C2940" t="str">
            <v>COLOCAÇÃO E CHUMBAMENTO LAJE EXCÊNTRICA, CHAMINÉ E TAMPÃO EM PV</v>
          </cell>
          <cell r="D2940" t="str">
            <v>UN</v>
          </cell>
          <cell r="E2940">
            <v>1</v>
          </cell>
          <cell r="F2940">
            <v>43.27375</v>
          </cell>
          <cell r="G2940">
            <v>0</v>
          </cell>
          <cell r="H2940">
            <v>12.16625</v>
          </cell>
          <cell r="I2940">
            <v>0</v>
          </cell>
          <cell r="J2940">
            <v>55.44</v>
          </cell>
          <cell r="K2940">
            <v>66.527999999999992</v>
          </cell>
        </row>
        <row r="2941">
          <cell r="B2941" t="str">
            <v>C0815</v>
          </cell>
          <cell r="C2941" t="str">
            <v>COLOCAÇÃO E CHUMBAMENTO LAJE EXCENTRICA E TAMPÃO EM PV</v>
          </cell>
          <cell r="D2941" t="str">
            <v>UN</v>
          </cell>
          <cell r="E2941">
            <v>1</v>
          </cell>
          <cell r="F2941">
            <v>37.862499999999997</v>
          </cell>
          <cell r="G2941">
            <v>0</v>
          </cell>
          <cell r="H2941">
            <v>10.0175</v>
          </cell>
          <cell r="I2941">
            <v>0</v>
          </cell>
          <cell r="J2941">
            <v>47.879999999999995</v>
          </cell>
          <cell r="K2941">
            <v>57.455999999999996</v>
          </cell>
        </row>
        <row r="2942">
          <cell r="B2942" t="str">
            <v>C0816</v>
          </cell>
          <cell r="C2942" t="str">
            <v>COLOCAÇÃO TUBO CONCRETO PB D= 600 EM PV C/REJUNT./TRANSPORTE</v>
          </cell>
          <cell r="D2942" t="str">
            <v>UN</v>
          </cell>
          <cell r="E2942">
            <v>1</v>
          </cell>
          <cell r="F2942">
            <v>59.514524999999999</v>
          </cell>
          <cell r="G2942">
            <v>0</v>
          </cell>
          <cell r="H2942">
            <v>6.8454749999999995</v>
          </cell>
          <cell r="I2942">
            <v>0</v>
          </cell>
          <cell r="J2942">
            <v>66.36</v>
          </cell>
          <cell r="K2942">
            <v>79.631999999999991</v>
          </cell>
        </row>
        <row r="2943">
          <cell r="B2943" t="str">
            <v>C0817</v>
          </cell>
          <cell r="C2943" t="str">
            <v>COLOCAÇÃO TUBO CONCRETO PB D=1000 EM PV C/REJUNT./TRANSPORTE</v>
          </cell>
          <cell r="D2943" t="str">
            <v>UN</v>
          </cell>
          <cell r="E2943">
            <v>1</v>
          </cell>
          <cell r="F2943">
            <v>117.9463875</v>
          </cell>
          <cell r="G2943">
            <v>0</v>
          </cell>
          <cell r="H2943">
            <v>13.0536125</v>
          </cell>
          <cell r="I2943">
            <v>0</v>
          </cell>
          <cell r="J2943">
            <v>131</v>
          </cell>
          <cell r="K2943">
            <v>157.19999999999999</v>
          </cell>
        </row>
        <row r="2944">
          <cell r="B2944" t="str">
            <v>C2721</v>
          </cell>
          <cell r="C2944" t="str">
            <v>DESOBSTRUÇÃO E LIMPEZA DE REDE ENTRE PV's DN ATE 200 C/VARETA</v>
          </cell>
          <cell r="D2944" t="str">
            <v>UN</v>
          </cell>
          <cell r="E2944">
            <v>1</v>
          </cell>
          <cell r="F2944">
            <v>11.900625</v>
          </cell>
          <cell r="G2944">
            <v>0</v>
          </cell>
          <cell r="H2944">
            <v>14.879375</v>
          </cell>
          <cell r="I2944">
            <v>0</v>
          </cell>
          <cell r="J2944">
            <v>26.78</v>
          </cell>
          <cell r="K2944">
            <v>32.136000000000003</v>
          </cell>
        </row>
        <row r="2945">
          <cell r="B2945" t="str">
            <v>C2720</v>
          </cell>
          <cell r="C2945" t="str">
            <v>DESOBSTRUÇÃO E LIMPEZA DE REDE ENTRE PV's DN 200,01 a 400 C/VARETA</v>
          </cell>
          <cell r="D2945" t="str">
            <v>UN</v>
          </cell>
          <cell r="E2945">
            <v>1</v>
          </cell>
          <cell r="F2945">
            <v>23.899374999999999</v>
          </cell>
          <cell r="G2945">
            <v>0</v>
          </cell>
          <cell r="H2945">
            <v>29.870625</v>
          </cell>
          <cell r="I2945">
            <v>0</v>
          </cell>
          <cell r="J2945">
            <v>53.769999999999996</v>
          </cell>
          <cell r="K2945">
            <v>64.523999999999987</v>
          </cell>
        </row>
        <row r="2946">
          <cell r="B2946" t="str">
            <v>C2988</v>
          </cell>
          <cell r="C2946" t="str">
            <v>DESOBSTRUÇÃO E LIMPEZA DE REDE ESGOTO ENTRE PV's (INCLUSIVE)</v>
          </cell>
          <cell r="D2946" t="str">
            <v>M</v>
          </cell>
          <cell r="E2946">
            <v>1</v>
          </cell>
          <cell r="F2946">
            <v>0.8359375</v>
          </cell>
          <cell r="G2946">
            <v>0</v>
          </cell>
          <cell r="H2946">
            <v>0.12406250000000001</v>
          </cell>
          <cell r="I2946">
            <v>0</v>
          </cell>
          <cell r="J2946">
            <v>0.96</v>
          </cell>
          <cell r="K2946">
            <v>1.1519999999999999</v>
          </cell>
        </row>
        <row r="2947">
          <cell r="B2947" t="str">
            <v>C2722</v>
          </cell>
          <cell r="C2947" t="str">
            <v>DESOBSTRUÇÃO EM LIGAÇÃO DE ESGOTO DN 100 C/LIMPEZA DA CAIXA</v>
          </cell>
          <cell r="D2947" t="str">
            <v>UN</v>
          </cell>
          <cell r="E2947">
            <v>1</v>
          </cell>
          <cell r="F2947">
            <v>5.9943749999999998</v>
          </cell>
          <cell r="G2947">
            <v>0</v>
          </cell>
          <cell r="H2947">
            <v>7.4956250000000004</v>
          </cell>
          <cell r="I2947">
            <v>0</v>
          </cell>
          <cell r="J2947">
            <v>13.49</v>
          </cell>
          <cell r="K2947">
            <v>16.187999999999999</v>
          </cell>
        </row>
        <row r="2948">
          <cell r="B2948" t="str">
            <v>C2723</v>
          </cell>
          <cell r="C2948" t="str">
            <v>DESOBSTRUÇÃO EM LIGAÇÃO DE ESGOTO DN&gt;100 C/LIMPEZA DA CAIXA</v>
          </cell>
          <cell r="D2948" t="str">
            <v>UN</v>
          </cell>
          <cell r="E2948">
            <v>1</v>
          </cell>
          <cell r="F2948">
            <v>5.9943749999999998</v>
          </cell>
          <cell r="G2948">
            <v>0</v>
          </cell>
          <cell r="H2948">
            <v>7.4956250000000004</v>
          </cell>
          <cell r="I2948">
            <v>0</v>
          </cell>
          <cell r="J2948">
            <v>13.49</v>
          </cell>
          <cell r="K2948">
            <v>16.187999999999999</v>
          </cell>
        </row>
        <row r="2949">
          <cell r="B2949" t="str">
            <v>C2725</v>
          </cell>
          <cell r="C2949" t="str">
            <v>DESOBSTRUÇÃO EM REDE ENTRE PV's DN ATE 200mm, C/EQUIP.A JATO</v>
          </cell>
          <cell r="D2949" t="str">
            <v>UN</v>
          </cell>
          <cell r="E2949">
            <v>1</v>
          </cell>
          <cell r="F2949">
            <v>3.8282499999999997</v>
          </cell>
          <cell r="G2949">
            <v>0</v>
          </cell>
          <cell r="H2949">
            <v>4.7817499999999997</v>
          </cell>
          <cell r="I2949">
            <v>0</v>
          </cell>
          <cell r="J2949">
            <v>8.61</v>
          </cell>
          <cell r="K2949">
            <v>10.331999999999999</v>
          </cell>
        </row>
        <row r="2950">
          <cell r="B2950" t="str">
            <v>C2724</v>
          </cell>
          <cell r="C2950" t="str">
            <v>DESOBSTRUÇÃO EM REDE ENTRE PV's DN 200,01 a 400mm, C/EQUIP. A JATO</v>
          </cell>
          <cell r="D2950" t="str">
            <v>UN</v>
          </cell>
          <cell r="E2950">
            <v>1</v>
          </cell>
          <cell r="F2950">
            <v>3.8282499999999997</v>
          </cell>
          <cell r="G2950">
            <v>0</v>
          </cell>
          <cell r="H2950">
            <v>4.7817499999999997</v>
          </cell>
          <cell r="I2950">
            <v>0</v>
          </cell>
          <cell r="J2950">
            <v>8.61</v>
          </cell>
          <cell r="K2950">
            <v>10.331999999999999</v>
          </cell>
        </row>
        <row r="2951">
          <cell r="B2951" t="str">
            <v>C2817</v>
          </cell>
          <cell r="C2951" t="str">
            <v>EXECUÇÃO DE CALHA EM CONCRETO NO POÇO DE VISITA</v>
          </cell>
          <cell r="D2951" t="str">
            <v>UN</v>
          </cell>
          <cell r="E2951">
            <v>1</v>
          </cell>
          <cell r="F2951">
            <v>31.408769999999997</v>
          </cell>
          <cell r="G2951">
            <v>0</v>
          </cell>
          <cell r="H2951">
            <v>4.5412299999999997</v>
          </cell>
          <cell r="I2951">
            <v>0</v>
          </cell>
          <cell r="J2951">
            <v>35.949999999999996</v>
          </cell>
          <cell r="K2951">
            <v>43.139999999999993</v>
          </cell>
        </row>
        <row r="2952">
          <cell r="B2952" t="str">
            <v>C4212</v>
          </cell>
          <cell r="C2952" t="str">
            <v>LIMPEZA DE CAIXAS DE INSPEÇÃO</v>
          </cell>
          <cell r="D2952" t="str">
            <v>UN</v>
          </cell>
          <cell r="E2952">
            <v>1</v>
          </cell>
          <cell r="F2952">
            <v>9.4302187499999999</v>
          </cell>
          <cell r="G2952">
            <v>0</v>
          </cell>
          <cell r="H2952">
            <v>6.2897812499999999</v>
          </cell>
          <cell r="I2952">
            <v>0</v>
          </cell>
          <cell r="J2952">
            <v>15.719999999999999</v>
          </cell>
          <cell r="K2952">
            <v>18.863999999999997</v>
          </cell>
        </row>
        <row r="2953">
          <cell r="B2953" t="str">
            <v>C2866</v>
          </cell>
          <cell r="C2953" t="str">
            <v>LIMPEZA DE PV PROF. ATÉ 2.00m C/EQUIPAMENTO A VÁCUO</v>
          </cell>
          <cell r="D2953" t="str">
            <v>UN</v>
          </cell>
          <cell r="E2953">
            <v>1</v>
          </cell>
          <cell r="F2953">
            <v>4.9086249999999998</v>
          </cell>
          <cell r="G2953">
            <v>0</v>
          </cell>
          <cell r="H2953">
            <v>6.1313749999999994</v>
          </cell>
          <cell r="I2953">
            <v>0</v>
          </cell>
          <cell r="J2953">
            <v>11.04</v>
          </cell>
          <cell r="K2953">
            <v>13.247999999999999</v>
          </cell>
        </row>
        <row r="2954">
          <cell r="B2954" t="str">
            <v>C2871</v>
          </cell>
          <cell r="C2954" t="str">
            <v>LIMPEZA DE PV PROF. 2,01 a 3,00m C/EQUIPAMENTO A VACUO</v>
          </cell>
          <cell r="D2954" t="str">
            <v>UN</v>
          </cell>
          <cell r="E2954">
            <v>1</v>
          </cell>
          <cell r="F2954">
            <v>6.35</v>
          </cell>
          <cell r="G2954">
            <v>0</v>
          </cell>
          <cell r="H2954">
            <v>7.94</v>
          </cell>
          <cell r="I2954">
            <v>0</v>
          </cell>
          <cell r="J2954">
            <v>14.29</v>
          </cell>
          <cell r="K2954">
            <v>17.148</v>
          </cell>
        </row>
        <row r="2955">
          <cell r="B2955" t="str">
            <v>C2867</v>
          </cell>
          <cell r="C2955" t="str">
            <v>LIMPEZA DE PV PROF. MAIOR QUE 3.00m C/EQUIPAMENTO A VÁCUO</v>
          </cell>
          <cell r="D2955" t="str">
            <v>UN</v>
          </cell>
          <cell r="E2955">
            <v>1</v>
          </cell>
          <cell r="F2955">
            <v>10.577624999999999</v>
          </cell>
          <cell r="G2955">
            <v>0</v>
          </cell>
          <cell r="H2955">
            <v>13.222375</v>
          </cell>
          <cell r="I2955">
            <v>0</v>
          </cell>
          <cell r="J2955">
            <v>23.799999999999997</v>
          </cell>
          <cell r="K2955">
            <v>28.559999999999995</v>
          </cell>
        </row>
        <row r="2956">
          <cell r="B2956" t="str">
            <v>C2868</v>
          </cell>
          <cell r="C2956" t="str">
            <v>LIMPEZA DE PV's PROF. ATE 2,00m, MANUAL</v>
          </cell>
          <cell r="D2956" t="str">
            <v>UN</v>
          </cell>
          <cell r="E2956">
            <v>1</v>
          </cell>
          <cell r="F2956">
            <v>14.275874999999999</v>
          </cell>
          <cell r="G2956">
            <v>0</v>
          </cell>
          <cell r="H2956">
            <v>17.844124999999998</v>
          </cell>
          <cell r="I2956">
            <v>0</v>
          </cell>
          <cell r="J2956">
            <v>32.119999999999997</v>
          </cell>
          <cell r="K2956">
            <v>38.543999999999997</v>
          </cell>
        </row>
        <row r="2957">
          <cell r="B2957" t="str">
            <v>C2869</v>
          </cell>
          <cell r="C2957" t="str">
            <v>LIMPEZA DE PV's PROF. ENTRE 2.00  A  3.00m, MANUAL</v>
          </cell>
          <cell r="D2957" t="str">
            <v>UN</v>
          </cell>
          <cell r="E2957">
            <v>1</v>
          </cell>
          <cell r="F2957">
            <v>21.44</v>
          </cell>
          <cell r="G2957">
            <v>0</v>
          </cell>
          <cell r="H2957">
            <v>26.8</v>
          </cell>
          <cell r="I2957">
            <v>0</v>
          </cell>
          <cell r="J2957">
            <v>48.24</v>
          </cell>
          <cell r="K2957">
            <v>57.887999999999998</v>
          </cell>
        </row>
        <row r="2958">
          <cell r="B2958" t="str">
            <v>C2870</v>
          </cell>
          <cell r="C2958" t="str">
            <v>LIMPEZA DE PV's PROF. MAIOR QUE 3.00m, MANUAL</v>
          </cell>
          <cell r="D2958" t="str">
            <v>UN</v>
          </cell>
          <cell r="E2958">
            <v>1</v>
          </cell>
          <cell r="F2958">
            <v>28.604125</v>
          </cell>
          <cell r="G2958">
            <v>0</v>
          </cell>
          <cell r="H2958">
            <v>35.755874999999996</v>
          </cell>
          <cell r="I2958">
            <v>0</v>
          </cell>
          <cell r="J2958">
            <v>64.36</v>
          </cell>
          <cell r="K2958">
            <v>77.231999999999999</v>
          </cell>
        </row>
        <row r="2959">
          <cell r="B2959" t="str">
            <v>C2888</v>
          </cell>
          <cell r="C2959" t="str">
            <v>NIVELAMENTO DE TAMPÃO DO TIL/TERMINAL DE LIMPEZA</v>
          </cell>
          <cell r="D2959" t="str">
            <v>UN</v>
          </cell>
          <cell r="E2959">
            <v>1</v>
          </cell>
          <cell r="F2959">
            <v>41.86999874</v>
          </cell>
          <cell r="G2959">
            <v>0</v>
          </cell>
          <cell r="H2959">
            <v>10.000001259999999</v>
          </cell>
          <cell r="I2959">
            <v>0</v>
          </cell>
          <cell r="J2959">
            <v>51.87</v>
          </cell>
          <cell r="K2959">
            <v>62.243999999999993</v>
          </cell>
        </row>
        <row r="2960">
          <cell r="B2960" t="str">
            <v>C2889</v>
          </cell>
          <cell r="C2960" t="str">
            <v>NIVELAMENTO DE TAMPÃO EM POÇO DE VISITA</v>
          </cell>
          <cell r="D2960" t="str">
            <v>UN</v>
          </cell>
          <cell r="E2960">
            <v>1</v>
          </cell>
          <cell r="F2960">
            <v>90.643387500000003</v>
          </cell>
          <cell r="G2960">
            <v>0</v>
          </cell>
          <cell r="H2960">
            <v>20.2866125</v>
          </cell>
          <cell r="I2960">
            <v>0</v>
          </cell>
          <cell r="J2960">
            <v>110.93</v>
          </cell>
          <cell r="K2960">
            <v>133.11600000000001</v>
          </cell>
        </row>
        <row r="2961">
          <cell r="B2961" t="str">
            <v>C2934</v>
          </cell>
          <cell r="C2961" t="str">
            <v>RECUPERAÇÃO DE CAIXA DE INSPEÇÃO</v>
          </cell>
          <cell r="D2961" t="str">
            <v>UN</v>
          </cell>
          <cell r="E2961">
            <v>1</v>
          </cell>
          <cell r="F2961">
            <v>27.939074999999999</v>
          </cell>
          <cell r="G2961">
            <v>0</v>
          </cell>
          <cell r="H2961">
            <v>7.8109249999999992</v>
          </cell>
          <cell r="I2961">
            <v>0</v>
          </cell>
          <cell r="J2961">
            <v>35.75</v>
          </cell>
          <cell r="K2961">
            <v>42.9</v>
          </cell>
        </row>
        <row r="2962">
          <cell r="B2962" t="str">
            <v>C2943</v>
          </cell>
          <cell r="C2962" t="str">
            <v>RETIRADA DE POÇO DE VISITA</v>
          </cell>
          <cell r="D2962" t="str">
            <v>UN</v>
          </cell>
          <cell r="E2962">
            <v>1</v>
          </cell>
          <cell r="F2962">
            <v>36.681249999999999</v>
          </cell>
          <cell r="G2962">
            <v>0</v>
          </cell>
          <cell r="H2962">
            <v>6.6187500000000004</v>
          </cell>
          <cell r="I2962">
            <v>0</v>
          </cell>
          <cell r="J2962">
            <v>43.3</v>
          </cell>
          <cell r="K2962">
            <v>51.959999999999994</v>
          </cell>
        </row>
        <row r="2963">
          <cell r="B2963" t="str">
            <v>C2951</v>
          </cell>
          <cell r="C2963" t="str">
            <v>SONDAGEM E INSPEÇÃO EM POÇO DE VISITA</v>
          </cell>
          <cell r="D2963" t="str">
            <v>UN</v>
          </cell>
          <cell r="E2963">
            <v>1</v>
          </cell>
          <cell r="F2963">
            <v>10.59125</v>
          </cell>
          <cell r="G2963">
            <v>0</v>
          </cell>
          <cell r="H2963">
            <v>1.48875</v>
          </cell>
          <cell r="I2963">
            <v>0</v>
          </cell>
          <cell r="J2963">
            <v>12.08</v>
          </cell>
          <cell r="K2963">
            <v>14.495999999999999</v>
          </cell>
        </row>
        <row r="2964">
          <cell r="B2964" t="str">
            <v>C2977</v>
          </cell>
          <cell r="C2964" t="str">
            <v>TAMPONAMENTO PROVISÓRIO DE POÇO DE VISITA</v>
          </cell>
          <cell r="D2964" t="str">
            <v>UN</v>
          </cell>
          <cell r="E2964">
            <v>1</v>
          </cell>
          <cell r="F2964">
            <v>12.72</v>
          </cell>
          <cell r="G2964">
            <v>0</v>
          </cell>
          <cell r="H2964">
            <v>8.85</v>
          </cell>
          <cell r="I2964">
            <v>0</v>
          </cell>
          <cell r="J2964">
            <v>21.57</v>
          </cell>
          <cell r="K2964">
            <v>25.884</v>
          </cell>
        </row>
        <row r="2965">
          <cell r="C2965" t="str">
            <v xml:space="preserve">RECUPERAÇÃO DE TUBULAÇÃO </v>
          </cell>
          <cell r="E2965">
            <v>0</v>
          </cell>
          <cell r="F2965">
            <v>13.63</v>
          </cell>
          <cell r="G2965">
            <v>0</v>
          </cell>
          <cell r="H2965">
            <v>12.25</v>
          </cell>
          <cell r="I2965">
            <v>0</v>
          </cell>
          <cell r="J2965" t="str">
            <v/>
          </cell>
        </row>
        <row r="2966">
          <cell r="B2966" t="str">
            <v>C2935</v>
          </cell>
          <cell r="C2966" t="str">
            <v>RECUPERAÇÃO TUBULAÇÃO FoFo DN 250mm (CORTE E DESBASTE PONTA)</v>
          </cell>
          <cell r="D2966" t="str">
            <v>UN</v>
          </cell>
          <cell r="E2966">
            <v>1</v>
          </cell>
          <cell r="F2966">
            <v>13.63</v>
          </cell>
          <cell r="G2966">
            <v>0</v>
          </cell>
          <cell r="H2966">
            <v>12.25</v>
          </cell>
          <cell r="I2966">
            <v>0</v>
          </cell>
          <cell r="J2966">
            <v>25.880000000000003</v>
          </cell>
          <cell r="K2966">
            <v>31.056000000000001</v>
          </cell>
        </row>
        <row r="2967">
          <cell r="C2967" t="str">
            <v>SERVIÇO COMERCIAL</v>
          </cell>
          <cell r="E2967">
            <v>0</v>
          </cell>
          <cell r="F2967">
            <v>1435.9055499999999</v>
          </cell>
          <cell r="G2967">
            <v>0</v>
          </cell>
          <cell r="H2967">
            <v>550.08444999999995</v>
          </cell>
          <cell r="I2967">
            <v>0</v>
          </cell>
          <cell r="J2967" t="str">
            <v/>
          </cell>
        </row>
        <row r="2968">
          <cell r="B2968" t="str">
            <v>C4199</v>
          </cell>
          <cell r="C2968" t="str">
            <v>COLOCAÇÃO DE APARELHO ELIMINADOR DE AR</v>
          </cell>
          <cell r="D2968" t="str">
            <v>UN</v>
          </cell>
          <cell r="E2968">
            <v>1</v>
          </cell>
          <cell r="F2968">
            <v>84.555000000000007</v>
          </cell>
          <cell r="G2968">
            <v>0</v>
          </cell>
          <cell r="H2968">
            <v>22.375</v>
          </cell>
          <cell r="I2968">
            <v>0</v>
          </cell>
          <cell r="J2968">
            <v>106.93</v>
          </cell>
          <cell r="K2968">
            <v>128.316</v>
          </cell>
        </row>
        <row r="2969">
          <cell r="B2969" t="str">
            <v>C4200</v>
          </cell>
          <cell r="C2969" t="str">
            <v>COLOCAÇÃO DE VENTOSA EM REDE EM OPERAÇÃO DN 150 A 200</v>
          </cell>
          <cell r="D2969" t="str">
            <v>UN</v>
          </cell>
          <cell r="E2969">
            <v>1</v>
          </cell>
          <cell r="F2969">
            <v>85.25</v>
          </cell>
          <cell r="G2969">
            <v>0</v>
          </cell>
          <cell r="H2969">
            <v>23.25</v>
          </cell>
          <cell r="I2969">
            <v>0</v>
          </cell>
          <cell r="J2969">
            <v>108.5</v>
          </cell>
          <cell r="K2969">
            <v>130.19999999999999</v>
          </cell>
        </row>
        <row r="2970">
          <cell r="B2970" t="str">
            <v>C2766</v>
          </cell>
          <cell r="C2970" t="str">
            <v>ENSAIO DE HIDRÔMETRO</v>
          </cell>
          <cell r="D2970" t="str">
            <v>ban</v>
          </cell>
          <cell r="E2970">
            <v>1</v>
          </cell>
          <cell r="F2970">
            <v>14.05625</v>
          </cell>
          <cell r="G2970">
            <v>0</v>
          </cell>
          <cell r="H2970">
            <v>17.57375</v>
          </cell>
          <cell r="I2970">
            <v>0</v>
          </cell>
          <cell r="J2970">
            <v>31.630000000000003</v>
          </cell>
          <cell r="K2970">
            <v>37.956000000000003</v>
          </cell>
        </row>
        <row r="2971">
          <cell r="B2971" t="str">
            <v>C4207</v>
          </cell>
          <cell r="C2971" t="str">
            <v>INSTALAÇÃO DE MACROMEDIDOR TIPO WALTMANN PARA DIÂMETROS ATÉ 300mm</v>
          </cell>
          <cell r="D2971" t="str">
            <v>UN</v>
          </cell>
          <cell r="E2971">
            <v>1</v>
          </cell>
          <cell r="F2971">
            <v>179.37</v>
          </cell>
          <cell r="G2971">
            <v>0</v>
          </cell>
          <cell r="H2971">
            <v>145.9</v>
          </cell>
          <cell r="I2971">
            <v>0</v>
          </cell>
          <cell r="J2971">
            <v>325.27</v>
          </cell>
          <cell r="K2971">
            <v>390.32399999999996</v>
          </cell>
        </row>
        <row r="2972">
          <cell r="B2972" t="str">
            <v>C4206</v>
          </cell>
          <cell r="C2972" t="str">
            <v>INSTALAÇÃO DE MACROMEDIDOR TIPO WALTMANN PARA DIÂMETROS ENTRE 350mm E 600mm</v>
          </cell>
          <cell r="D2972" t="str">
            <v>UN</v>
          </cell>
          <cell r="E2972">
            <v>1</v>
          </cell>
          <cell r="F2972">
            <v>228.37</v>
          </cell>
          <cell r="G2972">
            <v>0</v>
          </cell>
          <cell r="H2972">
            <v>207.15</v>
          </cell>
          <cell r="I2972">
            <v>0</v>
          </cell>
          <cell r="J2972">
            <v>435.52</v>
          </cell>
          <cell r="K2972">
            <v>522.62399999999991</v>
          </cell>
        </row>
        <row r="2973">
          <cell r="B2973" t="str">
            <v>C2859</v>
          </cell>
          <cell r="C2973" t="str">
            <v>LANÇAMENTO DE ESGOTO NO INTERCEPTOR</v>
          </cell>
          <cell r="D2973" t="str">
            <v>UN</v>
          </cell>
          <cell r="E2973">
            <v>1</v>
          </cell>
          <cell r="F2973">
            <v>11.54</v>
          </cell>
          <cell r="G2973">
            <v>0</v>
          </cell>
          <cell r="H2973">
            <v>0.99</v>
          </cell>
          <cell r="I2973">
            <v>0</v>
          </cell>
          <cell r="J2973">
            <v>12.53</v>
          </cell>
          <cell r="K2973">
            <v>15.035999999999998</v>
          </cell>
        </row>
        <row r="2974">
          <cell r="B2974" t="str">
            <v>C2880</v>
          </cell>
          <cell r="C2974" t="str">
            <v>MEDIÇÃO DE PRESSÃO E VAZÃO</v>
          </cell>
          <cell r="D2974" t="str">
            <v>UN</v>
          </cell>
          <cell r="E2974">
            <v>1</v>
          </cell>
          <cell r="F2974">
            <v>568.78305</v>
          </cell>
          <cell r="G2974">
            <v>0</v>
          </cell>
          <cell r="H2974">
            <v>70.846949999999993</v>
          </cell>
          <cell r="I2974">
            <v>0</v>
          </cell>
          <cell r="J2974">
            <v>639.63</v>
          </cell>
          <cell r="K2974">
            <v>767.55599999999993</v>
          </cell>
        </row>
        <row r="2975">
          <cell r="B2975" t="str">
            <v>C4213</v>
          </cell>
          <cell r="C2975" t="str">
            <v>MONTAGEM DE TUBOS, CONEXÕES E PEÇAS ESPECIAIS, SUBST. REGISTRO P/ TOMADA D'ÁGUA</v>
          </cell>
          <cell r="D2975" t="str">
            <v>UN</v>
          </cell>
          <cell r="E2975">
            <v>1</v>
          </cell>
          <cell r="F2975">
            <v>106.25</v>
          </cell>
          <cell r="G2975">
            <v>0</v>
          </cell>
          <cell r="H2975">
            <v>54.5</v>
          </cell>
          <cell r="I2975">
            <v>0</v>
          </cell>
          <cell r="J2975">
            <v>160.75</v>
          </cell>
          <cell r="K2975">
            <v>192.9</v>
          </cell>
        </row>
        <row r="2976">
          <cell r="B2976" t="str">
            <v>C2961</v>
          </cell>
          <cell r="C2976" t="str">
            <v>SUBSTITUIÇÃO DE REGISTRO COM VOLANTE 3/4" (C/ MATERIAL)</v>
          </cell>
          <cell r="D2976" t="str">
            <v>UN</v>
          </cell>
          <cell r="E2976">
            <v>1</v>
          </cell>
          <cell r="F2976">
            <v>31.0975</v>
          </cell>
          <cell r="G2976">
            <v>0</v>
          </cell>
          <cell r="H2976">
            <v>2.1425000000000001</v>
          </cell>
          <cell r="I2976">
            <v>0</v>
          </cell>
          <cell r="J2976">
            <v>33.24</v>
          </cell>
          <cell r="K2976">
            <v>39.887999999999998</v>
          </cell>
        </row>
        <row r="2977">
          <cell r="B2977" t="str">
            <v>C2959</v>
          </cell>
          <cell r="C2977" t="str">
            <v>SUBSTITUIÇÃO DE REGISTRO COM VOLANTE 1" (C/ MATERIAL)</v>
          </cell>
          <cell r="D2977" t="str">
            <v>UN</v>
          </cell>
          <cell r="E2977">
            <v>1</v>
          </cell>
          <cell r="F2977">
            <v>37.887500000000003</v>
          </cell>
          <cell r="G2977">
            <v>0</v>
          </cell>
          <cell r="H2977">
            <v>2.1425000000000001</v>
          </cell>
          <cell r="I2977">
            <v>0</v>
          </cell>
          <cell r="J2977">
            <v>40.03</v>
          </cell>
          <cell r="K2977">
            <v>48.036000000000001</v>
          </cell>
        </row>
        <row r="2978">
          <cell r="B2978" t="str">
            <v>C2960</v>
          </cell>
          <cell r="C2978" t="str">
            <v>SUBSTITUIÇÃO DE REGISTRO COM VOLANTE 2" (C/ MATERIAL)</v>
          </cell>
          <cell r="D2978" t="str">
            <v>UN</v>
          </cell>
          <cell r="E2978">
            <v>1</v>
          </cell>
          <cell r="F2978">
            <v>72.737499999999997</v>
          </cell>
          <cell r="G2978">
            <v>0</v>
          </cell>
          <cell r="H2978">
            <v>2.1425000000000001</v>
          </cell>
          <cell r="I2978">
            <v>0</v>
          </cell>
          <cell r="J2978">
            <v>74.88</v>
          </cell>
          <cell r="K2978">
            <v>89.855999999999995</v>
          </cell>
        </row>
        <row r="2979">
          <cell r="B2979" t="str">
            <v>C2962</v>
          </cell>
          <cell r="C2979" t="str">
            <v>SUBSTITUIÇÃO DE REGISTRO DE PVC C/BORBOLETA 3/4"(C/MATERIAL)</v>
          </cell>
          <cell r="D2979" t="str">
            <v>UN</v>
          </cell>
          <cell r="E2979">
            <v>1</v>
          </cell>
          <cell r="F2979">
            <v>16.008749999999999</v>
          </cell>
          <cell r="G2979">
            <v>0</v>
          </cell>
          <cell r="H2979">
            <v>1.07125</v>
          </cell>
          <cell r="I2979">
            <v>0</v>
          </cell>
          <cell r="J2979">
            <v>17.079999999999998</v>
          </cell>
          <cell r="K2979">
            <v>20.495999999999999</v>
          </cell>
        </row>
        <row r="2980">
          <cell r="C2980" t="str">
            <v>INST. ELÉTRICAS, TELEFONIA, LÓGICA, SOM E SISTEMAS DE CONTROLE</v>
          </cell>
          <cell r="E2980">
            <v>0</v>
          </cell>
          <cell r="F2980">
            <v>20291848.103971101</v>
          </cell>
          <cell r="G2980">
            <v>0</v>
          </cell>
          <cell r="H2980">
            <v>1574106.1760288901</v>
          </cell>
          <cell r="I2980">
            <v>0</v>
          </cell>
          <cell r="J2980" t="str">
            <v/>
          </cell>
        </row>
        <row r="2981">
          <cell r="C2981" t="str">
            <v>ELETRODUTOS DE PVC E CONEXÕES</v>
          </cell>
          <cell r="E2981">
            <v>0</v>
          </cell>
          <cell r="F2981">
            <v>327.96</v>
          </cell>
          <cell r="G2981">
            <v>0</v>
          </cell>
          <cell r="H2981">
            <v>107.86</v>
          </cell>
          <cell r="I2981">
            <v>0</v>
          </cell>
          <cell r="J2981" t="str">
            <v/>
          </cell>
        </row>
        <row r="2982">
          <cell r="B2982" t="str">
            <v>C1019</v>
          </cell>
          <cell r="C2982" t="str">
            <v>CURVA P/ELETRODUTO PVC ROSC. D= 20mm (1/2")</v>
          </cell>
          <cell r="D2982" t="str">
            <v>UN</v>
          </cell>
          <cell r="E2982">
            <v>1</v>
          </cell>
          <cell r="F2982">
            <v>1.04125</v>
          </cell>
          <cell r="G2982">
            <v>0</v>
          </cell>
          <cell r="H2982">
            <v>0.42875000000000002</v>
          </cell>
          <cell r="I2982">
            <v>0</v>
          </cell>
          <cell r="J2982">
            <v>1.47</v>
          </cell>
          <cell r="K2982">
            <v>1.764</v>
          </cell>
        </row>
        <row r="2983">
          <cell r="B2983" t="str">
            <v>C1020</v>
          </cell>
          <cell r="C2983" t="str">
            <v>CURVA P/ELETRODUTO PVC ROSC. D= 25mm (3/4")</v>
          </cell>
          <cell r="D2983" t="str">
            <v>UN</v>
          </cell>
          <cell r="E2983">
            <v>1</v>
          </cell>
          <cell r="F2983">
            <v>1.3875</v>
          </cell>
          <cell r="G2983">
            <v>0</v>
          </cell>
          <cell r="H2983">
            <v>0.61250000000000004</v>
          </cell>
          <cell r="I2983">
            <v>0</v>
          </cell>
          <cell r="J2983">
            <v>2</v>
          </cell>
          <cell r="K2983">
            <v>2.4</v>
          </cell>
        </row>
        <row r="2984">
          <cell r="B2984" t="str">
            <v>C1021</v>
          </cell>
          <cell r="C2984" t="str">
            <v>CURVA P/ELETRODUTO PVC ROSC. D= 32mm (1")</v>
          </cell>
          <cell r="D2984" t="str">
            <v>UN</v>
          </cell>
          <cell r="E2984">
            <v>1</v>
          </cell>
          <cell r="F2984">
            <v>1.84375</v>
          </cell>
          <cell r="G2984">
            <v>0</v>
          </cell>
          <cell r="H2984">
            <v>0.79625000000000001</v>
          </cell>
          <cell r="I2984">
            <v>0</v>
          </cell>
          <cell r="J2984">
            <v>2.64</v>
          </cell>
          <cell r="K2984">
            <v>3.1680000000000001</v>
          </cell>
        </row>
        <row r="2985">
          <cell r="B2985" t="str">
            <v>C1022</v>
          </cell>
          <cell r="C2985" t="str">
            <v>CURVA P/ELETRODUTO PVC ROSC. D= 40mm (1 1/4")</v>
          </cell>
          <cell r="D2985" t="str">
            <v>UN</v>
          </cell>
          <cell r="E2985">
            <v>1</v>
          </cell>
          <cell r="F2985">
            <v>2.8849999999999998</v>
          </cell>
          <cell r="G2985">
            <v>0</v>
          </cell>
          <cell r="H2985">
            <v>1.2250000000000001</v>
          </cell>
          <cell r="I2985">
            <v>0</v>
          </cell>
          <cell r="J2985">
            <v>4.1099999999999994</v>
          </cell>
          <cell r="K2985">
            <v>4.9319999999999995</v>
          </cell>
        </row>
        <row r="2986">
          <cell r="B2986" t="str">
            <v>C1023</v>
          </cell>
          <cell r="C2986" t="str">
            <v>CURVA P/ELETRODUTO PVC ROSC. D= 50mm (1 1/2")</v>
          </cell>
          <cell r="D2986" t="str">
            <v>UN</v>
          </cell>
          <cell r="E2986">
            <v>1</v>
          </cell>
          <cell r="F2986">
            <v>3.42875</v>
          </cell>
          <cell r="G2986">
            <v>0</v>
          </cell>
          <cell r="H2986">
            <v>1.53125</v>
          </cell>
          <cell r="I2986">
            <v>0</v>
          </cell>
          <cell r="J2986">
            <v>4.96</v>
          </cell>
          <cell r="K2986">
            <v>5.952</v>
          </cell>
        </row>
        <row r="2987">
          <cell r="B2987" t="str">
            <v>C1024</v>
          </cell>
          <cell r="C2987" t="str">
            <v>CURVA P/ELETRODUTO PVC ROSC. D= 60mm (2")</v>
          </cell>
          <cell r="D2987" t="str">
            <v>UN</v>
          </cell>
          <cell r="E2987">
            <v>1</v>
          </cell>
          <cell r="F2987">
            <v>5.4625000000000004</v>
          </cell>
          <cell r="G2987">
            <v>0</v>
          </cell>
          <cell r="H2987">
            <v>2.3275000000000001</v>
          </cell>
          <cell r="I2987">
            <v>0</v>
          </cell>
          <cell r="J2987">
            <v>7.7900000000000009</v>
          </cell>
          <cell r="K2987">
            <v>9.3480000000000008</v>
          </cell>
        </row>
        <row r="2988">
          <cell r="B2988" t="str">
            <v>C1025</v>
          </cell>
          <cell r="C2988" t="str">
            <v>CURVA P/ELETRODUTO PVC ROSC. D= 75mm (2 1/2")</v>
          </cell>
          <cell r="D2988" t="str">
            <v>UN</v>
          </cell>
          <cell r="E2988">
            <v>1</v>
          </cell>
          <cell r="F2988">
            <v>12.72</v>
          </cell>
          <cell r="G2988">
            <v>0</v>
          </cell>
          <cell r="H2988">
            <v>4.9000000000000004</v>
          </cell>
          <cell r="I2988">
            <v>0</v>
          </cell>
          <cell r="J2988">
            <v>17.62</v>
          </cell>
          <cell r="K2988">
            <v>21.144000000000002</v>
          </cell>
        </row>
        <row r="2989">
          <cell r="B2989" t="str">
            <v>C1026</v>
          </cell>
          <cell r="C2989" t="str">
            <v>CURVA P/ELETRODUTO PVC ROSC. D= 85mm (3")</v>
          </cell>
          <cell r="D2989" t="str">
            <v>UN</v>
          </cell>
          <cell r="E2989">
            <v>1</v>
          </cell>
          <cell r="F2989">
            <v>15.404999999999999</v>
          </cell>
          <cell r="G2989">
            <v>0</v>
          </cell>
          <cell r="H2989">
            <v>6.125</v>
          </cell>
          <cell r="I2989">
            <v>0</v>
          </cell>
          <cell r="J2989">
            <v>21.53</v>
          </cell>
          <cell r="K2989">
            <v>25.836000000000002</v>
          </cell>
        </row>
        <row r="2990">
          <cell r="B2990" t="str">
            <v>C1027</v>
          </cell>
          <cell r="C2990" t="str">
            <v>CURVA P/ELETRODUTO PVC ROSC. D=110mm (4")</v>
          </cell>
          <cell r="D2990" t="str">
            <v>UN</v>
          </cell>
          <cell r="E2990">
            <v>1</v>
          </cell>
          <cell r="F2990">
            <v>24.08</v>
          </cell>
          <cell r="G2990">
            <v>0</v>
          </cell>
          <cell r="H2990">
            <v>7.35</v>
          </cell>
          <cell r="I2990">
            <v>0</v>
          </cell>
          <cell r="J2990">
            <v>31.43</v>
          </cell>
          <cell r="K2990">
            <v>37.716000000000001</v>
          </cell>
        </row>
        <row r="2991">
          <cell r="B2991" t="str">
            <v>C1028</v>
          </cell>
          <cell r="C2991" t="str">
            <v>CURVA VERTICAL 90 GRAUS PARA INTERLIGAÇÃO</v>
          </cell>
          <cell r="D2991" t="str">
            <v>UN</v>
          </cell>
          <cell r="E2991">
            <v>1</v>
          </cell>
          <cell r="F2991">
            <v>25.31</v>
          </cell>
          <cell r="G2991">
            <v>0</v>
          </cell>
          <cell r="H2991">
            <v>2.4500000000000002</v>
          </cell>
          <cell r="I2991">
            <v>0</v>
          </cell>
          <cell r="J2991">
            <v>27.759999999999998</v>
          </cell>
          <cell r="K2991">
            <v>33.311999999999998</v>
          </cell>
        </row>
        <row r="2992">
          <cell r="B2992" t="str">
            <v>C1204</v>
          </cell>
          <cell r="C2992" t="str">
            <v>ELETRODUTO CONDULETE DE PVC DE 1/2"</v>
          </cell>
          <cell r="D2992" t="str">
            <v>M</v>
          </cell>
          <cell r="E2992">
            <v>1</v>
          </cell>
          <cell r="F2992">
            <v>3.2149999999999999</v>
          </cell>
          <cell r="G2992">
            <v>0</v>
          </cell>
          <cell r="H2992">
            <v>1.2250000000000001</v>
          </cell>
          <cell r="I2992">
            <v>0</v>
          </cell>
          <cell r="J2992">
            <v>4.4399999999999995</v>
          </cell>
          <cell r="K2992">
            <v>5.3279999999999994</v>
          </cell>
        </row>
        <row r="2993">
          <cell r="B2993" t="str">
            <v>C1205</v>
          </cell>
          <cell r="C2993" t="str">
            <v>ELETRODUTO CONDULETE DE PVC DE 3/4"</v>
          </cell>
          <cell r="D2993" t="str">
            <v>M</v>
          </cell>
          <cell r="E2993">
            <v>1</v>
          </cell>
          <cell r="F2993">
            <v>4.5225</v>
          </cell>
          <cell r="G2993">
            <v>0</v>
          </cell>
          <cell r="H2993">
            <v>1.8374999999999999</v>
          </cell>
          <cell r="I2993">
            <v>0</v>
          </cell>
          <cell r="J2993">
            <v>6.3599999999999994</v>
          </cell>
          <cell r="K2993">
            <v>7.6319999999999988</v>
          </cell>
        </row>
        <row r="2994">
          <cell r="B2994" t="str">
            <v>C1203</v>
          </cell>
          <cell r="C2994" t="str">
            <v>ELETRODUTO CONDULETE DE PVC DE 1"</v>
          </cell>
          <cell r="D2994" t="str">
            <v>M</v>
          </cell>
          <cell r="E2994">
            <v>1</v>
          </cell>
          <cell r="F2994">
            <v>6.68</v>
          </cell>
          <cell r="G2994">
            <v>0</v>
          </cell>
          <cell r="H2994">
            <v>2.4500000000000002</v>
          </cell>
          <cell r="I2994">
            <v>0</v>
          </cell>
          <cell r="J2994">
            <v>9.129999999999999</v>
          </cell>
          <cell r="K2994">
            <v>10.955999999999998</v>
          </cell>
        </row>
        <row r="2995">
          <cell r="B2995" t="str">
            <v>C1185</v>
          </cell>
          <cell r="C2995" t="str">
            <v>ELETRODUTO PVC ROSC. D= 20mm (1/2")</v>
          </cell>
          <cell r="D2995" t="str">
            <v>M</v>
          </cell>
          <cell r="E2995">
            <v>1</v>
          </cell>
          <cell r="F2995">
            <v>1.70875</v>
          </cell>
          <cell r="G2995">
            <v>0</v>
          </cell>
          <cell r="H2995">
            <v>1.04125</v>
          </cell>
          <cell r="I2995">
            <v>0</v>
          </cell>
          <cell r="J2995">
            <v>2.75</v>
          </cell>
          <cell r="K2995">
            <v>3.3</v>
          </cell>
        </row>
        <row r="2996">
          <cell r="B2996" t="str">
            <v>C1186</v>
          </cell>
          <cell r="C2996" t="str">
            <v>ELETRODUTO PVC ROSC. D= 25mm (3/4")</v>
          </cell>
          <cell r="D2996" t="str">
            <v>M</v>
          </cell>
          <cell r="E2996">
            <v>1</v>
          </cell>
          <cell r="F2996">
            <v>2.2487499999999998</v>
          </cell>
          <cell r="G2996">
            <v>0</v>
          </cell>
          <cell r="H2996">
            <v>1.04125</v>
          </cell>
          <cell r="I2996">
            <v>0</v>
          </cell>
          <cell r="J2996">
            <v>3.29</v>
          </cell>
          <cell r="K2996">
            <v>3.948</v>
          </cell>
        </row>
        <row r="2997">
          <cell r="B2997" t="str">
            <v>C1187</v>
          </cell>
          <cell r="C2997" t="str">
            <v>ELETRODUTO PVC ROSC. D= 32mm (1")</v>
          </cell>
          <cell r="D2997" t="str">
            <v>M</v>
          </cell>
          <cell r="E2997">
            <v>1</v>
          </cell>
          <cell r="F2997">
            <v>3.0350000000000001</v>
          </cell>
          <cell r="G2997">
            <v>0</v>
          </cell>
          <cell r="H2997">
            <v>1.2250000000000001</v>
          </cell>
          <cell r="I2997">
            <v>0</v>
          </cell>
          <cell r="J2997">
            <v>4.26</v>
          </cell>
          <cell r="K2997">
            <v>5.1119999999999992</v>
          </cell>
        </row>
        <row r="2998">
          <cell r="B2998" t="str">
            <v>C1188</v>
          </cell>
          <cell r="C2998" t="str">
            <v>ELETRODUTO PVC ROSC. D= 40mm (1 1/4")</v>
          </cell>
          <cell r="D2998" t="str">
            <v>M</v>
          </cell>
          <cell r="E2998">
            <v>1</v>
          </cell>
          <cell r="F2998">
            <v>4.2725</v>
          </cell>
          <cell r="G2998">
            <v>0</v>
          </cell>
          <cell r="H2998">
            <v>1.8374999999999999</v>
          </cell>
          <cell r="I2998">
            <v>0</v>
          </cell>
          <cell r="J2998">
            <v>6.1099999999999994</v>
          </cell>
          <cell r="K2998">
            <v>7.331999999999999</v>
          </cell>
        </row>
        <row r="2999">
          <cell r="B2999" t="str">
            <v>C1189</v>
          </cell>
          <cell r="C2999" t="str">
            <v>ELETRODUTO PVC ROSC. D= 50mm (1 1/2")</v>
          </cell>
          <cell r="D2999" t="str">
            <v>M</v>
          </cell>
          <cell r="E2999">
            <v>1</v>
          </cell>
          <cell r="F2999">
            <v>5.3137499999999998</v>
          </cell>
          <cell r="G2999">
            <v>0</v>
          </cell>
          <cell r="H2999">
            <v>2.2662499999999999</v>
          </cell>
          <cell r="I2999">
            <v>0</v>
          </cell>
          <cell r="J2999">
            <v>7.58</v>
          </cell>
          <cell r="K2999">
            <v>9.0960000000000001</v>
          </cell>
        </row>
        <row r="3000">
          <cell r="B3000" t="str">
            <v>C1190</v>
          </cell>
          <cell r="C3000" t="str">
            <v>ELETRODUTO PVC ROSC. D= 60mm (2")</v>
          </cell>
          <cell r="D3000" t="str">
            <v>M</v>
          </cell>
          <cell r="E3000">
            <v>1</v>
          </cell>
          <cell r="F3000">
            <v>7.0475000000000003</v>
          </cell>
          <cell r="G3000">
            <v>0</v>
          </cell>
          <cell r="H3000">
            <v>3.0625</v>
          </cell>
          <cell r="I3000">
            <v>0</v>
          </cell>
          <cell r="J3000">
            <v>10.11</v>
          </cell>
          <cell r="K3000">
            <v>12.132</v>
          </cell>
        </row>
        <row r="3001">
          <cell r="B3001" t="str">
            <v>C1191</v>
          </cell>
          <cell r="C3001" t="str">
            <v>ELETRODUTO PVC ROSC. D= 75mm (2 1/2")</v>
          </cell>
          <cell r="D3001" t="str">
            <v>M</v>
          </cell>
          <cell r="E3001">
            <v>1</v>
          </cell>
          <cell r="F3001">
            <v>13.286250000000001</v>
          </cell>
          <cell r="G3001">
            <v>0</v>
          </cell>
          <cell r="H3001">
            <v>4.1037499999999998</v>
          </cell>
          <cell r="I3001">
            <v>0</v>
          </cell>
          <cell r="J3001">
            <v>17.39</v>
          </cell>
          <cell r="K3001">
            <v>20.867999999999999</v>
          </cell>
        </row>
        <row r="3002">
          <cell r="B3002" t="str">
            <v>C1192</v>
          </cell>
          <cell r="C3002" t="str">
            <v>ELETRODUTO PVC ROSC. D= 85mm (3")</v>
          </cell>
          <cell r="D3002" t="str">
            <v>M</v>
          </cell>
          <cell r="E3002">
            <v>1</v>
          </cell>
          <cell r="F3002">
            <v>15.92</v>
          </cell>
          <cell r="G3002">
            <v>0</v>
          </cell>
          <cell r="H3002">
            <v>4.9000000000000004</v>
          </cell>
          <cell r="I3002">
            <v>0</v>
          </cell>
          <cell r="J3002">
            <v>20.82</v>
          </cell>
          <cell r="K3002">
            <v>24.983999999999998</v>
          </cell>
        </row>
        <row r="3003">
          <cell r="B3003" t="str">
            <v>C1193</v>
          </cell>
          <cell r="C3003" t="str">
            <v>ELETRODUTO PVC ROSC. D=110mm (4")</v>
          </cell>
          <cell r="D3003" t="str">
            <v>M</v>
          </cell>
          <cell r="E3003">
            <v>1</v>
          </cell>
          <cell r="F3003">
            <v>25.305</v>
          </cell>
          <cell r="G3003">
            <v>0</v>
          </cell>
          <cell r="H3003">
            <v>6.125</v>
          </cell>
          <cell r="I3003">
            <v>0</v>
          </cell>
          <cell r="J3003">
            <v>31.43</v>
          </cell>
          <cell r="K3003">
            <v>37.716000000000001</v>
          </cell>
        </row>
        <row r="3004">
          <cell r="B3004" t="str">
            <v>C1195</v>
          </cell>
          <cell r="C3004" t="str">
            <v>ELETRODUTO PVC ROSC.INCL.CONEXÕES D= 20mm (1/2")</v>
          </cell>
          <cell r="D3004" t="str">
            <v>M</v>
          </cell>
          <cell r="E3004">
            <v>1</v>
          </cell>
          <cell r="F3004">
            <v>2.4424999999999999</v>
          </cell>
          <cell r="G3004">
            <v>0</v>
          </cell>
          <cell r="H3004">
            <v>1.8374999999999999</v>
          </cell>
          <cell r="I3004">
            <v>0</v>
          </cell>
          <cell r="J3004">
            <v>4.2799999999999994</v>
          </cell>
          <cell r="K3004">
            <v>5.1359999999999992</v>
          </cell>
        </row>
        <row r="3005">
          <cell r="B3005" t="str">
            <v>C1196</v>
          </cell>
          <cell r="C3005" t="str">
            <v>ELETRODUTO PVC ROSC.INCL.CONEXÕES D= 25mm (3/4")</v>
          </cell>
          <cell r="D3005" t="str">
            <v>M</v>
          </cell>
          <cell r="E3005">
            <v>1</v>
          </cell>
          <cell r="F3005">
            <v>3.0325000000000002</v>
          </cell>
          <cell r="G3005">
            <v>0</v>
          </cell>
          <cell r="H3005">
            <v>1.8374999999999999</v>
          </cell>
          <cell r="I3005">
            <v>0</v>
          </cell>
          <cell r="J3005">
            <v>4.87</v>
          </cell>
          <cell r="K3005">
            <v>5.8440000000000003</v>
          </cell>
        </row>
        <row r="3006">
          <cell r="B3006" t="str">
            <v>C1197</v>
          </cell>
          <cell r="C3006" t="str">
            <v>ELETRODUTO PVC ROSC.INCL.CONEXÕES D= 32mm (1")</v>
          </cell>
          <cell r="D3006" t="str">
            <v>M</v>
          </cell>
          <cell r="E3006">
            <v>1</v>
          </cell>
          <cell r="F3006">
            <v>4.4637500000000001</v>
          </cell>
          <cell r="G3006">
            <v>0</v>
          </cell>
          <cell r="H3006">
            <v>2.7562500000000001</v>
          </cell>
          <cell r="I3006">
            <v>0</v>
          </cell>
          <cell r="J3006">
            <v>7.2200000000000006</v>
          </cell>
          <cell r="K3006">
            <v>8.6639999999999997</v>
          </cell>
        </row>
        <row r="3007">
          <cell r="B3007" t="str">
            <v>C1198</v>
          </cell>
          <cell r="C3007" t="str">
            <v>ELETRODUTO PVC ROSC.INCL.CONEXÕES D= 40mm (1 1/4")</v>
          </cell>
          <cell r="D3007" t="str">
            <v>M</v>
          </cell>
          <cell r="E3007">
            <v>1</v>
          </cell>
          <cell r="F3007">
            <v>5.5274999999999999</v>
          </cell>
          <cell r="G3007">
            <v>0</v>
          </cell>
          <cell r="H3007">
            <v>3.0625</v>
          </cell>
          <cell r="I3007">
            <v>0</v>
          </cell>
          <cell r="J3007">
            <v>8.59</v>
          </cell>
          <cell r="K3007">
            <v>10.308</v>
          </cell>
        </row>
        <row r="3008">
          <cell r="B3008" t="str">
            <v>C1199</v>
          </cell>
          <cell r="C3008" t="str">
            <v>ELETRODUTO PVC ROSC.INCL.CONEXÕES D= 50mm (1 1/2")</v>
          </cell>
          <cell r="D3008" t="str">
            <v>M</v>
          </cell>
          <cell r="E3008">
            <v>1</v>
          </cell>
          <cell r="F3008">
            <v>6.7949999999999999</v>
          </cell>
          <cell r="G3008">
            <v>0</v>
          </cell>
          <cell r="H3008">
            <v>3.6749999999999998</v>
          </cell>
          <cell r="I3008">
            <v>0</v>
          </cell>
          <cell r="J3008">
            <v>10.469999999999999</v>
          </cell>
          <cell r="K3008">
            <v>12.563999999999998</v>
          </cell>
        </row>
        <row r="3009">
          <cell r="B3009" t="str">
            <v>C1194</v>
          </cell>
          <cell r="C3009" t="str">
            <v>ELETRODUTO PVC ROSC.INCL.CONEXOES D= 60mm (2")</v>
          </cell>
          <cell r="D3009" t="str">
            <v>M</v>
          </cell>
          <cell r="E3009">
            <v>1</v>
          </cell>
          <cell r="F3009">
            <v>8.4924999999999997</v>
          </cell>
          <cell r="G3009">
            <v>0</v>
          </cell>
          <cell r="H3009">
            <v>4.2874999999999996</v>
          </cell>
          <cell r="I3009">
            <v>0</v>
          </cell>
          <cell r="J3009">
            <v>12.78</v>
          </cell>
          <cell r="K3009">
            <v>15.335999999999999</v>
          </cell>
        </row>
        <row r="3010">
          <cell r="B3010" t="str">
            <v>C1200</v>
          </cell>
          <cell r="C3010" t="str">
            <v>ELETRODUTO PVC ROSC.INCL.CONEXÕES D= 75mm (2 1/2")</v>
          </cell>
          <cell r="D3010" t="str">
            <v>M</v>
          </cell>
          <cell r="E3010">
            <v>1</v>
          </cell>
          <cell r="F3010">
            <v>15.407500000000001</v>
          </cell>
          <cell r="G3010">
            <v>0</v>
          </cell>
          <cell r="H3010">
            <v>5.5125000000000002</v>
          </cell>
          <cell r="I3010">
            <v>0</v>
          </cell>
          <cell r="J3010">
            <v>20.92</v>
          </cell>
          <cell r="K3010">
            <v>25.104000000000003</v>
          </cell>
        </row>
        <row r="3011">
          <cell r="B3011" t="str">
            <v>C1202</v>
          </cell>
          <cell r="C3011" t="str">
            <v>ELETRODUTO PVC ROSC.INCL.CONEXÕES D=85MM (3")</v>
          </cell>
          <cell r="D3011" t="str">
            <v>M</v>
          </cell>
          <cell r="E3011">
            <v>1</v>
          </cell>
          <cell r="F3011">
            <v>18.105</v>
          </cell>
          <cell r="G3011">
            <v>0</v>
          </cell>
          <cell r="H3011">
            <v>6.125</v>
          </cell>
          <cell r="I3011">
            <v>0</v>
          </cell>
          <cell r="J3011">
            <v>24.23</v>
          </cell>
          <cell r="K3011">
            <v>29.076000000000001</v>
          </cell>
        </row>
        <row r="3012">
          <cell r="B3012" t="str">
            <v>C1201</v>
          </cell>
          <cell r="C3012" t="str">
            <v>ELETRODUTO PVC ROSC.INCL.CONEXÕES D=110mm (4")</v>
          </cell>
          <cell r="D3012" t="str">
            <v>M</v>
          </cell>
          <cell r="E3012">
            <v>1</v>
          </cell>
          <cell r="F3012">
            <v>28.32</v>
          </cell>
          <cell r="G3012">
            <v>0</v>
          </cell>
          <cell r="H3012">
            <v>7.35</v>
          </cell>
          <cell r="I3012">
            <v>0</v>
          </cell>
          <cell r="J3012">
            <v>35.67</v>
          </cell>
          <cell r="K3012">
            <v>42.804000000000002</v>
          </cell>
        </row>
        <row r="3013">
          <cell r="B3013" t="str">
            <v>C1184</v>
          </cell>
          <cell r="C3013" t="str">
            <v>ELETRODUTO FLEXÍVEL, TIPO GARGANTA</v>
          </cell>
          <cell r="D3013" t="str">
            <v>M</v>
          </cell>
          <cell r="E3013">
            <v>1</v>
          </cell>
          <cell r="F3013">
            <v>3.2</v>
          </cell>
          <cell r="G3013">
            <v>0</v>
          </cell>
          <cell r="H3013">
            <v>2.12</v>
          </cell>
          <cell r="I3013">
            <v>0</v>
          </cell>
          <cell r="J3013">
            <v>5.32</v>
          </cell>
          <cell r="K3013">
            <v>6.3840000000000003</v>
          </cell>
        </row>
        <row r="3014">
          <cell r="B3014" t="str">
            <v>C1708</v>
          </cell>
          <cell r="C3014" t="str">
            <v>LUVA P/ELETRODUTO PVC ROSC. D= 20mm (1/2")</v>
          </cell>
          <cell r="D3014" t="str">
            <v>UN</v>
          </cell>
          <cell r="E3014">
            <v>1</v>
          </cell>
          <cell r="F3014">
            <v>0.42749999999999999</v>
          </cell>
          <cell r="G3014">
            <v>0</v>
          </cell>
          <cell r="H3014">
            <v>0.1225</v>
          </cell>
          <cell r="I3014">
            <v>0</v>
          </cell>
          <cell r="J3014">
            <v>0.55000000000000004</v>
          </cell>
          <cell r="K3014">
            <v>0.66</v>
          </cell>
        </row>
        <row r="3015">
          <cell r="B3015" t="str">
            <v>C1709</v>
          </cell>
          <cell r="C3015" t="str">
            <v>LUVA P/ELETRODUTO PVC ROSC. D= 25mm (3/4")</v>
          </cell>
          <cell r="D3015" t="str">
            <v>UN</v>
          </cell>
          <cell r="E3015">
            <v>1</v>
          </cell>
          <cell r="F3015">
            <v>0.59624999999999995</v>
          </cell>
          <cell r="G3015">
            <v>0</v>
          </cell>
          <cell r="H3015">
            <v>0.18375</v>
          </cell>
          <cell r="I3015">
            <v>0</v>
          </cell>
          <cell r="J3015">
            <v>0.77999999999999992</v>
          </cell>
          <cell r="K3015">
            <v>0.93599999999999983</v>
          </cell>
        </row>
        <row r="3016">
          <cell r="B3016" t="str">
            <v>C1710</v>
          </cell>
          <cell r="C3016" t="str">
            <v>LUVA P/ELETRODUTO PVC ROSC. D= 32mm (1")</v>
          </cell>
          <cell r="D3016" t="str">
            <v>UN</v>
          </cell>
          <cell r="E3016">
            <v>1</v>
          </cell>
          <cell r="F3016">
            <v>0.87375000000000003</v>
          </cell>
          <cell r="G3016">
            <v>0</v>
          </cell>
          <cell r="H3016">
            <v>0.30625000000000002</v>
          </cell>
          <cell r="I3016">
            <v>0</v>
          </cell>
          <cell r="J3016">
            <v>1.1800000000000002</v>
          </cell>
          <cell r="K3016">
            <v>1.4160000000000001</v>
          </cell>
        </row>
        <row r="3017">
          <cell r="B3017" t="str">
            <v>C1711</v>
          </cell>
          <cell r="C3017" t="str">
            <v>LUVA P/ELETRODUTO PVC ROSC. D= 40mm (1 1/4")</v>
          </cell>
          <cell r="D3017" t="str">
            <v>UN</v>
          </cell>
          <cell r="E3017">
            <v>1</v>
          </cell>
          <cell r="F3017">
            <v>1.4312499999999999</v>
          </cell>
          <cell r="G3017">
            <v>0</v>
          </cell>
          <cell r="H3017">
            <v>0.42875000000000002</v>
          </cell>
          <cell r="I3017">
            <v>0</v>
          </cell>
          <cell r="J3017">
            <v>1.8599999999999999</v>
          </cell>
          <cell r="K3017">
            <v>2.2319999999999998</v>
          </cell>
        </row>
        <row r="3018">
          <cell r="B3018" t="str">
            <v>C1712</v>
          </cell>
          <cell r="C3018" t="str">
            <v>LUVA P/ELETRODUTO PVC ROSC. D= 50mm (1 1/2")</v>
          </cell>
          <cell r="D3018" t="str">
            <v>UN</v>
          </cell>
          <cell r="E3018">
            <v>1</v>
          </cell>
          <cell r="F3018">
            <v>1.7987500000000001</v>
          </cell>
          <cell r="G3018">
            <v>0</v>
          </cell>
          <cell r="H3018">
            <v>0.55125000000000002</v>
          </cell>
          <cell r="I3018">
            <v>0</v>
          </cell>
          <cell r="J3018">
            <v>2.35</v>
          </cell>
          <cell r="K3018">
            <v>2.82</v>
          </cell>
        </row>
        <row r="3019">
          <cell r="B3019" t="str">
            <v>C1713</v>
          </cell>
          <cell r="C3019" t="str">
            <v>LUVA P/ELETRODUTO PVC ROSC. D= 60mm (2")</v>
          </cell>
          <cell r="D3019" t="str">
            <v>UN</v>
          </cell>
          <cell r="E3019">
            <v>1</v>
          </cell>
          <cell r="F3019">
            <v>2.6875</v>
          </cell>
          <cell r="G3019">
            <v>0</v>
          </cell>
          <cell r="H3019">
            <v>0.61250000000000004</v>
          </cell>
          <cell r="I3019">
            <v>0</v>
          </cell>
          <cell r="J3019">
            <v>3.3</v>
          </cell>
          <cell r="K3019">
            <v>3.9599999999999995</v>
          </cell>
        </row>
        <row r="3020">
          <cell r="B3020" t="str">
            <v>C1714</v>
          </cell>
          <cell r="C3020" t="str">
            <v>LUVA P/ELETRODUTO PVC ROSC. D= 75mm (2 1/2")</v>
          </cell>
          <cell r="D3020" t="str">
            <v>UN</v>
          </cell>
          <cell r="E3020">
            <v>1</v>
          </cell>
          <cell r="F3020">
            <v>7.1349999999999998</v>
          </cell>
          <cell r="G3020">
            <v>0</v>
          </cell>
          <cell r="H3020">
            <v>1.2250000000000001</v>
          </cell>
          <cell r="I3020">
            <v>0</v>
          </cell>
          <cell r="J3020">
            <v>8.36</v>
          </cell>
          <cell r="K3020">
            <v>10.031999999999998</v>
          </cell>
        </row>
        <row r="3021">
          <cell r="B3021" t="str">
            <v>C1715</v>
          </cell>
          <cell r="C3021" t="str">
            <v>LUVA P/ELETRODUTO PVC ROSC. D= 85mm (3")</v>
          </cell>
          <cell r="D3021" t="str">
            <v>UN</v>
          </cell>
          <cell r="E3021">
            <v>1</v>
          </cell>
          <cell r="F3021">
            <v>8.8625000000000007</v>
          </cell>
          <cell r="G3021">
            <v>0</v>
          </cell>
          <cell r="H3021">
            <v>2.3275000000000001</v>
          </cell>
          <cell r="I3021">
            <v>0</v>
          </cell>
          <cell r="J3021">
            <v>11.190000000000001</v>
          </cell>
          <cell r="K3021">
            <v>13.428000000000001</v>
          </cell>
        </row>
        <row r="3022">
          <cell r="B3022" t="str">
            <v>C3566</v>
          </cell>
          <cell r="C3022" t="str">
            <v>MUTIRÃO MISTO - CURVA P/ELETRODUTO PVC ROSC. D=25mm (3/4")</v>
          </cell>
          <cell r="D3022" t="str">
            <v>UN</v>
          </cell>
          <cell r="E3022">
            <v>1</v>
          </cell>
          <cell r="F3022">
            <v>1.1825000000000001</v>
          </cell>
          <cell r="G3022">
            <v>0</v>
          </cell>
          <cell r="H3022">
            <v>0.34749999999999998</v>
          </cell>
          <cell r="I3022">
            <v>0</v>
          </cell>
          <cell r="J3022">
            <v>1.53</v>
          </cell>
          <cell r="K3022">
            <v>1.8359999999999999</v>
          </cell>
        </row>
        <row r="3023">
          <cell r="B3023" t="str">
            <v>C3568</v>
          </cell>
          <cell r="C3023" t="str">
            <v>MUTIRÃO MISTO - ELETRODUTO TIPO CONDULETE DE PVC DE 1/2"</v>
          </cell>
          <cell r="D3023" t="str">
            <v>M</v>
          </cell>
          <cell r="E3023">
            <v>1</v>
          </cell>
          <cell r="F3023">
            <v>2.7850000000000001</v>
          </cell>
          <cell r="G3023">
            <v>0</v>
          </cell>
          <cell r="H3023">
            <v>0.69499999999999995</v>
          </cell>
          <cell r="I3023">
            <v>0</v>
          </cell>
          <cell r="J3023">
            <v>3.48</v>
          </cell>
          <cell r="K3023">
            <v>4.1760000000000002</v>
          </cell>
        </row>
        <row r="3024">
          <cell r="B3024" t="str">
            <v>C3569</v>
          </cell>
          <cell r="C3024" t="str">
            <v>MUTIRÃO MISTO - ELETRODUTO DE PVC ROSC. D=25mm (3/4)"</v>
          </cell>
          <cell r="D3024" t="str">
            <v>M</v>
          </cell>
          <cell r="E3024">
            <v>1</v>
          </cell>
          <cell r="F3024">
            <v>1.8892499999999999</v>
          </cell>
          <cell r="G3024">
            <v>0</v>
          </cell>
          <cell r="H3024">
            <v>0.59075</v>
          </cell>
          <cell r="I3024">
            <v>0</v>
          </cell>
          <cell r="J3024">
            <v>2.48</v>
          </cell>
          <cell r="K3024">
            <v>2.976</v>
          </cell>
        </row>
        <row r="3025">
          <cell r="B3025" t="str">
            <v>C3574</v>
          </cell>
          <cell r="C3025" t="str">
            <v>MUTIRÃO MISTO - LUVA P/ELETRODUTO PVC ROSC. D=25mm(3/4")</v>
          </cell>
          <cell r="D3025" t="str">
            <v>UN</v>
          </cell>
          <cell r="E3025">
            <v>1</v>
          </cell>
          <cell r="F3025">
            <v>0.53574999999999995</v>
          </cell>
          <cell r="G3025">
            <v>0</v>
          </cell>
          <cell r="H3025">
            <v>0.10425</v>
          </cell>
          <cell r="I3025">
            <v>0</v>
          </cell>
          <cell r="J3025">
            <v>0.6399999999999999</v>
          </cell>
          <cell r="K3025">
            <v>0.7679999999999999</v>
          </cell>
        </row>
        <row r="3026">
          <cell r="B3026" t="str">
            <v>C1716</v>
          </cell>
          <cell r="C3026" t="str">
            <v>LUVA P/ELETRODUTO PVC ROSC. D=110mm (4")</v>
          </cell>
          <cell r="D3026" t="str">
            <v>UN</v>
          </cell>
          <cell r="E3026">
            <v>1</v>
          </cell>
          <cell r="F3026">
            <v>15.85</v>
          </cell>
          <cell r="G3026">
            <v>0</v>
          </cell>
          <cell r="H3026">
            <v>2.94</v>
          </cell>
          <cell r="I3026">
            <v>0</v>
          </cell>
          <cell r="J3026">
            <v>18.79</v>
          </cell>
          <cell r="K3026">
            <v>22.547999999999998</v>
          </cell>
        </row>
        <row r="3027">
          <cell r="C3027" t="str">
            <v xml:space="preserve">ELETRODUTOS DE ALUMÍNIO </v>
          </cell>
          <cell r="E3027">
            <v>0</v>
          </cell>
          <cell r="F3027">
            <v>90.798749999999998</v>
          </cell>
          <cell r="G3027">
            <v>0</v>
          </cell>
          <cell r="H3027">
            <v>21.131250000000001</v>
          </cell>
          <cell r="I3027">
            <v>0</v>
          </cell>
          <cell r="J3027" t="str">
            <v/>
          </cell>
        </row>
        <row r="3028">
          <cell r="B3028" t="str">
            <v>C1179</v>
          </cell>
          <cell r="C3028" t="str">
            <v>ELETRODUTO DE ALUMÍNIO, INCLUSIVE CONEXÕES DE  3/4"</v>
          </cell>
          <cell r="D3028" t="str">
            <v>M</v>
          </cell>
          <cell r="E3028">
            <v>1</v>
          </cell>
          <cell r="F3028">
            <v>6.8925000000000001</v>
          </cell>
          <cell r="G3028">
            <v>0</v>
          </cell>
          <cell r="H3028">
            <v>1.8374999999999999</v>
          </cell>
          <cell r="I3028">
            <v>0</v>
          </cell>
          <cell r="J3028">
            <v>8.73</v>
          </cell>
          <cell r="K3028">
            <v>10.476000000000001</v>
          </cell>
        </row>
        <row r="3029">
          <cell r="B3029" t="str">
            <v>C1181</v>
          </cell>
          <cell r="C3029" t="str">
            <v>ELETRODUTO DE ALUMÍNIO, INCLUSIVE CONEXÕES DE 1"</v>
          </cell>
          <cell r="D3029" t="str">
            <v>M</v>
          </cell>
          <cell r="E3029">
            <v>1</v>
          </cell>
          <cell r="F3029">
            <v>8.08</v>
          </cell>
          <cell r="G3029">
            <v>0</v>
          </cell>
          <cell r="H3029">
            <v>2.4500000000000002</v>
          </cell>
          <cell r="I3029">
            <v>0</v>
          </cell>
          <cell r="J3029">
            <v>10.530000000000001</v>
          </cell>
          <cell r="K3029">
            <v>12.636000000000001</v>
          </cell>
        </row>
        <row r="3030">
          <cell r="B3030" t="str">
            <v>C1178</v>
          </cell>
          <cell r="C3030" t="str">
            <v>ELETRODUTO DE ALUMÍNIO, INCLUSIVE CONEXÕES DE  1 1/4"</v>
          </cell>
          <cell r="D3030" t="str">
            <v>M</v>
          </cell>
          <cell r="E3030">
            <v>1</v>
          </cell>
          <cell r="F3030">
            <v>12.5375</v>
          </cell>
          <cell r="G3030">
            <v>0</v>
          </cell>
          <cell r="H3030">
            <v>3.0625</v>
          </cell>
          <cell r="I3030">
            <v>0</v>
          </cell>
          <cell r="J3030">
            <v>15.6</v>
          </cell>
          <cell r="K3030">
            <v>18.72</v>
          </cell>
        </row>
        <row r="3031">
          <cell r="B3031" t="str">
            <v>C1180</v>
          </cell>
          <cell r="C3031" t="str">
            <v>ELETRODUTO DE ALUMÍNIO, INCLUSIVE CONEXÕES DE 1 1/2"</v>
          </cell>
          <cell r="D3031" t="str">
            <v>M</v>
          </cell>
          <cell r="E3031">
            <v>1</v>
          </cell>
          <cell r="F3031">
            <v>15.305</v>
          </cell>
          <cell r="G3031">
            <v>0</v>
          </cell>
          <cell r="H3031">
            <v>3.6749999999999998</v>
          </cell>
          <cell r="I3031">
            <v>0</v>
          </cell>
          <cell r="J3031">
            <v>18.98</v>
          </cell>
          <cell r="K3031">
            <v>22.776</v>
          </cell>
        </row>
        <row r="3032">
          <cell r="B3032" t="str">
            <v>C1183</v>
          </cell>
          <cell r="C3032" t="str">
            <v>ELETRODUTO DE ALUMÍNIO, INCLUSIVE CONEXÕES DE 2"</v>
          </cell>
          <cell r="D3032" t="str">
            <v>M</v>
          </cell>
          <cell r="E3032">
            <v>1</v>
          </cell>
          <cell r="F3032">
            <v>20.90625</v>
          </cell>
          <cell r="G3032">
            <v>0</v>
          </cell>
          <cell r="H3032">
            <v>4.59375</v>
          </cell>
          <cell r="I3032">
            <v>0</v>
          </cell>
          <cell r="J3032">
            <v>25.5</v>
          </cell>
          <cell r="K3032">
            <v>30.599999999999998</v>
          </cell>
        </row>
        <row r="3033">
          <cell r="B3033" t="str">
            <v>C1182</v>
          </cell>
          <cell r="C3033" t="str">
            <v>ELETRODUTO DE ALUMÍNIO, INCLUSIVE CONEXÕES DE 2 1/2"</v>
          </cell>
          <cell r="D3033" t="str">
            <v>M</v>
          </cell>
          <cell r="E3033">
            <v>1</v>
          </cell>
          <cell r="F3033">
            <v>27.077500000000001</v>
          </cell>
          <cell r="G3033">
            <v>0</v>
          </cell>
          <cell r="H3033">
            <v>5.5125000000000002</v>
          </cell>
          <cell r="I3033">
            <v>0</v>
          </cell>
          <cell r="J3033">
            <v>32.590000000000003</v>
          </cell>
          <cell r="K3033">
            <v>39.108000000000004</v>
          </cell>
        </row>
        <row r="3034">
          <cell r="C3034" t="str">
            <v>DUTOS E ACESSÓRIOS</v>
          </cell>
          <cell r="E3034">
            <v>0</v>
          </cell>
          <cell r="F3034">
            <v>326.11374999999998</v>
          </cell>
          <cell r="G3034">
            <v>0</v>
          </cell>
          <cell r="H3034">
            <v>130.15625</v>
          </cell>
          <cell r="I3034">
            <v>0</v>
          </cell>
          <cell r="J3034" t="str">
            <v/>
          </cell>
        </row>
        <row r="3035">
          <cell r="B3035" t="str">
            <v>C1162</v>
          </cell>
          <cell r="C3035" t="str">
            <v>DUTO PERFURADO - PERFILADOS CHAPA DE AÇO (15X35)mm</v>
          </cell>
          <cell r="D3035" t="str">
            <v>M</v>
          </cell>
          <cell r="E3035">
            <v>1</v>
          </cell>
          <cell r="F3035">
            <v>7.85</v>
          </cell>
          <cell r="G3035">
            <v>0</v>
          </cell>
          <cell r="H3035">
            <v>4.9000000000000004</v>
          </cell>
          <cell r="I3035">
            <v>0</v>
          </cell>
          <cell r="J3035">
            <v>12.75</v>
          </cell>
          <cell r="K3035">
            <v>15.299999999999999</v>
          </cell>
        </row>
        <row r="3036">
          <cell r="B3036" t="str">
            <v>C1153</v>
          </cell>
          <cell r="C3036" t="str">
            <v>DUTO PERFURADO -  PERFILADOS CHAPA DE AÇO (19X38)mm</v>
          </cell>
          <cell r="D3036" t="str">
            <v>M</v>
          </cell>
          <cell r="E3036">
            <v>1</v>
          </cell>
          <cell r="F3036">
            <v>7.89</v>
          </cell>
          <cell r="G3036">
            <v>0</v>
          </cell>
          <cell r="H3036">
            <v>4.9000000000000004</v>
          </cell>
          <cell r="I3036">
            <v>0</v>
          </cell>
          <cell r="J3036">
            <v>12.79</v>
          </cell>
          <cell r="K3036">
            <v>15.347999999999999</v>
          </cell>
        </row>
        <row r="3037">
          <cell r="B3037" t="str">
            <v>C1163</v>
          </cell>
          <cell r="C3037" t="str">
            <v>DUTO PERFURADO - PERFILADOS CHAPA DE AÇO (25X25)mm</v>
          </cell>
          <cell r="D3037" t="str">
            <v>M</v>
          </cell>
          <cell r="E3037">
            <v>1</v>
          </cell>
          <cell r="F3037">
            <v>8.74</v>
          </cell>
          <cell r="G3037">
            <v>0</v>
          </cell>
          <cell r="H3037">
            <v>4.9000000000000004</v>
          </cell>
          <cell r="I3037">
            <v>0</v>
          </cell>
          <cell r="J3037">
            <v>13.64</v>
          </cell>
          <cell r="K3037">
            <v>16.367999999999999</v>
          </cell>
        </row>
        <row r="3038">
          <cell r="B3038" t="str">
            <v>C1164</v>
          </cell>
          <cell r="C3038" t="str">
            <v>DUTO PERFURADO - PERFILADOS CHAPA DE AÇO (35X35)mm</v>
          </cell>
          <cell r="D3038" t="str">
            <v>M</v>
          </cell>
          <cell r="E3038">
            <v>1</v>
          </cell>
          <cell r="F3038">
            <v>9.02</v>
          </cell>
          <cell r="G3038">
            <v>0</v>
          </cell>
          <cell r="H3038">
            <v>4.9000000000000004</v>
          </cell>
          <cell r="I3038">
            <v>0</v>
          </cell>
          <cell r="J3038">
            <v>13.92</v>
          </cell>
          <cell r="K3038">
            <v>16.704000000000001</v>
          </cell>
        </row>
        <row r="3039">
          <cell r="B3039" t="str">
            <v>C1165</v>
          </cell>
          <cell r="C3039" t="str">
            <v>DUTO PERFURADO - PERFILADOS CHAPA DE AÇO (38X38)mm</v>
          </cell>
          <cell r="D3039" t="str">
            <v>M</v>
          </cell>
          <cell r="E3039">
            <v>1</v>
          </cell>
          <cell r="F3039">
            <v>10.407500000000001</v>
          </cell>
          <cell r="G3039">
            <v>0</v>
          </cell>
          <cell r="H3039">
            <v>5.5125000000000002</v>
          </cell>
          <cell r="I3039">
            <v>0</v>
          </cell>
          <cell r="J3039">
            <v>15.920000000000002</v>
          </cell>
          <cell r="K3039">
            <v>19.104000000000003</v>
          </cell>
        </row>
        <row r="3040">
          <cell r="B3040" t="str">
            <v>C1156</v>
          </cell>
          <cell r="C3040" t="str">
            <v>DUTO PERFURADO - ELETROCALHA CHAPA DE AÇO (25X20)mm</v>
          </cell>
          <cell r="D3040" t="str">
            <v>M</v>
          </cell>
          <cell r="E3040">
            <v>1</v>
          </cell>
          <cell r="F3040">
            <v>9.7074999999999996</v>
          </cell>
          <cell r="G3040">
            <v>0</v>
          </cell>
          <cell r="H3040">
            <v>5.5125000000000002</v>
          </cell>
          <cell r="I3040">
            <v>0</v>
          </cell>
          <cell r="J3040">
            <v>15.219999999999999</v>
          </cell>
          <cell r="K3040">
            <v>18.263999999999999</v>
          </cell>
        </row>
        <row r="3041">
          <cell r="B3041" t="str">
            <v>C1157</v>
          </cell>
          <cell r="C3041" t="str">
            <v>DUTO PERFURADO - ELETROCALHA CHAPA DE AÇO (25X75)mm</v>
          </cell>
          <cell r="D3041" t="str">
            <v>M</v>
          </cell>
          <cell r="E3041">
            <v>1</v>
          </cell>
          <cell r="F3041">
            <v>10.5075</v>
          </cell>
          <cell r="G3041">
            <v>0</v>
          </cell>
          <cell r="H3041">
            <v>5.5125000000000002</v>
          </cell>
          <cell r="I3041">
            <v>0</v>
          </cell>
          <cell r="J3041">
            <v>16.02</v>
          </cell>
          <cell r="K3041">
            <v>19.224</v>
          </cell>
        </row>
        <row r="3042">
          <cell r="B3042" t="str">
            <v>C1158</v>
          </cell>
          <cell r="C3042" t="str">
            <v>DUTO PERFURADO - ELETROCALHA CHAPA DE AÇO (50X50)mm</v>
          </cell>
          <cell r="D3042" t="str">
            <v>M</v>
          </cell>
          <cell r="E3042">
            <v>1</v>
          </cell>
          <cell r="F3042">
            <v>11.5075</v>
          </cell>
          <cell r="G3042">
            <v>0</v>
          </cell>
          <cell r="H3042">
            <v>5.5125000000000002</v>
          </cell>
          <cell r="I3042">
            <v>0</v>
          </cell>
          <cell r="J3042">
            <v>17.02</v>
          </cell>
          <cell r="K3042">
            <v>20.423999999999999</v>
          </cell>
        </row>
        <row r="3043">
          <cell r="B3043" t="str">
            <v>C1159</v>
          </cell>
          <cell r="C3043" t="str">
            <v>DUTO PERFURADO - ELETROCALHA CHAPA DE AÇO (75X75)mm</v>
          </cell>
          <cell r="D3043" t="str">
            <v>M</v>
          </cell>
          <cell r="E3043">
            <v>1</v>
          </cell>
          <cell r="F3043">
            <v>16.905000000000001</v>
          </cell>
          <cell r="G3043">
            <v>0</v>
          </cell>
          <cell r="H3043">
            <v>6.125</v>
          </cell>
          <cell r="I3043">
            <v>0</v>
          </cell>
          <cell r="J3043">
            <v>23.03</v>
          </cell>
          <cell r="K3043">
            <v>27.635999999999999</v>
          </cell>
        </row>
        <row r="3044">
          <cell r="B3044" t="str">
            <v>C1155</v>
          </cell>
          <cell r="C3044" t="str">
            <v>DUTO PERFURADO - ELETROCALHA CHAPA DE AÇO (100X100)mm</v>
          </cell>
          <cell r="D3044" t="str">
            <v>M</v>
          </cell>
          <cell r="E3044">
            <v>1</v>
          </cell>
          <cell r="F3044">
            <v>20.38</v>
          </cell>
          <cell r="G3044">
            <v>0</v>
          </cell>
          <cell r="H3044">
            <v>7.35</v>
          </cell>
          <cell r="I3044">
            <v>0</v>
          </cell>
          <cell r="J3044">
            <v>27.729999999999997</v>
          </cell>
          <cell r="K3044">
            <v>33.275999999999996</v>
          </cell>
        </row>
        <row r="3045">
          <cell r="B3045" t="str">
            <v>C1161</v>
          </cell>
          <cell r="C3045" t="str">
            <v>DUTO PERFURADO - ELETROCALHA DE CHAPA DE AÇO (50X75)mm</v>
          </cell>
          <cell r="D3045" t="str">
            <v>M</v>
          </cell>
          <cell r="E3045">
            <v>1</v>
          </cell>
          <cell r="F3045">
            <v>12.904999999999999</v>
          </cell>
          <cell r="G3045">
            <v>0</v>
          </cell>
          <cell r="H3045">
            <v>6.125</v>
          </cell>
          <cell r="I3045">
            <v>0</v>
          </cell>
          <cell r="J3045">
            <v>19.03</v>
          </cell>
          <cell r="K3045">
            <v>22.836000000000002</v>
          </cell>
        </row>
        <row r="3046">
          <cell r="B3046" t="str">
            <v>C1160</v>
          </cell>
          <cell r="C3046" t="str">
            <v>DUTO PERFURADO - ELETROCALHA DE CHAPA DE AÇO (50X100)mm</v>
          </cell>
          <cell r="D3046" t="str">
            <v>M</v>
          </cell>
          <cell r="E3046">
            <v>1</v>
          </cell>
          <cell r="F3046">
            <v>15.58</v>
          </cell>
          <cell r="G3046">
            <v>0</v>
          </cell>
          <cell r="H3046">
            <v>7.35</v>
          </cell>
          <cell r="I3046">
            <v>0</v>
          </cell>
          <cell r="J3046">
            <v>22.93</v>
          </cell>
          <cell r="K3046">
            <v>27.515999999999998</v>
          </cell>
        </row>
        <row r="3047">
          <cell r="B3047" t="str">
            <v>C1154</v>
          </cell>
          <cell r="C3047" t="str">
            <v>DUTO PERFURADO - ELETROCALHA CHAPA DE AÇO (100 X 200)mm</v>
          </cell>
          <cell r="D3047" t="str">
            <v>M</v>
          </cell>
          <cell r="E3047">
            <v>1</v>
          </cell>
          <cell r="F3047">
            <v>28.3675</v>
          </cell>
          <cell r="G3047">
            <v>0</v>
          </cell>
          <cell r="H3047">
            <v>7.9625000000000004</v>
          </cell>
          <cell r="I3047">
            <v>0</v>
          </cell>
          <cell r="J3047">
            <v>36.33</v>
          </cell>
          <cell r="K3047">
            <v>43.595999999999997</v>
          </cell>
        </row>
        <row r="3048">
          <cell r="B3048" t="str">
            <v>C3617</v>
          </cell>
          <cell r="C3048" t="str">
            <v>DUTOS FLEXÍVEIS EM PEAD (POLIETILENO DE ALTA DENSIDADE) - D=1 1/4", INCLUSIVE CONEXÕES</v>
          </cell>
          <cell r="D3048" t="str">
            <v>M</v>
          </cell>
          <cell r="E3048">
            <v>1</v>
          </cell>
          <cell r="F3048">
            <v>5.3075000000000001</v>
          </cell>
          <cell r="G3048">
            <v>0</v>
          </cell>
          <cell r="H3048">
            <v>3.0625</v>
          </cell>
          <cell r="I3048">
            <v>0</v>
          </cell>
          <cell r="J3048">
            <v>8.370000000000001</v>
          </cell>
          <cell r="K3048">
            <v>10.044</v>
          </cell>
        </row>
        <row r="3049">
          <cell r="B3049" t="str">
            <v>C3618</v>
          </cell>
          <cell r="C3049" t="str">
            <v>DUTOS FLEXÍVEIS EM PEAD (POLIETILENO DE ALTA DENSIDADE) - D=1 1/2", INCLUSIVE CONEXÕES</v>
          </cell>
          <cell r="D3049" t="str">
            <v>M</v>
          </cell>
          <cell r="E3049">
            <v>1</v>
          </cell>
          <cell r="F3049">
            <v>7.8949999999999996</v>
          </cell>
          <cell r="G3049">
            <v>0</v>
          </cell>
          <cell r="H3049">
            <v>3.6749999999999998</v>
          </cell>
          <cell r="I3049">
            <v>0</v>
          </cell>
          <cell r="J3049">
            <v>11.57</v>
          </cell>
          <cell r="K3049">
            <v>13.884</v>
          </cell>
        </row>
        <row r="3050">
          <cell r="B3050" t="str">
            <v>C3619</v>
          </cell>
          <cell r="C3050" t="str">
            <v>DUTOS FLEXÍVEIS EM PEAD (POLIETILENO DE ALTA DENSIDADE) - D=2", INCLUSIVE CONEXÕES</v>
          </cell>
          <cell r="D3050" t="str">
            <v>M</v>
          </cell>
          <cell r="E3050">
            <v>1</v>
          </cell>
          <cell r="F3050">
            <v>8.8925000000000001</v>
          </cell>
          <cell r="G3050">
            <v>0</v>
          </cell>
          <cell r="H3050">
            <v>4.2874999999999996</v>
          </cell>
          <cell r="I3050">
            <v>0</v>
          </cell>
          <cell r="J3050">
            <v>13.18</v>
          </cell>
          <cell r="K3050">
            <v>15.815999999999999</v>
          </cell>
        </row>
        <row r="3051">
          <cell r="B3051" t="str">
            <v>C3620</v>
          </cell>
          <cell r="C3051" t="str">
            <v>DUTOS FLEXÍVEIS EM PEAD (POLIETILENO DE ALTA DENSIDADE) - D=3", INCLUSIVE CONEXÕES</v>
          </cell>
          <cell r="D3051" t="str">
            <v>M</v>
          </cell>
          <cell r="E3051">
            <v>1</v>
          </cell>
          <cell r="F3051">
            <v>12.025</v>
          </cell>
          <cell r="G3051">
            <v>0</v>
          </cell>
          <cell r="H3051">
            <v>6.125</v>
          </cell>
          <cell r="I3051">
            <v>0</v>
          </cell>
          <cell r="J3051">
            <v>18.149999999999999</v>
          </cell>
          <cell r="K3051">
            <v>21.779999999999998</v>
          </cell>
        </row>
        <row r="3052">
          <cell r="B3052" t="str">
            <v>C3621</v>
          </cell>
          <cell r="C3052" t="str">
            <v>DUTOS FLEXÍVEIS EM PEAD (POLIETILENO DE ALTA DENSIDADE) - D=4", INCLUSIVE CONEXÕES</v>
          </cell>
          <cell r="D3052" t="str">
            <v>M</v>
          </cell>
          <cell r="E3052">
            <v>1</v>
          </cell>
          <cell r="F3052">
            <v>15.51</v>
          </cell>
          <cell r="G3052">
            <v>0</v>
          </cell>
          <cell r="H3052">
            <v>7.35</v>
          </cell>
          <cell r="I3052">
            <v>0</v>
          </cell>
          <cell r="J3052">
            <v>22.86</v>
          </cell>
          <cell r="K3052">
            <v>27.431999999999999</v>
          </cell>
        </row>
        <row r="3053">
          <cell r="B3053" t="str">
            <v>C3623</v>
          </cell>
          <cell r="C3053" t="str">
            <v>DUTOS FLEXÍVEIS EM PEAD (POLIETILENO DE ALTA DENSIDADE) - D=5", INCLUSIVE CONEXÕES</v>
          </cell>
          <cell r="D3053" t="str">
            <v>M</v>
          </cell>
          <cell r="E3053">
            <v>1</v>
          </cell>
          <cell r="F3053">
            <v>26.614999999999998</v>
          </cell>
          <cell r="G3053">
            <v>0</v>
          </cell>
          <cell r="H3053">
            <v>8.5749999999999993</v>
          </cell>
          <cell r="I3053">
            <v>0</v>
          </cell>
          <cell r="J3053">
            <v>35.19</v>
          </cell>
          <cell r="K3053">
            <v>42.227999999999994</v>
          </cell>
        </row>
        <row r="3054">
          <cell r="B3054" t="str">
            <v>C3624</v>
          </cell>
          <cell r="C3054" t="str">
            <v>DUTOS FLEXÍVEIS EM PEAD (POLIETILENO DE ALTA DENSIDADE) - D=6", INCLUSIVE CONEXÕES</v>
          </cell>
          <cell r="D3054" t="str">
            <v>M</v>
          </cell>
          <cell r="E3054">
            <v>1</v>
          </cell>
          <cell r="F3054">
            <v>32.232500000000002</v>
          </cell>
          <cell r="G3054">
            <v>0</v>
          </cell>
          <cell r="H3054">
            <v>9.1875</v>
          </cell>
          <cell r="I3054">
            <v>0</v>
          </cell>
          <cell r="J3054">
            <v>41.42</v>
          </cell>
          <cell r="K3054">
            <v>49.704000000000001</v>
          </cell>
        </row>
        <row r="3055">
          <cell r="B3055" t="str">
            <v>C2301</v>
          </cell>
          <cell r="C3055" t="str">
            <v>TAMPA NORMAL P/DUTO PERFURADO, ATE (100X100)mm</v>
          </cell>
          <cell r="D3055" t="str">
            <v>M</v>
          </cell>
          <cell r="E3055">
            <v>1</v>
          </cell>
          <cell r="F3055">
            <v>18.67625</v>
          </cell>
          <cell r="G3055">
            <v>0</v>
          </cell>
          <cell r="H3055">
            <v>4.59375</v>
          </cell>
          <cell r="I3055">
            <v>0</v>
          </cell>
          <cell r="J3055">
            <v>23.27</v>
          </cell>
          <cell r="K3055">
            <v>27.923999999999999</v>
          </cell>
        </row>
        <row r="3056">
          <cell r="B3056" t="str">
            <v>C2300</v>
          </cell>
          <cell r="C3056" t="str">
            <v>TAMPA NORMAL P/ DUTO PERFURADO, ATE (100 X200)mm</v>
          </cell>
          <cell r="D3056" t="str">
            <v>M</v>
          </cell>
          <cell r="E3056">
            <v>1</v>
          </cell>
          <cell r="F3056">
            <v>29.192499999999999</v>
          </cell>
          <cell r="G3056">
            <v>0</v>
          </cell>
          <cell r="H3056">
            <v>6.7374999999999998</v>
          </cell>
          <cell r="I3056">
            <v>0</v>
          </cell>
          <cell r="J3056">
            <v>35.93</v>
          </cell>
          <cell r="K3056">
            <v>43.116</v>
          </cell>
        </row>
        <row r="3057">
          <cell r="C3057" t="str">
            <v>CANALETAS</v>
          </cell>
          <cell r="E3057">
            <v>0</v>
          </cell>
          <cell r="F3057">
            <v>264.25181850000001</v>
          </cell>
          <cell r="G3057">
            <v>0</v>
          </cell>
          <cell r="H3057">
            <v>16.748181500000001</v>
          </cell>
          <cell r="I3057">
            <v>0</v>
          </cell>
          <cell r="J3057" t="str">
            <v/>
          </cell>
        </row>
        <row r="3058">
          <cell r="B3058" t="str">
            <v>C0672</v>
          </cell>
          <cell r="C3058" t="str">
            <v>CANALETA PLÁSTICA (20 X 10)MM, SISTEMA "X"</v>
          </cell>
          <cell r="D3058" t="str">
            <v>M</v>
          </cell>
          <cell r="E3058">
            <v>1</v>
          </cell>
          <cell r="F3058">
            <v>2.5287500000000001</v>
          </cell>
          <cell r="G3058">
            <v>0</v>
          </cell>
          <cell r="H3058">
            <v>1.04125</v>
          </cell>
          <cell r="I3058">
            <v>0</v>
          </cell>
          <cell r="J3058">
            <v>3.5700000000000003</v>
          </cell>
          <cell r="K3058">
            <v>4.2839999999999998</v>
          </cell>
        </row>
        <row r="3059">
          <cell r="B3059" t="str">
            <v>C0673</v>
          </cell>
          <cell r="C3059" t="str">
            <v>CANALETA PLÁSTICA (50 X 20)MM, SISTEMA "X"</v>
          </cell>
          <cell r="D3059" t="str">
            <v>M</v>
          </cell>
          <cell r="E3059">
            <v>1</v>
          </cell>
          <cell r="F3059">
            <v>11.828749999999999</v>
          </cell>
          <cell r="G3059">
            <v>0</v>
          </cell>
          <cell r="H3059">
            <v>1.04125</v>
          </cell>
          <cell r="I3059">
            <v>0</v>
          </cell>
          <cell r="J3059">
            <v>12.87</v>
          </cell>
          <cell r="K3059">
            <v>15.443999999999999</v>
          </cell>
        </row>
        <row r="3060">
          <cell r="B3060" t="str">
            <v>C0671</v>
          </cell>
          <cell r="C3060" t="str">
            <v>CANALETA PLÁSTICA (110 X 20)MM, SISTEMA "X"</v>
          </cell>
          <cell r="D3060" t="str">
            <v>M</v>
          </cell>
          <cell r="E3060">
            <v>1</v>
          </cell>
          <cell r="F3060">
            <v>25.828749999999999</v>
          </cell>
          <cell r="G3060">
            <v>0</v>
          </cell>
          <cell r="H3060">
            <v>1.04125</v>
          </cell>
          <cell r="I3060">
            <v>0</v>
          </cell>
          <cell r="J3060">
            <v>26.87</v>
          </cell>
          <cell r="K3060">
            <v>32.244</v>
          </cell>
        </row>
        <row r="3061">
          <cell r="B3061" t="str">
            <v>C3515</v>
          </cell>
          <cell r="C3061" t="str">
            <v>CANALETA EVOLUTIVA SISTEMA DLP 60MM X 50MM COM DIVISÓRIA INTERNA</v>
          </cell>
          <cell r="D3061" t="str">
            <v>M</v>
          </cell>
          <cell r="E3061">
            <v>1</v>
          </cell>
          <cell r="F3061">
            <v>38.944749999999999</v>
          </cell>
          <cell r="G3061">
            <v>0</v>
          </cell>
          <cell r="H3061">
            <v>0.93524999999999991</v>
          </cell>
          <cell r="I3061">
            <v>0</v>
          </cell>
          <cell r="J3061">
            <v>39.879999999999995</v>
          </cell>
          <cell r="K3061">
            <v>47.855999999999995</v>
          </cell>
        </row>
        <row r="3062">
          <cell r="B3062" t="str">
            <v>C4026</v>
          </cell>
          <cell r="C3062" t="str">
            <v>CANALETA DE CONCRETO 20cm x 20cm C/ TAMPA EM CHAPA DE ALUMÍNIO CORRUGADO</v>
          </cell>
          <cell r="D3062" t="str">
            <v>M</v>
          </cell>
          <cell r="E3062">
            <v>1</v>
          </cell>
          <cell r="F3062">
            <v>73.410818500000005</v>
          </cell>
          <cell r="G3062">
            <v>0</v>
          </cell>
          <cell r="H3062">
            <v>4.8391814999999996</v>
          </cell>
          <cell r="I3062">
            <v>0</v>
          </cell>
          <cell r="J3062">
            <v>78.25</v>
          </cell>
          <cell r="K3062">
            <v>93.899999999999991</v>
          </cell>
        </row>
        <row r="3063">
          <cell r="B3063" t="str">
            <v>C3516</v>
          </cell>
          <cell r="C3063" t="str">
            <v>COTOVELO 90 VARIAVEL SISTEMA DLP PARA CANALETA 60MM X 50MM COM DIVISÓRIA INTERNA</v>
          </cell>
          <cell r="D3063" t="str">
            <v>UN</v>
          </cell>
          <cell r="E3063">
            <v>1</v>
          </cell>
          <cell r="F3063">
            <v>28.828749999999999</v>
          </cell>
          <cell r="G3063">
            <v>0</v>
          </cell>
          <cell r="H3063">
            <v>1.04125</v>
          </cell>
          <cell r="I3063">
            <v>0</v>
          </cell>
          <cell r="J3063">
            <v>29.87</v>
          </cell>
          <cell r="K3063">
            <v>35.844000000000001</v>
          </cell>
        </row>
        <row r="3064">
          <cell r="B3064" t="str">
            <v>C3517</v>
          </cell>
          <cell r="C3064" t="str">
            <v>COTOVELO INTERNO SISTEMA DLP PARA CANALETA 60MM X 50MM COM DIVISÓRIA INTERNA</v>
          </cell>
          <cell r="D3064" t="str">
            <v>UN</v>
          </cell>
          <cell r="E3064">
            <v>1</v>
          </cell>
          <cell r="F3064">
            <v>28.828749999999999</v>
          </cell>
          <cell r="G3064">
            <v>0</v>
          </cell>
          <cell r="H3064">
            <v>1.04125</v>
          </cell>
          <cell r="I3064">
            <v>0</v>
          </cell>
          <cell r="J3064">
            <v>29.87</v>
          </cell>
          <cell r="K3064">
            <v>35.844000000000001</v>
          </cell>
        </row>
        <row r="3065">
          <cell r="B3065" t="str">
            <v>C3518</v>
          </cell>
          <cell r="C3065" t="str">
            <v>DERIVAÇÃO EM PVC SISTEMA DLP 60MM X 50MM</v>
          </cell>
          <cell r="D3065" t="str">
            <v>UN</v>
          </cell>
          <cell r="E3065">
            <v>1</v>
          </cell>
          <cell r="F3065">
            <v>32.328749999999999</v>
          </cell>
          <cell r="G3065">
            <v>0</v>
          </cell>
          <cell r="H3065">
            <v>1.04125</v>
          </cell>
          <cell r="I3065">
            <v>0</v>
          </cell>
          <cell r="J3065">
            <v>33.369999999999997</v>
          </cell>
          <cell r="K3065">
            <v>40.043999999999997</v>
          </cell>
        </row>
        <row r="3066">
          <cell r="B3066" t="str">
            <v>C3520</v>
          </cell>
          <cell r="C3066" t="str">
            <v>GRAMPO DE SUSTENTAÇÃO DOS CABOS PARA CANALETA EM PVC SISTEMA DLP 60MM X 50MM</v>
          </cell>
          <cell r="D3066" t="str">
            <v>UN</v>
          </cell>
          <cell r="E3066">
            <v>1</v>
          </cell>
          <cell r="F3066">
            <v>2.5950000000000002</v>
          </cell>
          <cell r="G3066">
            <v>0</v>
          </cell>
          <cell r="H3066">
            <v>0.745</v>
          </cell>
          <cell r="I3066">
            <v>0</v>
          </cell>
          <cell r="J3066">
            <v>3.3400000000000003</v>
          </cell>
          <cell r="K3066">
            <v>4.008</v>
          </cell>
        </row>
        <row r="3067">
          <cell r="B3067" t="str">
            <v>C1478</v>
          </cell>
          <cell r="C3067" t="str">
            <v>INSTALAÇÃO INTEGRADA DE CANALETA NO PISO (25X30)MM</v>
          </cell>
          <cell r="D3067" t="str">
            <v>M</v>
          </cell>
          <cell r="E3067">
            <v>1</v>
          </cell>
          <cell r="F3067">
            <v>9.4474999999999998</v>
          </cell>
          <cell r="G3067">
            <v>0</v>
          </cell>
          <cell r="H3067">
            <v>3.0625</v>
          </cell>
          <cell r="I3067">
            <v>0</v>
          </cell>
          <cell r="J3067">
            <v>12.51</v>
          </cell>
          <cell r="K3067">
            <v>15.011999999999999</v>
          </cell>
        </row>
        <row r="3068">
          <cell r="B3068" t="str">
            <v>C3519</v>
          </cell>
          <cell r="C3068" t="str">
            <v>LUVA PARA CANALETA SISTEMA DLP 60MM X 50MM</v>
          </cell>
          <cell r="D3068" t="str">
            <v>UN</v>
          </cell>
          <cell r="E3068">
            <v>1</v>
          </cell>
          <cell r="F3068">
            <v>9.6812500000000004</v>
          </cell>
          <cell r="G3068">
            <v>0</v>
          </cell>
          <cell r="H3068">
            <v>0.91874999999999996</v>
          </cell>
          <cell r="I3068">
            <v>0</v>
          </cell>
          <cell r="J3068">
            <v>10.6</v>
          </cell>
          <cell r="K3068">
            <v>12.719999999999999</v>
          </cell>
        </row>
        <row r="3069">
          <cell r="C3069" t="str">
            <v>CONEXÕES METÁLICAS</v>
          </cell>
          <cell r="E3069">
            <v>0</v>
          </cell>
          <cell r="F3069">
            <v>60.984999999999999</v>
          </cell>
          <cell r="G3069">
            <v>0</v>
          </cell>
          <cell r="H3069">
            <v>11.265000000000001</v>
          </cell>
          <cell r="I3069">
            <v>0</v>
          </cell>
          <cell r="J3069" t="str">
            <v/>
          </cell>
        </row>
        <row r="3070">
          <cell r="B3070" t="str">
            <v>C0478</v>
          </cell>
          <cell r="C3070" t="str">
            <v>BUCHA E ARRUELA DE AÇO GALV. D= 15mm (1/2")</v>
          </cell>
          <cell r="D3070" t="str">
            <v>PAR</v>
          </cell>
          <cell r="E3070">
            <v>1</v>
          </cell>
          <cell r="F3070">
            <v>0.36875000000000002</v>
          </cell>
          <cell r="G3070">
            <v>0</v>
          </cell>
          <cell r="H3070">
            <v>6.1249999999999999E-2</v>
          </cell>
          <cell r="I3070">
            <v>0</v>
          </cell>
          <cell r="J3070">
            <v>0.43000000000000005</v>
          </cell>
          <cell r="K3070">
            <v>0.51600000000000001</v>
          </cell>
        </row>
        <row r="3071">
          <cell r="B3071" t="str">
            <v>C0479</v>
          </cell>
          <cell r="C3071" t="str">
            <v>BUCHA E ARRUELA DE AÇO GALV. D= 20mm (3/4")</v>
          </cell>
          <cell r="D3071" t="str">
            <v>PAR</v>
          </cell>
          <cell r="E3071">
            <v>1</v>
          </cell>
          <cell r="F3071">
            <v>0.46875</v>
          </cell>
          <cell r="G3071">
            <v>0</v>
          </cell>
          <cell r="H3071">
            <v>6.1249999999999999E-2</v>
          </cell>
          <cell r="I3071">
            <v>0</v>
          </cell>
          <cell r="J3071">
            <v>0.53</v>
          </cell>
          <cell r="K3071">
            <v>0.63600000000000001</v>
          </cell>
        </row>
        <row r="3072">
          <cell r="B3072" t="str">
            <v>C0480</v>
          </cell>
          <cell r="C3072" t="str">
            <v>BUCHA E ARRUELA DE AÇO GALV. D= 25mm (1")</v>
          </cell>
          <cell r="D3072" t="str">
            <v>PAR</v>
          </cell>
          <cell r="E3072">
            <v>1</v>
          </cell>
          <cell r="F3072">
            <v>0.64875000000000005</v>
          </cell>
          <cell r="G3072">
            <v>0</v>
          </cell>
          <cell r="H3072">
            <v>6.1249999999999999E-2</v>
          </cell>
          <cell r="I3072">
            <v>0</v>
          </cell>
          <cell r="J3072">
            <v>0.71000000000000008</v>
          </cell>
          <cell r="K3072">
            <v>0.85200000000000009</v>
          </cell>
        </row>
        <row r="3073">
          <cell r="B3073" t="str">
            <v>C0481</v>
          </cell>
          <cell r="C3073" t="str">
            <v>BUCHA E ARRUELA DE AÇO GALV. D= 32mm (1 1/4")</v>
          </cell>
          <cell r="D3073" t="str">
            <v>PAR</v>
          </cell>
          <cell r="E3073">
            <v>1</v>
          </cell>
          <cell r="F3073">
            <v>0.98624999999999996</v>
          </cell>
          <cell r="G3073">
            <v>0</v>
          </cell>
          <cell r="H3073">
            <v>0.18375</v>
          </cell>
          <cell r="I3073">
            <v>0</v>
          </cell>
          <cell r="J3073">
            <v>1.17</v>
          </cell>
          <cell r="K3073">
            <v>1.4039999999999999</v>
          </cell>
        </row>
        <row r="3074">
          <cell r="B3074" t="str">
            <v>C0482</v>
          </cell>
          <cell r="C3074" t="str">
            <v>BUCHA E ARRUELA DE AÇO GALV. D= 40mm (1 1/2")</v>
          </cell>
          <cell r="D3074" t="str">
            <v>PAR</v>
          </cell>
          <cell r="E3074">
            <v>1</v>
          </cell>
          <cell r="F3074">
            <v>1.2849999999999999</v>
          </cell>
          <cell r="G3074">
            <v>0</v>
          </cell>
          <cell r="H3074">
            <v>0.245</v>
          </cell>
          <cell r="I3074">
            <v>0</v>
          </cell>
          <cell r="J3074">
            <v>1.5299999999999998</v>
          </cell>
          <cell r="K3074">
            <v>1.8359999999999996</v>
          </cell>
        </row>
        <row r="3075">
          <cell r="B3075" t="str">
            <v>C0483</v>
          </cell>
          <cell r="C3075" t="str">
            <v>BUCHA E ARRUELA DE AÇO GALV. D= 50mm (2")</v>
          </cell>
          <cell r="D3075" t="str">
            <v>PAR</v>
          </cell>
          <cell r="E3075">
            <v>1</v>
          </cell>
          <cell r="F3075">
            <v>2.3525</v>
          </cell>
          <cell r="G3075">
            <v>0</v>
          </cell>
          <cell r="H3075">
            <v>0.36749999999999999</v>
          </cell>
          <cell r="I3075">
            <v>0</v>
          </cell>
          <cell r="J3075">
            <v>2.72</v>
          </cell>
          <cell r="K3075">
            <v>3.2640000000000002</v>
          </cell>
        </row>
        <row r="3076">
          <cell r="B3076" t="str">
            <v>C0484</v>
          </cell>
          <cell r="C3076" t="str">
            <v>BUCHA E ARRUELA DE AÇO GALV. D= 65mm (2 1/2")</v>
          </cell>
          <cell r="D3076" t="str">
            <v>PAR</v>
          </cell>
          <cell r="E3076">
            <v>1</v>
          </cell>
          <cell r="F3076">
            <v>4.0149999999999997</v>
          </cell>
          <cell r="G3076">
            <v>0</v>
          </cell>
          <cell r="H3076">
            <v>0.73499999999999999</v>
          </cell>
          <cell r="I3076">
            <v>0</v>
          </cell>
          <cell r="J3076">
            <v>4.75</v>
          </cell>
          <cell r="K3076">
            <v>5.7</v>
          </cell>
        </row>
        <row r="3077">
          <cell r="B3077" t="str">
            <v>C0485</v>
          </cell>
          <cell r="C3077" t="str">
            <v>BUCHA E ARRUELA DE AÇO GALV. D= 80mm (3")</v>
          </cell>
          <cell r="D3077" t="str">
            <v>PAR</v>
          </cell>
          <cell r="E3077">
            <v>1</v>
          </cell>
          <cell r="F3077">
            <v>5.9775</v>
          </cell>
          <cell r="G3077">
            <v>0</v>
          </cell>
          <cell r="H3077">
            <v>1.1025</v>
          </cell>
          <cell r="I3077">
            <v>0</v>
          </cell>
          <cell r="J3077">
            <v>7.08</v>
          </cell>
          <cell r="K3077">
            <v>8.4960000000000004</v>
          </cell>
        </row>
        <row r="3078">
          <cell r="B3078" t="str">
            <v>C0486</v>
          </cell>
          <cell r="C3078" t="str">
            <v>BUCHA E ARRUELA DE AÇO GALV. D= 90mm (3 1/2")</v>
          </cell>
          <cell r="D3078" t="str">
            <v>PAR</v>
          </cell>
          <cell r="E3078">
            <v>1</v>
          </cell>
          <cell r="F3078">
            <v>8.0337499999999995</v>
          </cell>
          <cell r="G3078">
            <v>0</v>
          </cell>
          <cell r="H3078">
            <v>1.2862499999999999</v>
          </cell>
          <cell r="I3078">
            <v>0</v>
          </cell>
          <cell r="J3078">
            <v>9.32</v>
          </cell>
          <cell r="K3078">
            <v>11.183999999999999</v>
          </cell>
        </row>
        <row r="3079">
          <cell r="B3079" t="str">
            <v>C0487</v>
          </cell>
          <cell r="C3079" t="str">
            <v>BUCHA E ARRUELA DE AÇO GALV. D=100mm (4")</v>
          </cell>
          <cell r="D3079" t="str">
            <v>PAR</v>
          </cell>
          <cell r="E3079">
            <v>1</v>
          </cell>
          <cell r="F3079">
            <v>6.8287500000000003</v>
          </cell>
          <cell r="G3079">
            <v>0</v>
          </cell>
          <cell r="H3079">
            <v>1.53125</v>
          </cell>
          <cell r="I3079">
            <v>0</v>
          </cell>
          <cell r="J3079">
            <v>8.36</v>
          </cell>
          <cell r="K3079">
            <v>10.031999999999998</v>
          </cell>
        </row>
        <row r="3080">
          <cell r="B3080" t="str">
            <v>C0466</v>
          </cell>
          <cell r="C3080" t="str">
            <v>BRAÇADEIRA TIPO "D", METÁLICA ATE 1"</v>
          </cell>
          <cell r="D3080" t="str">
            <v>UN</v>
          </cell>
          <cell r="E3080">
            <v>1</v>
          </cell>
          <cell r="F3080">
            <v>1.095</v>
          </cell>
          <cell r="G3080">
            <v>0</v>
          </cell>
          <cell r="H3080">
            <v>0.79500000000000004</v>
          </cell>
          <cell r="I3080">
            <v>0</v>
          </cell>
          <cell r="J3080">
            <v>1.8900000000000001</v>
          </cell>
          <cell r="K3080">
            <v>2.2680000000000002</v>
          </cell>
        </row>
        <row r="3081">
          <cell r="B3081" t="str">
            <v>C0467</v>
          </cell>
          <cell r="C3081" t="str">
            <v>BRAÇADEIRA TIPO "D", METÁLICA ATE 2"</v>
          </cell>
          <cell r="D3081" t="str">
            <v>UN</v>
          </cell>
          <cell r="E3081">
            <v>1</v>
          </cell>
          <cell r="F3081">
            <v>1.4950000000000001</v>
          </cell>
          <cell r="G3081">
            <v>0</v>
          </cell>
          <cell r="H3081">
            <v>0.79500000000000004</v>
          </cell>
          <cell r="I3081">
            <v>0</v>
          </cell>
          <cell r="J3081">
            <v>2.29</v>
          </cell>
          <cell r="K3081">
            <v>2.7479999999999998</v>
          </cell>
        </row>
        <row r="3082">
          <cell r="B3082" t="str">
            <v>C0468</v>
          </cell>
          <cell r="C3082" t="str">
            <v>BRAÇADEIRA TIPO "D", METÁLICA ATE 3"</v>
          </cell>
          <cell r="D3082" t="str">
            <v>UN</v>
          </cell>
          <cell r="E3082">
            <v>1</v>
          </cell>
          <cell r="F3082">
            <v>1.845</v>
          </cell>
          <cell r="G3082">
            <v>0</v>
          </cell>
          <cell r="H3082">
            <v>0.79500000000000004</v>
          </cell>
          <cell r="I3082">
            <v>0</v>
          </cell>
          <cell r="J3082">
            <v>2.64</v>
          </cell>
          <cell r="K3082">
            <v>3.1680000000000001</v>
          </cell>
        </row>
        <row r="3083">
          <cell r="B3083" t="str">
            <v>C0469</v>
          </cell>
          <cell r="C3083" t="str">
            <v>BRAÇADEIRA TIPO "D", METÁLICA ATE 4"</v>
          </cell>
          <cell r="D3083" t="str">
            <v>UN</v>
          </cell>
          <cell r="E3083">
            <v>1</v>
          </cell>
          <cell r="F3083">
            <v>2.2050000000000001</v>
          </cell>
          <cell r="G3083">
            <v>0</v>
          </cell>
          <cell r="H3083">
            <v>0.79500000000000004</v>
          </cell>
          <cell r="I3083">
            <v>0</v>
          </cell>
          <cell r="J3083">
            <v>3</v>
          </cell>
          <cell r="K3083">
            <v>3.5999999999999996</v>
          </cell>
        </row>
        <row r="3084">
          <cell r="B3084" t="str">
            <v>C3481</v>
          </cell>
          <cell r="C3084" t="str">
            <v>CONECTOR DE CAIXA TIPO RETO (BOX RETO) EM AÇO  DIAM.=1"</v>
          </cell>
          <cell r="D3084" t="str">
            <v>UN</v>
          </cell>
          <cell r="E3084">
            <v>1</v>
          </cell>
          <cell r="F3084">
            <v>2.9075000000000002</v>
          </cell>
          <cell r="G3084">
            <v>0</v>
          </cell>
          <cell r="H3084">
            <v>0.61250000000000004</v>
          </cell>
          <cell r="I3084">
            <v>0</v>
          </cell>
          <cell r="J3084">
            <v>3.5200000000000005</v>
          </cell>
          <cell r="K3084">
            <v>4.2240000000000002</v>
          </cell>
        </row>
        <row r="3085">
          <cell r="B3085" t="str">
            <v>C3480</v>
          </cell>
          <cell r="C3085" t="str">
            <v>CONECTOR DE CAIXA TIPO RETO (BOX RETO) EM AÇO  DIAM.=1 1/4"</v>
          </cell>
          <cell r="D3085" t="str">
            <v>UN</v>
          </cell>
          <cell r="E3085">
            <v>1</v>
          </cell>
          <cell r="F3085">
            <v>3.9375</v>
          </cell>
          <cell r="G3085">
            <v>0</v>
          </cell>
          <cell r="H3085">
            <v>0.61250000000000004</v>
          </cell>
          <cell r="I3085">
            <v>0</v>
          </cell>
          <cell r="J3085">
            <v>4.55</v>
          </cell>
          <cell r="K3085">
            <v>5.46</v>
          </cell>
        </row>
        <row r="3086">
          <cell r="B3086" t="str">
            <v>C3479</v>
          </cell>
          <cell r="C3086" t="str">
            <v>CONECTOR DE CAIXA TIPO RETO (BOX RETO) EM AÇO  DIAM.=2"</v>
          </cell>
          <cell r="D3086" t="str">
            <v>UN</v>
          </cell>
          <cell r="E3086">
            <v>1</v>
          </cell>
          <cell r="F3086">
            <v>5.7074999999999996</v>
          </cell>
          <cell r="G3086">
            <v>0</v>
          </cell>
          <cell r="H3086">
            <v>0.61250000000000004</v>
          </cell>
          <cell r="I3086">
            <v>0</v>
          </cell>
          <cell r="J3086">
            <v>6.3199999999999994</v>
          </cell>
          <cell r="K3086">
            <v>7.5839999999999987</v>
          </cell>
        </row>
        <row r="3087">
          <cell r="B3087" t="str">
            <v>C3484</v>
          </cell>
          <cell r="C3087" t="str">
            <v xml:space="preserve">SUPORTE DE EQUIPAMENTOS P/INSTALAÇÃO DE TOMADAS E INTERRUPTORES EM DUTOS DE ALUMÍNIO C/DIM. 73MM X 25MM </v>
          </cell>
          <cell r="D3087" t="str">
            <v>UN</v>
          </cell>
          <cell r="E3087">
            <v>1</v>
          </cell>
          <cell r="F3087">
            <v>10.827500000000001</v>
          </cell>
          <cell r="G3087">
            <v>0</v>
          </cell>
          <cell r="H3087">
            <v>0.61250000000000004</v>
          </cell>
          <cell r="I3087">
            <v>0</v>
          </cell>
          <cell r="J3087">
            <v>11.440000000000001</v>
          </cell>
          <cell r="K3087">
            <v>13.728000000000002</v>
          </cell>
        </row>
        <row r="3088">
          <cell r="C3088" t="str">
            <v>QUADROS / CAIXAS</v>
          </cell>
          <cell r="E3088">
            <v>0</v>
          </cell>
          <cell r="F3088">
            <v>119549.93987261</v>
          </cell>
          <cell r="G3088">
            <v>0</v>
          </cell>
          <cell r="H3088">
            <v>2130.7301273899998</v>
          </cell>
          <cell r="I3088">
            <v>0</v>
          </cell>
          <cell r="J3088" t="str">
            <v/>
          </cell>
        </row>
        <row r="3089">
          <cell r="B3089" t="str">
            <v>C0593</v>
          </cell>
          <cell r="C3089" t="str">
            <v>CAIXA AQUATIC PVC RÍGIDO REF. 921.07, C/ ENCAIXE</v>
          </cell>
          <cell r="D3089" t="str">
            <v>UN</v>
          </cell>
          <cell r="E3089">
            <v>1</v>
          </cell>
          <cell r="F3089">
            <v>48.96</v>
          </cell>
          <cell r="G3089">
            <v>0</v>
          </cell>
          <cell r="H3089">
            <v>2.4500000000000002</v>
          </cell>
          <cell r="I3089">
            <v>0</v>
          </cell>
          <cell r="J3089">
            <v>51.410000000000004</v>
          </cell>
          <cell r="K3089">
            <v>61.692</v>
          </cell>
        </row>
        <row r="3090">
          <cell r="B3090" t="str">
            <v>C0594</v>
          </cell>
          <cell r="C3090" t="str">
            <v>CAIXA AQUATIC PVC RÍGIDO REF. 921.06 , S/ ENCAIXE</v>
          </cell>
          <cell r="D3090" t="str">
            <v>UN</v>
          </cell>
          <cell r="E3090">
            <v>1</v>
          </cell>
          <cell r="F3090">
            <v>43.84</v>
          </cell>
          <cell r="G3090">
            <v>0</v>
          </cell>
          <cell r="H3090">
            <v>2.4500000000000002</v>
          </cell>
          <cell r="I3090">
            <v>0</v>
          </cell>
          <cell r="J3090">
            <v>46.290000000000006</v>
          </cell>
          <cell r="K3090">
            <v>55.548000000000009</v>
          </cell>
        </row>
        <row r="3091">
          <cell r="B3091" t="str">
            <v>C3504</v>
          </cell>
          <cell r="C3091" t="str">
            <v>CAIXA ALVENARIA  / REBOCO / C/ TAMPA CONCRETO S/ FUNDO DI=30x30x50 cm</v>
          </cell>
          <cell r="D3091" t="str">
            <v>UN</v>
          </cell>
          <cell r="E3091">
            <v>1</v>
          </cell>
          <cell r="F3091">
            <v>26.89283502</v>
          </cell>
          <cell r="G3091">
            <v>0</v>
          </cell>
          <cell r="H3091">
            <v>13.35716498</v>
          </cell>
          <cell r="I3091">
            <v>0</v>
          </cell>
          <cell r="J3091">
            <v>40.25</v>
          </cell>
          <cell r="K3091">
            <v>48.3</v>
          </cell>
        </row>
        <row r="3092">
          <cell r="B3092" t="str">
            <v>C0591</v>
          </cell>
          <cell r="C3092" t="str">
            <v>CAIXA ALVENARIA/REBOCO C/TAMPA CONCRETO FUNDO BRITA 60x60x60cm</v>
          </cell>
          <cell r="D3092" t="str">
            <v>UN</v>
          </cell>
          <cell r="E3092">
            <v>1</v>
          </cell>
          <cell r="F3092">
            <v>50.038128839999999</v>
          </cell>
          <cell r="G3092">
            <v>0</v>
          </cell>
          <cell r="H3092">
            <v>25.041871159999999</v>
          </cell>
          <cell r="I3092">
            <v>0</v>
          </cell>
          <cell r="J3092">
            <v>75.08</v>
          </cell>
          <cell r="K3092">
            <v>90.095999999999989</v>
          </cell>
        </row>
        <row r="3093">
          <cell r="B3093" t="str">
            <v>C0592</v>
          </cell>
          <cell r="C3093" t="str">
            <v>CAIXA ALVENARIA/REBOCO C/TAMPA CONCRETO FUNDO BRITA 80x80x80cm</v>
          </cell>
          <cell r="D3093" t="str">
            <v>UN</v>
          </cell>
          <cell r="E3093">
            <v>1</v>
          </cell>
          <cell r="F3093">
            <v>76.400610999999998</v>
          </cell>
          <cell r="G3093">
            <v>0</v>
          </cell>
          <cell r="H3093">
            <v>38.599388999999995</v>
          </cell>
          <cell r="I3093">
            <v>0</v>
          </cell>
          <cell r="J3093">
            <v>115</v>
          </cell>
          <cell r="K3093">
            <v>138</v>
          </cell>
        </row>
        <row r="3094">
          <cell r="B3094" t="str">
            <v>C0596</v>
          </cell>
          <cell r="C3094" t="str">
            <v>CAIXA DE ALVENARIA C/ TAMPA SELADA PELA COELCE</v>
          </cell>
          <cell r="D3094" t="str">
            <v>UN</v>
          </cell>
          <cell r="E3094">
            <v>1</v>
          </cell>
          <cell r="F3094">
            <v>173.74</v>
          </cell>
          <cell r="G3094">
            <v>0</v>
          </cell>
          <cell r="H3094">
            <v>45.5</v>
          </cell>
          <cell r="I3094">
            <v>0</v>
          </cell>
          <cell r="J3094">
            <v>219.24</v>
          </cell>
          <cell r="K3094">
            <v>263.08800000000002</v>
          </cell>
        </row>
        <row r="3095">
          <cell r="B3095" t="str">
            <v>C0595</v>
          </cell>
          <cell r="C3095" t="str">
            <v>CAIXA DE ALUMINIO FUNDIDO (40X40X15)cm, C/TAMPA CEGA</v>
          </cell>
          <cell r="D3095" t="str">
            <v>UN</v>
          </cell>
          <cell r="E3095">
            <v>1</v>
          </cell>
          <cell r="F3095">
            <v>159.27625</v>
          </cell>
          <cell r="G3095">
            <v>0</v>
          </cell>
          <cell r="H3095">
            <v>4.59375</v>
          </cell>
          <cell r="I3095">
            <v>0</v>
          </cell>
          <cell r="J3095">
            <v>163.87</v>
          </cell>
          <cell r="K3095">
            <v>196.64400000000001</v>
          </cell>
        </row>
        <row r="3096">
          <cell r="B3096" t="str">
            <v>C3926</v>
          </cell>
          <cell r="C3096" t="str">
            <v>CAIXA DE CONCRETO P/ BASE METÁLICA</v>
          </cell>
          <cell r="D3096" t="str">
            <v>UN</v>
          </cell>
          <cell r="E3096">
            <v>1</v>
          </cell>
          <cell r="F3096">
            <v>122.57821250000001</v>
          </cell>
          <cell r="G3096">
            <v>0</v>
          </cell>
          <cell r="H3096">
            <v>68.721787500000005</v>
          </cell>
          <cell r="I3096">
            <v>0</v>
          </cell>
          <cell r="J3096">
            <v>191.3</v>
          </cell>
          <cell r="K3096">
            <v>229.56</v>
          </cell>
        </row>
        <row r="3097">
          <cell r="B3097" t="str">
            <v>C0598</v>
          </cell>
          <cell r="C3097" t="str">
            <v>CAIXA DE DERIVAÇÃO NO PISO 300X300MM OU 420X420MM</v>
          </cell>
          <cell r="D3097" t="str">
            <v>UN</v>
          </cell>
          <cell r="E3097">
            <v>1</v>
          </cell>
          <cell r="F3097">
            <v>18.635000000000002</v>
          </cell>
          <cell r="G3097">
            <v>0</v>
          </cell>
          <cell r="H3097">
            <v>6.125</v>
          </cell>
          <cell r="I3097">
            <v>0</v>
          </cell>
          <cell r="J3097">
            <v>24.76</v>
          </cell>
          <cell r="K3097">
            <v>29.712</v>
          </cell>
        </row>
        <row r="3098">
          <cell r="B3098" t="str">
            <v>C0620</v>
          </cell>
          <cell r="C3098" t="str">
            <v>CAIXA DE LIGAÇÃO C/TOMADA UNIVERSAL E TOMADA TEL.240X180MM</v>
          </cell>
          <cell r="D3098" t="str">
            <v>UN</v>
          </cell>
          <cell r="E3098">
            <v>1</v>
          </cell>
          <cell r="F3098">
            <v>35.6</v>
          </cell>
          <cell r="G3098">
            <v>0</v>
          </cell>
          <cell r="H3098">
            <v>12.25</v>
          </cell>
          <cell r="I3098">
            <v>0</v>
          </cell>
          <cell r="J3098">
            <v>47.85</v>
          </cell>
          <cell r="K3098">
            <v>57.42</v>
          </cell>
        </row>
        <row r="3099">
          <cell r="B3099" t="str">
            <v>C0617</v>
          </cell>
          <cell r="C3099" t="str">
            <v>CAIXA DE LIGAÇÃO C/2 TOMADAS UNIVERSAL E 2 P/TEL.250X250MM</v>
          </cell>
          <cell r="D3099" t="str">
            <v>UN</v>
          </cell>
          <cell r="E3099">
            <v>1</v>
          </cell>
          <cell r="F3099">
            <v>35.6</v>
          </cell>
          <cell r="G3099">
            <v>0</v>
          </cell>
          <cell r="H3099">
            <v>12.25</v>
          </cell>
          <cell r="I3099">
            <v>0</v>
          </cell>
          <cell r="J3099">
            <v>47.85</v>
          </cell>
          <cell r="K3099">
            <v>57.42</v>
          </cell>
        </row>
        <row r="3100">
          <cell r="B3100" t="str">
            <v>C0619</v>
          </cell>
          <cell r="C3100" t="str">
            <v>CAIXA DE LIGAÇÃO C/TOMADA P/TELEFONE D=9CM C/MOLDURA 11X11CM</v>
          </cell>
          <cell r="D3100" t="str">
            <v>UN</v>
          </cell>
          <cell r="E3100">
            <v>1</v>
          </cell>
          <cell r="F3100">
            <v>57.512500000000003</v>
          </cell>
          <cell r="G3100">
            <v>0</v>
          </cell>
          <cell r="H3100">
            <v>9.1875</v>
          </cell>
          <cell r="I3100">
            <v>0</v>
          </cell>
          <cell r="J3100">
            <v>66.7</v>
          </cell>
          <cell r="K3100">
            <v>80.040000000000006</v>
          </cell>
        </row>
        <row r="3101">
          <cell r="B3101" t="str">
            <v>C0618</v>
          </cell>
          <cell r="C3101" t="str">
            <v>CAIXA DE LIGAÇÃO C/TOMADA DE 3P. D=9CM C/MOLDURA 11X11CM</v>
          </cell>
          <cell r="D3101" t="str">
            <v>UN</v>
          </cell>
          <cell r="E3101">
            <v>1</v>
          </cell>
          <cell r="F3101">
            <v>60.512500000000003</v>
          </cell>
          <cell r="G3101">
            <v>0</v>
          </cell>
          <cell r="H3101">
            <v>9.1875</v>
          </cell>
          <cell r="I3101">
            <v>0</v>
          </cell>
          <cell r="J3101">
            <v>69.7</v>
          </cell>
          <cell r="K3101">
            <v>83.64</v>
          </cell>
        </row>
        <row r="3102">
          <cell r="B3102" t="str">
            <v>C0621</v>
          </cell>
          <cell r="C3102" t="str">
            <v>CAIXA DE LIGAÇÃO EM CHAPA AÇO ESTAMPADA, 3"X3", 4"X2",4"X4"</v>
          </cell>
          <cell r="D3102" t="str">
            <v>UN</v>
          </cell>
          <cell r="E3102">
            <v>1</v>
          </cell>
          <cell r="F3102">
            <v>1.9312499999999999</v>
          </cell>
          <cell r="G3102">
            <v>0</v>
          </cell>
          <cell r="H3102">
            <v>0.91874999999999996</v>
          </cell>
          <cell r="I3102">
            <v>0</v>
          </cell>
          <cell r="J3102">
            <v>2.8499999999999996</v>
          </cell>
          <cell r="K3102">
            <v>3.4199999999999995</v>
          </cell>
        </row>
        <row r="3103">
          <cell r="B3103" t="str">
            <v>C0616</v>
          </cell>
          <cell r="C3103" t="str">
            <v>CAIXA DE LIGAÇÃO EM CHAPA AÇO ESTAMPADA 4"X6", 5"X5"</v>
          </cell>
          <cell r="D3103" t="str">
            <v>UN</v>
          </cell>
          <cell r="E3103">
            <v>1</v>
          </cell>
          <cell r="F3103">
            <v>3.1287500000000001</v>
          </cell>
          <cell r="G3103">
            <v>0</v>
          </cell>
          <cell r="H3103">
            <v>1.53125</v>
          </cell>
          <cell r="I3103">
            <v>0</v>
          </cell>
          <cell r="J3103">
            <v>4.66</v>
          </cell>
          <cell r="K3103">
            <v>5.5919999999999996</v>
          </cell>
        </row>
        <row r="3104">
          <cell r="B3104" t="str">
            <v>C0622</v>
          </cell>
          <cell r="C3104" t="str">
            <v>CAIXA DE LIGAÇÃO PLÁSTICA DE SOBREPOR, SISTEMA "X"</v>
          </cell>
          <cell r="D3104" t="str">
            <v>UN</v>
          </cell>
          <cell r="E3104">
            <v>1</v>
          </cell>
          <cell r="F3104">
            <v>3.7287499999999998</v>
          </cell>
          <cell r="G3104">
            <v>0</v>
          </cell>
          <cell r="H3104">
            <v>1.53125</v>
          </cell>
          <cell r="I3104">
            <v>0</v>
          </cell>
          <cell r="J3104">
            <v>5.26</v>
          </cell>
          <cell r="K3104">
            <v>6.3119999999999994</v>
          </cell>
        </row>
        <row r="3105">
          <cell r="B3105" t="str">
            <v>C0626</v>
          </cell>
          <cell r="C3105" t="str">
            <v>CAIXA DE PASSAGEM COM TAMPA PARAFUSADA 100X100X80mm</v>
          </cell>
          <cell r="D3105" t="str">
            <v>UN</v>
          </cell>
          <cell r="E3105">
            <v>1</v>
          </cell>
          <cell r="F3105">
            <v>6.47</v>
          </cell>
          <cell r="G3105">
            <v>0</v>
          </cell>
          <cell r="H3105">
            <v>2.4500000000000002</v>
          </cell>
          <cell r="I3105">
            <v>0</v>
          </cell>
          <cell r="J3105">
            <v>8.92</v>
          </cell>
          <cell r="K3105">
            <v>10.703999999999999</v>
          </cell>
        </row>
        <row r="3106">
          <cell r="B3106" t="str">
            <v>C0627</v>
          </cell>
          <cell r="C3106" t="str">
            <v>CAIXA DE PASSAGEM COM TAMPA PARAFUSADA 150X150X80mm</v>
          </cell>
          <cell r="D3106" t="str">
            <v>UN</v>
          </cell>
          <cell r="E3106">
            <v>1</v>
          </cell>
          <cell r="F3106">
            <v>9.9924999999999997</v>
          </cell>
          <cell r="G3106">
            <v>0</v>
          </cell>
          <cell r="H3106">
            <v>4.2874999999999996</v>
          </cell>
          <cell r="I3106">
            <v>0</v>
          </cell>
          <cell r="J3106">
            <v>14.28</v>
          </cell>
          <cell r="K3106">
            <v>17.135999999999999</v>
          </cell>
        </row>
        <row r="3107">
          <cell r="B3107" t="str">
            <v>C0628</v>
          </cell>
          <cell r="C3107" t="str">
            <v>CAIXA DE PASSAGEM COM TAMPA PARAFUSADA 200X200X100mm</v>
          </cell>
          <cell r="D3107" t="str">
            <v>UN</v>
          </cell>
          <cell r="E3107">
            <v>1</v>
          </cell>
          <cell r="F3107">
            <v>13.66375</v>
          </cell>
          <cell r="G3107">
            <v>0</v>
          </cell>
          <cell r="H3107">
            <v>7.65625</v>
          </cell>
          <cell r="I3107">
            <v>0</v>
          </cell>
          <cell r="J3107">
            <v>21.32</v>
          </cell>
          <cell r="K3107">
            <v>25.584</v>
          </cell>
        </row>
        <row r="3108">
          <cell r="B3108" t="str">
            <v>C0629</v>
          </cell>
          <cell r="C3108" t="str">
            <v>CAIXA DE PASSAGEM COM TAMPA PARAFUSADA 400X400X150mm</v>
          </cell>
          <cell r="D3108" t="str">
            <v>UN</v>
          </cell>
          <cell r="E3108">
            <v>1</v>
          </cell>
          <cell r="F3108">
            <v>37.799999999999997</v>
          </cell>
          <cell r="G3108">
            <v>0</v>
          </cell>
          <cell r="H3108">
            <v>12.25</v>
          </cell>
          <cell r="I3108">
            <v>0</v>
          </cell>
          <cell r="J3108">
            <v>50.05</v>
          </cell>
          <cell r="K3108">
            <v>60.059999999999995</v>
          </cell>
        </row>
        <row r="3109">
          <cell r="B3109" t="str">
            <v>C0630</v>
          </cell>
          <cell r="C3109" t="str">
            <v>CAIXA DE PASSAGEM COM TAMPA PARAFUSADA 500X500X150mm</v>
          </cell>
          <cell r="D3109" t="str">
            <v>UN</v>
          </cell>
          <cell r="E3109">
            <v>1</v>
          </cell>
          <cell r="F3109">
            <v>54.8</v>
          </cell>
          <cell r="G3109">
            <v>0</v>
          </cell>
          <cell r="H3109">
            <v>12.25</v>
          </cell>
          <cell r="I3109">
            <v>0</v>
          </cell>
          <cell r="J3109">
            <v>67.05</v>
          </cell>
          <cell r="K3109">
            <v>80.459999999999994</v>
          </cell>
        </row>
        <row r="3110">
          <cell r="B3110" t="str">
            <v>C0636</v>
          </cell>
          <cell r="C3110" t="str">
            <v>CAIXA DE PASSAGEM EM ALVENARIA - 1/2 TIJOLO COMUM</v>
          </cell>
          <cell r="D3110" t="str">
            <v>M2</v>
          </cell>
          <cell r="E3110">
            <v>1</v>
          </cell>
          <cell r="F3110">
            <v>23.412500000000001</v>
          </cell>
          <cell r="G3110">
            <v>0</v>
          </cell>
          <cell r="H3110">
            <v>14.1875</v>
          </cell>
          <cell r="I3110">
            <v>0</v>
          </cell>
          <cell r="J3110">
            <v>37.6</v>
          </cell>
          <cell r="K3110">
            <v>45.12</v>
          </cell>
        </row>
        <row r="3111">
          <cell r="B3111" t="str">
            <v>C0635</v>
          </cell>
          <cell r="C3111" t="str">
            <v>CAIXA DE PASSAGEM EM ALVENARIA - 1 TIJOLO COMUM</v>
          </cell>
          <cell r="D3111" t="str">
            <v>M2</v>
          </cell>
          <cell r="E3111">
            <v>1</v>
          </cell>
          <cell r="F3111">
            <v>37.275749999999995</v>
          </cell>
          <cell r="G3111">
            <v>0</v>
          </cell>
          <cell r="H3111">
            <v>20.014250000000001</v>
          </cell>
          <cell r="I3111">
            <v>0</v>
          </cell>
          <cell r="J3111">
            <v>57.289999999999992</v>
          </cell>
          <cell r="K3111">
            <v>68.74799999999999</v>
          </cell>
        </row>
        <row r="3112">
          <cell r="B3112" t="str">
            <v>C0631</v>
          </cell>
          <cell r="C3112" t="str">
            <v>CAIXA EM ALVENARIA (40X40X60cm) DE 1/2 TIJOLO COMUM, LASTRO DE BRITA E TAMPA DE CONCRETO</v>
          </cell>
          <cell r="D3112" t="str">
            <v>UN</v>
          </cell>
          <cell r="E3112">
            <v>1</v>
          </cell>
          <cell r="F3112">
            <v>43.189174999999999</v>
          </cell>
          <cell r="G3112">
            <v>0</v>
          </cell>
          <cell r="H3112">
            <v>24.810824999999998</v>
          </cell>
          <cell r="I3112">
            <v>0</v>
          </cell>
          <cell r="J3112">
            <v>68</v>
          </cell>
          <cell r="K3112">
            <v>81.599999999999994</v>
          </cell>
        </row>
        <row r="3113">
          <cell r="B3113" t="str">
            <v>C0624</v>
          </cell>
          <cell r="C3113" t="str">
            <v>CAIXA EM ALVENARIA (40X40X60cm) DE 1 TIJOLO COMUM, LASTRO DE BRITA E TAMPA DE CONCRETO</v>
          </cell>
          <cell r="D3113" t="str">
            <v>UN</v>
          </cell>
          <cell r="E3113">
            <v>1</v>
          </cell>
          <cell r="F3113">
            <v>72.065587500000007</v>
          </cell>
          <cell r="G3113">
            <v>0</v>
          </cell>
          <cell r="H3113">
            <v>38.664412499999997</v>
          </cell>
          <cell r="I3113">
            <v>0</v>
          </cell>
          <cell r="J3113">
            <v>110.73</v>
          </cell>
          <cell r="K3113">
            <v>132.876</v>
          </cell>
        </row>
        <row r="3114">
          <cell r="B3114" t="str">
            <v>C0632</v>
          </cell>
          <cell r="C3114" t="str">
            <v>CAIXA EM ALVENARIA (60X60X60cm) DE 1/2 TIJOLO COMUM, LASTRO DE BRITA E TAMPA DE CONCRETO</v>
          </cell>
          <cell r="D3114" t="str">
            <v>UN</v>
          </cell>
          <cell r="E3114">
            <v>1</v>
          </cell>
          <cell r="F3114">
            <v>68.506275000000002</v>
          </cell>
          <cell r="G3114">
            <v>0</v>
          </cell>
          <cell r="H3114">
            <v>38.923724999999997</v>
          </cell>
          <cell r="I3114">
            <v>0</v>
          </cell>
          <cell r="J3114">
            <v>107.43</v>
          </cell>
          <cell r="K3114">
            <v>128.916</v>
          </cell>
        </row>
        <row r="3115">
          <cell r="B3115" t="str">
            <v>C0625</v>
          </cell>
          <cell r="C3115" t="str">
            <v>CAIXA EM ALVENARIA (60X60X60cm) DE 1 TIJOLO COMUM, LASTRO DE BRITA E TAMPA DE CONCRETO</v>
          </cell>
          <cell r="D3115" t="str">
            <v>UN</v>
          </cell>
          <cell r="E3115">
            <v>1</v>
          </cell>
          <cell r="F3115">
            <v>104.57718749999999</v>
          </cell>
          <cell r="G3115">
            <v>0</v>
          </cell>
          <cell r="H3115">
            <v>55.832812500000003</v>
          </cell>
          <cell r="I3115">
            <v>0</v>
          </cell>
          <cell r="J3115">
            <v>160.41</v>
          </cell>
          <cell r="K3115">
            <v>192.49199999999999</v>
          </cell>
        </row>
        <row r="3116">
          <cell r="B3116" t="str">
            <v>C0634</v>
          </cell>
          <cell r="C3116" t="str">
            <v>CAIXA EM ALVENARIA (80X80X60cm) DE 1/2 TIJOLO COMUM, LASTRO DE BRITA E TAMPA DE CONCRETO</v>
          </cell>
          <cell r="D3116" t="str">
            <v>UN</v>
          </cell>
          <cell r="E3116">
            <v>1</v>
          </cell>
          <cell r="F3116">
            <v>96.943187499999993</v>
          </cell>
          <cell r="G3116">
            <v>0</v>
          </cell>
          <cell r="H3116">
            <v>53.486812499999999</v>
          </cell>
          <cell r="I3116">
            <v>0</v>
          </cell>
          <cell r="J3116">
            <v>150.43</v>
          </cell>
          <cell r="K3116">
            <v>180.51599999999999</v>
          </cell>
        </row>
        <row r="3117">
          <cell r="B3117" t="str">
            <v>C0633</v>
          </cell>
          <cell r="C3117" t="str">
            <v>CAIXA EM ALVENARIA (80X80X60cm) DE 1 TIJOLO COMUM, LASTRO DE BRITA E TAMPA DE CONCRETO</v>
          </cell>
          <cell r="D3117" t="str">
            <v>UN</v>
          </cell>
          <cell r="E3117">
            <v>1</v>
          </cell>
          <cell r="F3117">
            <v>140.48373749999999</v>
          </cell>
          <cell r="G3117">
            <v>0</v>
          </cell>
          <cell r="H3117">
            <v>72.336262500000004</v>
          </cell>
          <cell r="I3117">
            <v>0</v>
          </cell>
          <cell r="J3117">
            <v>212.82</v>
          </cell>
          <cell r="K3117">
            <v>255.38399999999999</v>
          </cell>
        </row>
        <row r="3118">
          <cell r="B3118" t="str">
            <v>C3927</v>
          </cell>
          <cell r="C3118" t="str">
            <v>CAIXA DE PASSAGEM TIPO A P/ BALIZAMENTO NOTURNO (80x80x80cm)</v>
          </cell>
          <cell r="D3118" t="str">
            <v>UN</v>
          </cell>
          <cell r="E3118">
            <v>1</v>
          </cell>
          <cell r="F3118">
            <v>333.39630695</v>
          </cell>
          <cell r="G3118">
            <v>0</v>
          </cell>
          <cell r="H3118">
            <v>36.863693050000002</v>
          </cell>
          <cell r="I3118">
            <v>0</v>
          </cell>
          <cell r="J3118">
            <v>370.26</v>
          </cell>
          <cell r="K3118">
            <v>444.31199999999995</v>
          </cell>
        </row>
        <row r="3119">
          <cell r="B3119" t="str">
            <v>C3928</v>
          </cell>
          <cell r="C3119" t="str">
            <v>CAIXA DE PASSAGEM TIPO B P/ BALIZAMENTO NOTURNO (150x150x80cm)</v>
          </cell>
          <cell r="D3119" t="str">
            <v>UN</v>
          </cell>
          <cell r="E3119">
            <v>1</v>
          </cell>
          <cell r="F3119">
            <v>456.87785330000003</v>
          </cell>
          <cell r="G3119">
            <v>0</v>
          </cell>
          <cell r="H3119">
            <v>94.182146700000004</v>
          </cell>
          <cell r="I3119">
            <v>0</v>
          </cell>
          <cell r="J3119">
            <v>551.06000000000006</v>
          </cell>
          <cell r="K3119">
            <v>661.27200000000005</v>
          </cell>
        </row>
        <row r="3120">
          <cell r="B3120" t="str">
            <v>C0654</v>
          </cell>
          <cell r="C3120" t="str">
            <v>CAIXA PRÉ MOLDADA CONC.P/ AR CONDICIONADO</v>
          </cell>
          <cell r="D3120" t="str">
            <v>UN</v>
          </cell>
          <cell r="E3120">
            <v>1</v>
          </cell>
          <cell r="F3120">
            <v>50.125</v>
          </cell>
          <cell r="G3120">
            <v>0</v>
          </cell>
          <cell r="H3120">
            <v>8.5950000000000006</v>
          </cell>
          <cell r="I3120">
            <v>0</v>
          </cell>
          <cell r="J3120">
            <v>58.72</v>
          </cell>
          <cell r="K3120">
            <v>70.463999999999999</v>
          </cell>
        </row>
        <row r="3121">
          <cell r="B3121" t="str">
            <v>C0856</v>
          </cell>
          <cell r="C3121" t="str">
            <v>CONDULETE DE PVC DE 1/2", TIPO C - E - LL - LR</v>
          </cell>
          <cell r="D3121" t="str">
            <v>UN</v>
          </cell>
          <cell r="E3121">
            <v>1</v>
          </cell>
          <cell r="F3121">
            <v>5.3250000000000002</v>
          </cell>
          <cell r="G3121">
            <v>0</v>
          </cell>
          <cell r="H3121">
            <v>1.2250000000000001</v>
          </cell>
          <cell r="I3121">
            <v>0</v>
          </cell>
          <cell r="J3121">
            <v>6.5500000000000007</v>
          </cell>
          <cell r="K3121">
            <v>7.86</v>
          </cell>
        </row>
        <row r="3122">
          <cell r="B3122" t="str">
            <v>C0857</v>
          </cell>
          <cell r="C3122" t="str">
            <v>CONDULETE DE PVC DE 3/4" TIPO C - E - LL - LR</v>
          </cell>
          <cell r="D3122" t="str">
            <v>UN</v>
          </cell>
          <cell r="E3122">
            <v>1</v>
          </cell>
          <cell r="F3122">
            <v>5.8724999999999996</v>
          </cell>
          <cell r="G3122">
            <v>0</v>
          </cell>
          <cell r="H3122">
            <v>1.8374999999999999</v>
          </cell>
          <cell r="I3122">
            <v>0</v>
          </cell>
          <cell r="J3122">
            <v>7.7099999999999991</v>
          </cell>
          <cell r="K3122">
            <v>9.2519999999999989</v>
          </cell>
        </row>
        <row r="3123">
          <cell r="B3123" t="str">
            <v>C0855</v>
          </cell>
          <cell r="C3123" t="str">
            <v>CONDULETE DE PVC DE 1" TIPO C - E - LL - LR</v>
          </cell>
          <cell r="D3123" t="str">
            <v>UN</v>
          </cell>
          <cell r="E3123">
            <v>1</v>
          </cell>
          <cell r="F3123">
            <v>8.56</v>
          </cell>
          <cell r="G3123">
            <v>0</v>
          </cell>
          <cell r="H3123">
            <v>2.4500000000000002</v>
          </cell>
          <cell r="I3123">
            <v>0</v>
          </cell>
          <cell r="J3123">
            <v>11.010000000000002</v>
          </cell>
          <cell r="K3123">
            <v>13.212000000000002</v>
          </cell>
        </row>
        <row r="3124">
          <cell r="B3124" t="str">
            <v>C1406</v>
          </cell>
          <cell r="C3124" t="str">
            <v>FORNECIMENTO E INSTALAÇÃO DE BARRAMENTO DE COBRE P/QUADROS</v>
          </cell>
          <cell r="D3124" t="str">
            <v>KG</v>
          </cell>
          <cell r="E3124">
            <v>1</v>
          </cell>
          <cell r="F3124">
            <v>39.6175</v>
          </cell>
          <cell r="G3124">
            <v>0</v>
          </cell>
          <cell r="H3124">
            <v>7.9625000000000004</v>
          </cell>
          <cell r="I3124">
            <v>0</v>
          </cell>
          <cell r="J3124">
            <v>47.58</v>
          </cell>
          <cell r="K3124">
            <v>57.095999999999997</v>
          </cell>
        </row>
        <row r="3125">
          <cell r="B3125" t="str">
            <v>C3781</v>
          </cell>
          <cell r="C3125" t="str">
            <v>MEDIÇÃO TRIFÁSICA INSTALADA EM MURO - SAÍDA SUBTRRÂNEA</v>
          </cell>
          <cell r="D3125" t="str">
            <v>UN</v>
          </cell>
          <cell r="E3125">
            <v>1</v>
          </cell>
          <cell r="F3125">
            <v>997.18627500000002</v>
          </cell>
          <cell r="G3125">
            <v>0</v>
          </cell>
          <cell r="H3125">
            <v>85.42372499999999</v>
          </cell>
          <cell r="I3125">
            <v>0</v>
          </cell>
          <cell r="J3125">
            <v>1082.6100000000001</v>
          </cell>
          <cell r="K3125">
            <v>1299.1320000000001</v>
          </cell>
        </row>
        <row r="3126">
          <cell r="B3126" t="str">
            <v>C3564</v>
          </cell>
          <cell r="C3126" t="str">
            <v>MUTIRÃO MISTO - CAIXA DE LIGAÇÃO EM CHAPA AÇO ESTAMPADA, 3"X3", 4"X2", 4"X4"</v>
          </cell>
          <cell r="D3126" t="str">
            <v>UN</v>
          </cell>
          <cell r="E3126">
            <v>1</v>
          </cell>
          <cell r="F3126">
            <v>1.6187499999999999</v>
          </cell>
          <cell r="G3126">
            <v>0</v>
          </cell>
          <cell r="H3126">
            <v>0.52124999999999999</v>
          </cell>
          <cell r="I3126">
            <v>0</v>
          </cell>
          <cell r="J3126">
            <v>2.1399999999999997</v>
          </cell>
          <cell r="K3126">
            <v>2.5679999999999996</v>
          </cell>
        </row>
        <row r="3127">
          <cell r="B3127" t="str">
            <v>C3578</v>
          </cell>
          <cell r="C3127" t="str">
            <v xml:space="preserve">MUTIRÃO MISTO - QUADRO DE MEDIÇÃO PADRÃO COELCE </v>
          </cell>
          <cell r="D3127" t="str">
            <v>UN</v>
          </cell>
          <cell r="E3127">
            <v>1</v>
          </cell>
          <cell r="F3127">
            <v>27.785</v>
          </cell>
          <cell r="G3127">
            <v>0</v>
          </cell>
          <cell r="H3127">
            <v>3.4750000000000001</v>
          </cell>
          <cell r="I3127">
            <v>0</v>
          </cell>
          <cell r="J3127">
            <v>31.26</v>
          </cell>
          <cell r="K3127">
            <v>37.512</v>
          </cell>
        </row>
        <row r="3128">
          <cell r="B3128" t="str">
            <v>C1895</v>
          </cell>
          <cell r="C3128" t="str">
            <v>PETROLET ALUMÍNIO DE 1/2", TIPO T - X - L</v>
          </cell>
          <cell r="D3128" t="str">
            <v>UN</v>
          </cell>
          <cell r="E3128">
            <v>1</v>
          </cell>
          <cell r="F3128">
            <v>6.0350000000000001</v>
          </cell>
          <cell r="G3128">
            <v>0</v>
          </cell>
          <cell r="H3128">
            <v>1.2250000000000001</v>
          </cell>
          <cell r="I3128">
            <v>0</v>
          </cell>
          <cell r="J3128">
            <v>7.26</v>
          </cell>
          <cell r="K3128">
            <v>8.7119999999999997</v>
          </cell>
        </row>
        <row r="3129">
          <cell r="B3129" t="str">
            <v>C1890</v>
          </cell>
          <cell r="C3129" t="str">
            <v>PETROLET ALUMÍNIO DE 3/4", TIPO T - X - L</v>
          </cell>
          <cell r="D3129" t="str">
            <v>UN</v>
          </cell>
          <cell r="E3129">
            <v>1</v>
          </cell>
          <cell r="F3129">
            <v>7.2824999999999998</v>
          </cell>
          <cell r="G3129">
            <v>0</v>
          </cell>
          <cell r="H3129">
            <v>1.8374999999999999</v>
          </cell>
          <cell r="I3129">
            <v>0</v>
          </cell>
          <cell r="J3129">
            <v>9.1199999999999992</v>
          </cell>
          <cell r="K3129">
            <v>10.943999999999999</v>
          </cell>
        </row>
        <row r="3130">
          <cell r="B3130" t="str">
            <v>C1894</v>
          </cell>
          <cell r="C3130" t="str">
            <v>PETROLET ALUMÍNIO DE 1", TIPO T - X - L</v>
          </cell>
          <cell r="D3130" t="str">
            <v>UN</v>
          </cell>
          <cell r="E3130">
            <v>1</v>
          </cell>
          <cell r="F3130">
            <v>9.9600000000000009</v>
          </cell>
          <cell r="G3130">
            <v>0</v>
          </cell>
          <cell r="H3130">
            <v>2.4500000000000002</v>
          </cell>
          <cell r="I3130">
            <v>0</v>
          </cell>
          <cell r="J3130">
            <v>12.41</v>
          </cell>
          <cell r="K3130">
            <v>14.891999999999999</v>
          </cell>
        </row>
        <row r="3131">
          <cell r="B3131" t="str">
            <v>C1893</v>
          </cell>
          <cell r="C3131" t="str">
            <v>PETROLET ALUMÍNIO DE 1 1/4", TIPO T - X - L</v>
          </cell>
          <cell r="D3131" t="str">
            <v>UN</v>
          </cell>
          <cell r="E3131">
            <v>1</v>
          </cell>
          <cell r="F3131">
            <v>14.8475</v>
          </cell>
          <cell r="G3131">
            <v>0</v>
          </cell>
          <cell r="H3131">
            <v>3.0625</v>
          </cell>
          <cell r="I3131">
            <v>0</v>
          </cell>
          <cell r="J3131">
            <v>17.91</v>
          </cell>
          <cell r="K3131">
            <v>21.492000000000001</v>
          </cell>
        </row>
        <row r="3132">
          <cell r="B3132" t="str">
            <v>C1892</v>
          </cell>
          <cell r="C3132" t="str">
            <v>PETROLET ALUMÍNIO DE 1 1/2", TIPO T - X - L</v>
          </cell>
          <cell r="D3132" t="str">
            <v>UN</v>
          </cell>
          <cell r="E3132">
            <v>1</v>
          </cell>
          <cell r="F3132">
            <v>22.447500000000002</v>
          </cell>
          <cell r="G3132">
            <v>0</v>
          </cell>
          <cell r="H3132">
            <v>3.0625</v>
          </cell>
          <cell r="I3132">
            <v>0</v>
          </cell>
          <cell r="J3132">
            <v>25.51</v>
          </cell>
          <cell r="K3132">
            <v>30.612000000000002</v>
          </cell>
        </row>
        <row r="3133">
          <cell r="B3133" t="str">
            <v>C1896</v>
          </cell>
          <cell r="C3133" t="str">
            <v>PETROLET ALUMÍNIO DE 2", TIPO T - X - L</v>
          </cell>
          <cell r="D3133" t="str">
            <v>UN</v>
          </cell>
          <cell r="E3133">
            <v>1</v>
          </cell>
          <cell r="F3133">
            <v>29.447500000000002</v>
          </cell>
          <cell r="G3133">
            <v>0</v>
          </cell>
          <cell r="H3133">
            <v>3.0625</v>
          </cell>
          <cell r="I3133">
            <v>0</v>
          </cell>
          <cell r="J3133">
            <v>32.510000000000005</v>
          </cell>
          <cell r="K3133">
            <v>39.012000000000008</v>
          </cell>
        </row>
        <row r="3134">
          <cell r="B3134" t="str">
            <v>C1887</v>
          </cell>
          <cell r="C3134" t="str">
            <v>PETROLET ALUMÍNIO DE 2 1/2", TIPO T - X - L</v>
          </cell>
          <cell r="D3134" t="str">
            <v>UN</v>
          </cell>
          <cell r="E3134">
            <v>1</v>
          </cell>
          <cell r="F3134">
            <v>59.905000000000001</v>
          </cell>
          <cell r="G3134">
            <v>0</v>
          </cell>
          <cell r="H3134">
            <v>6.125</v>
          </cell>
          <cell r="I3134">
            <v>0</v>
          </cell>
          <cell r="J3134">
            <v>66.03</v>
          </cell>
          <cell r="K3134">
            <v>79.236000000000004</v>
          </cell>
        </row>
        <row r="3135">
          <cell r="B3135" t="str">
            <v>C1889</v>
          </cell>
          <cell r="C3135" t="str">
            <v>PETROLET ALUMÍNIO DE 3", TIPO T - X - L</v>
          </cell>
          <cell r="D3135" t="str">
            <v>UN</v>
          </cell>
          <cell r="E3135">
            <v>1</v>
          </cell>
          <cell r="F3135">
            <v>85.352500000000006</v>
          </cell>
          <cell r="G3135">
            <v>0</v>
          </cell>
          <cell r="H3135">
            <v>9.1875</v>
          </cell>
          <cell r="I3135">
            <v>0</v>
          </cell>
          <cell r="J3135">
            <v>94.54</v>
          </cell>
          <cell r="K3135">
            <v>113.44800000000001</v>
          </cell>
        </row>
        <row r="3136">
          <cell r="B3136" t="str">
            <v>C1888</v>
          </cell>
          <cell r="C3136" t="str">
            <v>PETROLET ALUMÍNIO DE 3 1/2", TIPO T - X - L</v>
          </cell>
          <cell r="D3136" t="str">
            <v>UN</v>
          </cell>
          <cell r="E3136">
            <v>1</v>
          </cell>
          <cell r="F3136">
            <v>98.327500000000001</v>
          </cell>
          <cell r="G3136">
            <v>0</v>
          </cell>
          <cell r="H3136">
            <v>10.4125</v>
          </cell>
          <cell r="I3136">
            <v>0</v>
          </cell>
          <cell r="J3136">
            <v>108.74</v>
          </cell>
          <cell r="K3136">
            <v>130.488</v>
          </cell>
        </row>
        <row r="3137">
          <cell r="B3137" t="str">
            <v>C1891</v>
          </cell>
          <cell r="C3137" t="str">
            <v>PETROLET ALUMÍNIO DE 4", TIPO T - X - L</v>
          </cell>
          <cell r="D3137" t="str">
            <v>UN</v>
          </cell>
          <cell r="E3137">
            <v>1</v>
          </cell>
          <cell r="F3137">
            <v>162.82499999999999</v>
          </cell>
          <cell r="G3137">
            <v>0</v>
          </cell>
          <cell r="H3137">
            <v>11.025</v>
          </cell>
          <cell r="I3137">
            <v>0</v>
          </cell>
          <cell r="J3137">
            <v>173.85</v>
          </cell>
          <cell r="K3137">
            <v>208.61999999999998</v>
          </cell>
        </row>
        <row r="3138">
          <cell r="B3138" t="str">
            <v>C1946</v>
          </cell>
          <cell r="C3138" t="str">
            <v>PONTE DE CRUZAMENTO EM CAIXA DE DERIVAÇÃO</v>
          </cell>
          <cell r="D3138" t="str">
            <v>UN</v>
          </cell>
          <cell r="E3138">
            <v>1</v>
          </cell>
          <cell r="F3138">
            <v>9.4662500000000005</v>
          </cell>
          <cell r="G3138">
            <v>0</v>
          </cell>
          <cell r="H3138">
            <v>0.18375</v>
          </cell>
          <cell r="I3138">
            <v>0</v>
          </cell>
          <cell r="J3138">
            <v>9.65</v>
          </cell>
          <cell r="K3138">
            <v>11.58</v>
          </cell>
        </row>
        <row r="3139">
          <cell r="B3139" t="str">
            <v>C2064</v>
          </cell>
          <cell r="C3139" t="str">
            <v>QUADRO ANUNCIADOR DE ENFERMARIA</v>
          </cell>
          <cell r="D3139" t="str">
            <v>UN</v>
          </cell>
          <cell r="E3139">
            <v>1</v>
          </cell>
          <cell r="F3139">
            <v>48.067500000000003</v>
          </cell>
          <cell r="G3139">
            <v>0</v>
          </cell>
          <cell r="H3139">
            <v>15.3125</v>
          </cell>
          <cell r="I3139">
            <v>0</v>
          </cell>
          <cell r="J3139">
            <v>63.38</v>
          </cell>
          <cell r="K3139">
            <v>76.055999999999997</v>
          </cell>
        </row>
        <row r="3140">
          <cell r="B3140" t="str">
            <v>C2090</v>
          </cell>
          <cell r="C3140" t="str">
            <v>QUADRO P/ MEDIÇÃO EM POSTE DE CONCRETO</v>
          </cell>
          <cell r="D3140" t="str">
            <v>UN</v>
          </cell>
          <cell r="E3140">
            <v>1</v>
          </cell>
          <cell r="F3140">
            <v>739.32</v>
          </cell>
          <cell r="G3140">
            <v>0</v>
          </cell>
          <cell r="H3140">
            <v>29.4</v>
          </cell>
          <cell r="I3140">
            <v>0</v>
          </cell>
          <cell r="J3140">
            <v>768.72</v>
          </cell>
          <cell r="K3140">
            <v>922.46399999999994</v>
          </cell>
        </row>
        <row r="3141">
          <cell r="B3141" t="str">
            <v>C2092</v>
          </cell>
          <cell r="C3141" t="str">
            <v>QUADRO P/ MEDIÇÃO PRIMÁRIA 15KV</v>
          </cell>
          <cell r="D3141" t="str">
            <v>UN</v>
          </cell>
          <cell r="E3141">
            <v>1</v>
          </cell>
          <cell r="F3141">
            <v>754.83249999999998</v>
          </cell>
          <cell r="G3141">
            <v>0</v>
          </cell>
          <cell r="H3141">
            <v>21.4375</v>
          </cell>
          <cell r="I3141">
            <v>0</v>
          </cell>
          <cell r="J3141">
            <v>776.27</v>
          </cell>
          <cell r="K3141">
            <v>931.52399999999989</v>
          </cell>
        </row>
        <row r="3142">
          <cell r="B3142" t="str">
            <v>C2091</v>
          </cell>
          <cell r="C3142" t="str">
            <v>QUADRO P/ MEDIÇÃO PRIMÁRIA 15KV HORA-SAZONAL</v>
          </cell>
          <cell r="D3142" t="str">
            <v>UN</v>
          </cell>
          <cell r="E3142">
            <v>1</v>
          </cell>
          <cell r="F3142">
            <v>817.86249999999995</v>
          </cell>
          <cell r="G3142">
            <v>0</v>
          </cell>
          <cell r="H3142">
            <v>21.4375</v>
          </cell>
          <cell r="I3142">
            <v>0</v>
          </cell>
          <cell r="J3142">
            <v>839.3</v>
          </cell>
          <cell r="K3142">
            <v>1007.1599999999999</v>
          </cell>
        </row>
        <row r="3143">
          <cell r="B3143" t="str">
            <v>C2065</v>
          </cell>
          <cell r="C3143" t="str">
            <v>QUADRO DE COMANDO DE BOMBAS - COMPLETO</v>
          </cell>
          <cell r="D3143" t="str">
            <v>UN</v>
          </cell>
          <cell r="E3143">
            <v>1</v>
          </cell>
          <cell r="F3143">
            <v>172.01249999999999</v>
          </cell>
          <cell r="G3143">
            <v>0</v>
          </cell>
          <cell r="H3143">
            <v>21.4375</v>
          </cell>
          <cell r="I3143">
            <v>0</v>
          </cell>
          <cell r="J3143">
            <v>193.45</v>
          </cell>
          <cell r="K3143">
            <v>232.14</v>
          </cell>
        </row>
        <row r="3144">
          <cell r="B3144" t="str">
            <v>C2076</v>
          </cell>
          <cell r="C3144" t="str">
            <v>QUADRO DE DISTRIBUIÇÃO EMBUTIR ATE 3 DIVISÕES, S/BARRAMENTO</v>
          </cell>
          <cell r="D3144" t="str">
            <v>UN</v>
          </cell>
          <cell r="E3144">
            <v>1</v>
          </cell>
          <cell r="F3144">
            <v>15.88</v>
          </cell>
          <cell r="G3144">
            <v>0</v>
          </cell>
          <cell r="H3144">
            <v>7.35</v>
          </cell>
          <cell r="I3144">
            <v>0</v>
          </cell>
          <cell r="J3144">
            <v>23.23</v>
          </cell>
          <cell r="K3144">
            <v>27.876000000000001</v>
          </cell>
        </row>
        <row r="3145">
          <cell r="B3145" t="str">
            <v>C2078</v>
          </cell>
          <cell r="C3145" t="str">
            <v>QUADRO DE DISTRIBUIÇÃO EMBUTIR ATE 6 DIVISÕES, S/BARRAMENTO</v>
          </cell>
          <cell r="D3145" t="str">
            <v>UN</v>
          </cell>
          <cell r="E3145">
            <v>1</v>
          </cell>
          <cell r="F3145">
            <v>17.88</v>
          </cell>
          <cell r="G3145">
            <v>0</v>
          </cell>
          <cell r="H3145">
            <v>7.35</v>
          </cell>
          <cell r="I3145">
            <v>0</v>
          </cell>
          <cell r="J3145">
            <v>25.229999999999997</v>
          </cell>
          <cell r="K3145">
            <v>30.275999999999996</v>
          </cell>
        </row>
        <row r="3146">
          <cell r="B3146" t="str">
            <v>C2066</v>
          </cell>
          <cell r="C3146" t="str">
            <v>QUADRO DE DISTRIBUIÇÃO DE LUZ SOBREPOR ATE 6 DIVISÕES, C/BARRAMENTO</v>
          </cell>
          <cell r="D3146" t="str">
            <v>UN</v>
          </cell>
          <cell r="E3146">
            <v>1</v>
          </cell>
          <cell r="F3146">
            <v>99.08</v>
          </cell>
          <cell r="G3146">
            <v>0</v>
          </cell>
          <cell r="H3146">
            <v>7.35</v>
          </cell>
          <cell r="I3146">
            <v>0</v>
          </cell>
          <cell r="J3146">
            <v>106.42999999999999</v>
          </cell>
          <cell r="K3146">
            <v>127.71599999999998</v>
          </cell>
        </row>
        <row r="3147">
          <cell r="B3147" t="str">
            <v>C2077</v>
          </cell>
          <cell r="C3147" t="str">
            <v>QUADRO DE DISTRIBUIÇÃO DE LUZ EMBUTIR ATE 6 DIVISÕES, C/BARRAMENTO</v>
          </cell>
          <cell r="D3147" t="str">
            <v>UN</v>
          </cell>
          <cell r="E3147">
            <v>1</v>
          </cell>
          <cell r="F3147">
            <v>94.38</v>
          </cell>
          <cell r="G3147">
            <v>0</v>
          </cell>
          <cell r="H3147">
            <v>7.35</v>
          </cell>
          <cell r="I3147">
            <v>0</v>
          </cell>
          <cell r="J3147">
            <v>101.72999999999999</v>
          </cell>
          <cell r="K3147">
            <v>122.07599999999998</v>
          </cell>
        </row>
        <row r="3148">
          <cell r="B3148" t="str">
            <v>C2067</v>
          </cell>
          <cell r="C3148" t="str">
            <v>QUADRO DE DISTRIBUIÇÃO DE LUZ EMBUTIR ATÉ 12 DIVISÕES 207X332X95mm, C/BARRAMENTO</v>
          </cell>
          <cell r="D3148" t="str">
            <v>UN</v>
          </cell>
          <cell r="E3148">
            <v>1</v>
          </cell>
          <cell r="F3148">
            <v>193.35</v>
          </cell>
          <cell r="G3148">
            <v>0</v>
          </cell>
          <cell r="H3148">
            <v>12.25</v>
          </cell>
          <cell r="I3148">
            <v>0</v>
          </cell>
          <cell r="J3148">
            <v>205.6</v>
          </cell>
          <cell r="K3148">
            <v>246.71999999999997</v>
          </cell>
        </row>
        <row r="3149">
          <cell r="B3149" t="str">
            <v>C2068</v>
          </cell>
          <cell r="C3149" t="str">
            <v>QUADRO DE DISTRIBUIÇÃO DE LUZ EMBUTIR ATÉ 24 DIVISÕES 332X332X95mm, C/BARRAMENTO</v>
          </cell>
          <cell r="D3149" t="str">
            <v>UN</v>
          </cell>
          <cell r="E3149">
            <v>1</v>
          </cell>
          <cell r="F3149">
            <v>198.255</v>
          </cell>
          <cell r="G3149">
            <v>0</v>
          </cell>
          <cell r="H3149">
            <v>18.375</v>
          </cell>
          <cell r="I3149">
            <v>0</v>
          </cell>
          <cell r="J3149">
            <v>216.63</v>
          </cell>
          <cell r="K3149">
            <v>259.95599999999996</v>
          </cell>
        </row>
        <row r="3150">
          <cell r="B3150" t="str">
            <v>C2069</v>
          </cell>
          <cell r="C3150" t="str">
            <v>QUADRO DE DISTRIBUIÇÃO DE LUZ EMBUTIR ATÉ 36 DIVISÕES 457X332X95mm, C/ BARRAMENTO</v>
          </cell>
          <cell r="D3150" t="str">
            <v>UN</v>
          </cell>
          <cell r="E3150">
            <v>1</v>
          </cell>
          <cell r="F3150">
            <v>225.14</v>
          </cell>
          <cell r="G3150">
            <v>0</v>
          </cell>
          <cell r="H3150">
            <v>24.5</v>
          </cell>
          <cell r="I3150">
            <v>0</v>
          </cell>
          <cell r="J3150">
            <v>249.64</v>
          </cell>
          <cell r="K3150">
            <v>299.56799999999998</v>
          </cell>
        </row>
        <row r="3151">
          <cell r="B3151" t="str">
            <v>C2071</v>
          </cell>
          <cell r="C3151" t="str">
            <v>QUADRO DE DISTRIBUIÇÃO DE LUZ EMBUTIR ATÉ 72 DIVISÕES 457X646X95mm, C/BARRAMENTO</v>
          </cell>
          <cell r="D3151" t="str">
            <v>UN</v>
          </cell>
          <cell r="E3151">
            <v>1</v>
          </cell>
          <cell r="F3151">
            <v>410.43</v>
          </cell>
          <cell r="G3151">
            <v>0</v>
          </cell>
          <cell r="H3151">
            <v>36.75</v>
          </cell>
          <cell r="I3151">
            <v>0</v>
          </cell>
          <cell r="J3151">
            <v>447.18</v>
          </cell>
          <cell r="K3151">
            <v>536.61599999999999</v>
          </cell>
        </row>
        <row r="3152">
          <cell r="B3152" t="str">
            <v>C2070</v>
          </cell>
          <cell r="C3152" t="str">
            <v>QUADRO DE DISTRIBUIÇÃO DE LUZ EMBUTIR ATÉ 72 DIVISÕES 457X646X150mm, C/BARRAMENTO</v>
          </cell>
          <cell r="D3152" t="str">
            <v>UN</v>
          </cell>
          <cell r="E3152">
            <v>1</v>
          </cell>
          <cell r="F3152">
            <v>405.03</v>
          </cell>
          <cell r="G3152">
            <v>0</v>
          </cell>
          <cell r="H3152">
            <v>36.75</v>
          </cell>
          <cell r="I3152">
            <v>0</v>
          </cell>
          <cell r="J3152">
            <v>441.78</v>
          </cell>
          <cell r="K3152">
            <v>530.13599999999997</v>
          </cell>
        </row>
        <row r="3153">
          <cell r="B3153" t="str">
            <v>C2072</v>
          </cell>
          <cell r="C3153" t="str">
            <v>QUADRO DE DISTRIBUIÇÃO DE LUZ SOBREPOR ATÉ 12 DIVISÕES 255X315X135mm, C/BARRAMENTO</v>
          </cell>
          <cell r="D3153" t="str">
            <v>UN</v>
          </cell>
          <cell r="E3153">
            <v>1</v>
          </cell>
          <cell r="F3153">
            <v>217.74</v>
          </cell>
          <cell r="G3153">
            <v>0</v>
          </cell>
          <cell r="H3153">
            <v>12.25</v>
          </cell>
          <cell r="I3153">
            <v>0</v>
          </cell>
          <cell r="J3153">
            <v>229.99</v>
          </cell>
          <cell r="K3153">
            <v>275.988</v>
          </cell>
        </row>
        <row r="3154">
          <cell r="B3154" t="str">
            <v>C2075</v>
          </cell>
          <cell r="C3154" t="str">
            <v>QUADRO DE DISTRIBUIÇÃO DE LUZ.SOBREPOR ATÉ 24 DIVISÕES 450X315X135mm, C/BARRAMENTO</v>
          </cell>
          <cell r="D3154" t="str">
            <v>UN</v>
          </cell>
          <cell r="E3154">
            <v>1</v>
          </cell>
          <cell r="F3154">
            <v>272.815</v>
          </cell>
          <cell r="G3154">
            <v>0</v>
          </cell>
          <cell r="H3154">
            <v>18.375</v>
          </cell>
          <cell r="I3154">
            <v>0</v>
          </cell>
          <cell r="J3154">
            <v>291.19</v>
          </cell>
          <cell r="K3154">
            <v>349.428</v>
          </cell>
        </row>
        <row r="3155">
          <cell r="B3155" t="str">
            <v>C2074</v>
          </cell>
          <cell r="C3155" t="str">
            <v>QUADRO DE DISTRIBUIÇÃO DE LUZ.SOBREPOR ATE 64 DIVISÕES 650X440X205mm, C/BARRAMENTO</v>
          </cell>
          <cell r="D3155" t="str">
            <v>UN</v>
          </cell>
          <cell r="E3155">
            <v>1</v>
          </cell>
          <cell r="F3155">
            <v>387.77499999999998</v>
          </cell>
          <cell r="G3155">
            <v>0</v>
          </cell>
          <cell r="H3155">
            <v>30.625</v>
          </cell>
          <cell r="I3155">
            <v>0</v>
          </cell>
          <cell r="J3155">
            <v>418.4</v>
          </cell>
          <cell r="K3155">
            <v>502.07999999999993</v>
          </cell>
        </row>
        <row r="3156">
          <cell r="B3156" t="str">
            <v>C2073</v>
          </cell>
          <cell r="C3156" t="str">
            <v>QUADRO DE DISTRIBUIÇÃO DE LUZ SOBREPOR ATÉ 128 DIVISÕES 650X875X205mm, C/BARRAMENTO</v>
          </cell>
          <cell r="D3156" t="str">
            <v>UN</v>
          </cell>
          <cell r="E3156">
            <v>1</v>
          </cell>
          <cell r="F3156">
            <v>541.79</v>
          </cell>
          <cell r="G3156">
            <v>0</v>
          </cell>
          <cell r="H3156">
            <v>61.25</v>
          </cell>
          <cell r="I3156">
            <v>0</v>
          </cell>
          <cell r="J3156">
            <v>603.04</v>
          </cell>
          <cell r="K3156">
            <v>723.64799999999991</v>
          </cell>
        </row>
        <row r="3157">
          <cell r="B3157" t="str">
            <v>C2062</v>
          </cell>
          <cell r="C3157" t="str">
            <v>QUADRO DE DISTRIBUIÇÃO GERAL BAIXA TENSÃO, C/ACESSÓRIOS - 1UN DE MEDIÇÃO</v>
          </cell>
          <cell r="D3157" t="str">
            <v>UN</v>
          </cell>
          <cell r="E3157">
            <v>1</v>
          </cell>
          <cell r="F3157">
            <v>1440.86</v>
          </cell>
          <cell r="G3157">
            <v>0</v>
          </cell>
          <cell r="H3157">
            <v>41.45</v>
          </cell>
          <cell r="I3157">
            <v>0</v>
          </cell>
          <cell r="J3157">
            <v>1482.31</v>
          </cell>
          <cell r="K3157">
            <v>1778.7719999999999</v>
          </cell>
        </row>
        <row r="3158">
          <cell r="B3158" t="str">
            <v>C2061</v>
          </cell>
          <cell r="C3158" t="str">
            <v>QUADRO DE DISTRIBUIÇÃO GERAL BAIXA TENSÃO, C/ACESSÓRIOS- 3UN DE MEDIÇÃO</v>
          </cell>
          <cell r="D3158" t="str">
            <v>UN</v>
          </cell>
          <cell r="E3158">
            <v>1</v>
          </cell>
          <cell r="F3158">
            <v>1940.86</v>
          </cell>
          <cell r="G3158">
            <v>0</v>
          </cell>
          <cell r="H3158">
            <v>41.45</v>
          </cell>
          <cell r="I3158">
            <v>0</v>
          </cell>
          <cell r="J3158">
            <v>1982.31</v>
          </cell>
          <cell r="K3158">
            <v>2378.7719999999999</v>
          </cell>
        </row>
        <row r="3159">
          <cell r="B3159" t="str">
            <v>C2084</v>
          </cell>
          <cell r="C3159" t="str">
            <v>QUADRO DE DISTRIBUIÇÃO, PADRÃO TELEBRÁS 200X200X120mm</v>
          </cell>
          <cell r="D3159" t="str">
            <v>UN</v>
          </cell>
          <cell r="E3159">
            <v>1</v>
          </cell>
          <cell r="F3159">
            <v>34.6875</v>
          </cell>
          <cell r="G3159">
            <v>0</v>
          </cell>
          <cell r="H3159">
            <v>7.9625000000000004</v>
          </cell>
          <cell r="I3159">
            <v>0</v>
          </cell>
          <cell r="J3159">
            <v>42.65</v>
          </cell>
          <cell r="K3159">
            <v>51.18</v>
          </cell>
        </row>
        <row r="3160">
          <cell r="B3160" t="str">
            <v>C2085</v>
          </cell>
          <cell r="C3160" t="str">
            <v>QUADRO DE DISTRIBUIÇÃO, PADRÃO TELEBRÁS 400X400X120mm</v>
          </cell>
          <cell r="D3160" t="str">
            <v>UN</v>
          </cell>
          <cell r="E3160">
            <v>1</v>
          </cell>
          <cell r="F3160">
            <v>67.137500000000003</v>
          </cell>
          <cell r="G3160">
            <v>0</v>
          </cell>
          <cell r="H3160">
            <v>10.4125</v>
          </cell>
          <cell r="I3160">
            <v>0</v>
          </cell>
          <cell r="J3160">
            <v>77.55</v>
          </cell>
          <cell r="K3160">
            <v>93.059999999999988</v>
          </cell>
        </row>
        <row r="3161">
          <cell r="B3161" t="str">
            <v>C2086</v>
          </cell>
          <cell r="C3161" t="str">
            <v>QUADRO DE DISTRIBUIÇÃO, PADRÃO TELEBRÁS 600X600X120mm</v>
          </cell>
          <cell r="D3161" t="str">
            <v>UN</v>
          </cell>
          <cell r="E3161">
            <v>1</v>
          </cell>
          <cell r="F3161">
            <v>101.02875</v>
          </cell>
          <cell r="G3161">
            <v>0</v>
          </cell>
          <cell r="H3161">
            <v>13.78125</v>
          </cell>
          <cell r="I3161">
            <v>0</v>
          </cell>
          <cell r="J3161">
            <v>114.81</v>
          </cell>
          <cell r="K3161">
            <v>137.77199999999999</v>
          </cell>
        </row>
        <row r="3162">
          <cell r="B3162" t="str">
            <v>C2087</v>
          </cell>
          <cell r="C3162" t="str">
            <v>QUADRO DE DISTRIBUIÇÃO, PADRÃO TELEBRÁS 800X800X120mm</v>
          </cell>
          <cell r="D3162" t="str">
            <v>UN</v>
          </cell>
          <cell r="E3162">
            <v>1</v>
          </cell>
          <cell r="F3162">
            <v>193.01374999999999</v>
          </cell>
          <cell r="G3162">
            <v>0</v>
          </cell>
          <cell r="H3162">
            <v>19.90625</v>
          </cell>
          <cell r="I3162">
            <v>0</v>
          </cell>
          <cell r="J3162">
            <v>212.92</v>
          </cell>
          <cell r="K3162">
            <v>255.50399999999996</v>
          </cell>
        </row>
        <row r="3163">
          <cell r="B3163" t="str">
            <v>C2080</v>
          </cell>
          <cell r="C3163" t="str">
            <v>QUADRO DE DISTRIBUIÇÃO, PADRÃO TELEBRAS 1200X1000X150mm</v>
          </cell>
          <cell r="D3163" t="str">
            <v>UN</v>
          </cell>
          <cell r="E3163">
            <v>1</v>
          </cell>
          <cell r="F3163">
            <v>360.71249999999998</v>
          </cell>
          <cell r="G3163">
            <v>0</v>
          </cell>
          <cell r="H3163">
            <v>21.4375</v>
          </cell>
          <cell r="I3163">
            <v>0</v>
          </cell>
          <cell r="J3163">
            <v>382.15</v>
          </cell>
          <cell r="K3163">
            <v>458.58</v>
          </cell>
        </row>
        <row r="3164">
          <cell r="B3164" t="str">
            <v>C2081</v>
          </cell>
          <cell r="C3164" t="str">
            <v>QUADRO DE DISTRIBUIÇÃO, PADRÃO TELEBRAS 1200X1200X150mm</v>
          </cell>
          <cell r="D3164" t="str">
            <v>UN</v>
          </cell>
          <cell r="E3164">
            <v>1</v>
          </cell>
          <cell r="F3164">
            <v>360.71249999999998</v>
          </cell>
          <cell r="G3164">
            <v>0</v>
          </cell>
          <cell r="H3164">
            <v>21.4375</v>
          </cell>
          <cell r="I3164">
            <v>0</v>
          </cell>
          <cell r="J3164">
            <v>382.15</v>
          </cell>
          <cell r="K3164">
            <v>458.58</v>
          </cell>
        </row>
        <row r="3165">
          <cell r="B3165" t="str">
            <v>C2079</v>
          </cell>
          <cell r="C3165" t="str">
            <v>QUADRO DE DISTRIBUIÇÃO PADRÃO TELEBRAS-1200X1500X150mm</v>
          </cell>
          <cell r="D3165" t="str">
            <v>UN</v>
          </cell>
          <cell r="E3165">
            <v>1</v>
          </cell>
          <cell r="F3165">
            <v>360.71249999999998</v>
          </cell>
          <cell r="G3165">
            <v>0</v>
          </cell>
          <cell r="H3165">
            <v>21.4375</v>
          </cell>
          <cell r="I3165">
            <v>0</v>
          </cell>
          <cell r="J3165">
            <v>382.15</v>
          </cell>
          <cell r="K3165">
            <v>458.58</v>
          </cell>
        </row>
        <row r="3166">
          <cell r="B3166" t="str">
            <v>C2082</v>
          </cell>
          <cell r="C3166" t="str">
            <v>QUADRO DE DISTRIBUIÇÃO, PADRÃO TELEBRAS 1200X1700X150mm</v>
          </cell>
          <cell r="D3166" t="str">
            <v>UN</v>
          </cell>
          <cell r="E3166">
            <v>1</v>
          </cell>
          <cell r="F3166">
            <v>360.71249999999998</v>
          </cell>
          <cell r="G3166">
            <v>0</v>
          </cell>
          <cell r="H3166">
            <v>21.4375</v>
          </cell>
          <cell r="I3166">
            <v>0</v>
          </cell>
          <cell r="J3166">
            <v>382.15</v>
          </cell>
          <cell r="K3166">
            <v>458.58</v>
          </cell>
        </row>
        <row r="3167">
          <cell r="B3167" t="str">
            <v>C2088</v>
          </cell>
          <cell r="C3167" t="str">
            <v>QUADRO DE FORÇA, C/ BARRAMENTO (0.90X1.90X0.60)M</v>
          </cell>
          <cell r="D3167" t="str">
            <v>UN</v>
          </cell>
          <cell r="E3167">
            <v>1</v>
          </cell>
          <cell r="F3167">
            <v>2016.6525000000001</v>
          </cell>
          <cell r="G3167">
            <v>0</v>
          </cell>
          <cell r="H3167">
            <v>21.4375</v>
          </cell>
          <cell r="I3167">
            <v>0</v>
          </cell>
          <cell r="J3167">
            <v>2038.0900000000001</v>
          </cell>
          <cell r="K3167">
            <v>2445.7080000000001</v>
          </cell>
        </row>
        <row r="3168">
          <cell r="B3168" t="str">
            <v>C2089</v>
          </cell>
          <cell r="C3168" t="str">
            <v>QUADRO DE FORÇA, C/ BARRAMENTO (1.80X1.90X0.60)M</v>
          </cell>
          <cell r="D3168" t="str">
            <v>UN</v>
          </cell>
          <cell r="E3168">
            <v>1</v>
          </cell>
          <cell r="F3168">
            <v>4116.6525000000001</v>
          </cell>
          <cell r="G3168">
            <v>0</v>
          </cell>
          <cell r="H3168">
            <v>21.4375</v>
          </cell>
          <cell r="I3168">
            <v>0</v>
          </cell>
          <cell r="J3168">
            <v>4138.09</v>
          </cell>
          <cell r="K3168">
            <v>4965.7079999999996</v>
          </cell>
        </row>
        <row r="3169">
          <cell r="B3169" t="str">
            <v>C3925</v>
          </cell>
          <cell r="C3169" t="str">
            <v>QUADRO DE FORÇA P/ 10kW</v>
          </cell>
          <cell r="D3169" t="str">
            <v>UN</v>
          </cell>
          <cell r="E3169">
            <v>1</v>
          </cell>
          <cell r="F3169">
            <v>4899.28</v>
          </cell>
          <cell r="G3169">
            <v>0</v>
          </cell>
          <cell r="H3169">
            <v>546</v>
          </cell>
          <cell r="I3169">
            <v>0</v>
          </cell>
          <cell r="J3169">
            <v>5445.28</v>
          </cell>
          <cell r="K3169">
            <v>6534.3359999999993</v>
          </cell>
        </row>
        <row r="3170">
          <cell r="B3170" t="str">
            <v>C3579</v>
          </cell>
          <cell r="C3170" t="str">
            <v>QUADRO DE MEDIÇÃO PADRÃO COELCE - PADRÃO POPULAR</v>
          </cell>
          <cell r="D3170" t="str">
            <v>UN</v>
          </cell>
          <cell r="E3170">
            <v>1</v>
          </cell>
          <cell r="F3170">
            <v>29.905000000000001</v>
          </cell>
          <cell r="G3170">
            <v>0</v>
          </cell>
          <cell r="H3170">
            <v>6.125</v>
          </cell>
          <cell r="I3170">
            <v>0</v>
          </cell>
          <cell r="J3170">
            <v>36.03</v>
          </cell>
          <cell r="K3170">
            <v>43.235999999999997</v>
          </cell>
        </row>
        <row r="3171">
          <cell r="B3171" t="str">
            <v>C3969</v>
          </cell>
          <cell r="C3171" t="str">
            <v>QUADRO GERAL MÉDIA TENSÃO</v>
          </cell>
          <cell r="D3171" t="str">
            <v>UN</v>
          </cell>
          <cell r="E3171">
            <v>1</v>
          </cell>
          <cell r="F3171">
            <v>85730</v>
          </cell>
          <cell r="G3171">
            <v>0</v>
          </cell>
          <cell r="H3171">
            <v>0</v>
          </cell>
          <cell r="I3171">
            <v>0</v>
          </cell>
          <cell r="J3171">
            <v>85730</v>
          </cell>
          <cell r="K3171">
            <v>102876</v>
          </cell>
        </row>
        <row r="3172">
          <cell r="B3172" t="str">
            <v>C4027</v>
          </cell>
          <cell r="C3172" t="str">
            <v>QUADRO GERAL, COM BARRAMENTO - 15 kV, METÁLICO CHAPA 11MSG, PINTURA EPÓXI, 2,30 x 1,00 x 2,00 - INSTALADO</v>
          </cell>
          <cell r="D3172" t="str">
            <v>CJ</v>
          </cell>
          <cell r="E3172">
            <v>1</v>
          </cell>
          <cell r="F3172">
            <v>6500</v>
          </cell>
          <cell r="G3172">
            <v>0</v>
          </cell>
          <cell r="H3172">
            <v>0</v>
          </cell>
          <cell r="I3172">
            <v>0</v>
          </cell>
          <cell r="J3172">
            <v>6500</v>
          </cell>
          <cell r="K3172">
            <v>7800</v>
          </cell>
        </row>
        <row r="3173">
          <cell r="B3173" t="str">
            <v>C4052</v>
          </cell>
          <cell r="C3173" t="str">
            <v>QUADRO METÁLICO (600 x 400 x 400)mm - INSTALADO</v>
          </cell>
          <cell r="D3173" t="str">
            <v>UN</v>
          </cell>
          <cell r="E3173">
            <v>1</v>
          </cell>
          <cell r="F3173">
            <v>1320</v>
          </cell>
          <cell r="G3173">
            <v>0</v>
          </cell>
          <cell r="H3173">
            <v>0</v>
          </cell>
          <cell r="I3173">
            <v>0</v>
          </cell>
          <cell r="J3173">
            <v>1320</v>
          </cell>
          <cell r="K3173">
            <v>1584</v>
          </cell>
        </row>
        <row r="3174">
          <cell r="B3174" t="str">
            <v>C2299</v>
          </cell>
          <cell r="C3174" t="str">
            <v xml:space="preserve">TAMPA DE CONCRETO ESP.= 5cm P/CAIXA DE PASSAGEM EM ALVENARIA </v>
          </cell>
          <cell r="D3174" t="str">
            <v>M2</v>
          </cell>
          <cell r="E3174">
            <v>1</v>
          </cell>
          <cell r="F3174">
            <v>45.557499999999997</v>
          </cell>
          <cell r="G3174">
            <v>0</v>
          </cell>
          <cell r="H3174">
            <v>20.452500000000001</v>
          </cell>
          <cell r="I3174">
            <v>0</v>
          </cell>
          <cell r="J3174">
            <v>66.009999999999991</v>
          </cell>
          <cell r="K3174">
            <v>79.211999999999989</v>
          </cell>
        </row>
        <row r="3175">
          <cell r="C3175" t="str">
            <v>FIOS, CABOS E ACESSÓRIOS</v>
          </cell>
          <cell r="E3175">
            <v>0</v>
          </cell>
          <cell r="F3175">
            <v>4314.919425</v>
          </cell>
          <cell r="G3175">
            <v>0</v>
          </cell>
          <cell r="H3175">
            <v>186.55057500000001</v>
          </cell>
          <cell r="I3175">
            <v>0</v>
          </cell>
          <cell r="J3175" t="str">
            <v/>
          </cell>
        </row>
        <row r="3176">
          <cell r="B3176" t="str">
            <v>C3750</v>
          </cell>
          <cell r="C3176" t="str">
            <v>CABO DE FIBRA ÓPTICA, 01 PAR</v>
          </cell>
          <cell r="D3176" t="str">
            <v>M</v>
          </cell>
          <cell r="E3176">
            <v>1</v>
          </cell>
          <cell r="F3176">
            <v>4.4812500000000002</v>
          </cell>
          <cell r="G3176">
            <v>0</v>
          </cell>
          <cell r="H3176">
            <v>0.42875000000000002</v>
          </cell>
          <cell r="I3176">
            <v>0</v>
          </cell>
          <cell r="J3176">
            <v>4.91</v>
          </cell>
          <cell r="K3176">
            <v>5.8920000000000003</v>
          </cell>
        </row>
        <row r="3177">
          <cell r="B3177" t="str">
            <v>C3751</v>
          </cell>
          <cell r="C3177" t="str">
            <v>CABO DE FIBRA ÓPTICA, 02 PARES</v>
          </cell>
          <cell r="D3177" t="str">
            <v>M</v>
          </cell>
          <cell r="E3177">
            <v>1</v>
          </cell>
          <cell r="F3177">
            <v>4.8812499999999996</v>
          </cell>
          <cell r="G3177">
            <v>0</v>
          </cell>
          <cell r="H3177">
            <v>0.42875000000000002</v>
          </cell>
          <cell r="I3177">
            <v>0</v>
          </cell>
          <cell r="J3177">
            <v>5.31</v>
          </cell>
          <cell r="K3177">
            <v>6.371999999999999</v>
          </cell>
        </row>
        <row r="3178">
          <cell r="B3178" t="str">
            <v>C3752</v>
          </cell>
          <cell r="C3178" t="str">
            <v>CABO DE FIBRA ÓPTICA, 03 PARES</v>
          </cell>
          <cell r="D3178" t="str">
            <v>M</v>
          </cell>
          <cell r="E3178">
            <v>1</v>
          </cell>
          <cell r="F3178">
            <v>5.32</v>
          </cell>
          <cell r="G3178">
            <v>0</v>
          </cell>
          <cell r="H3178">
            <v>0.49</v>
          </cell>
          <cell r="I3178">
            <v>0</v>
          </cell>
          <cell r="J3178">
            <v>5.8100000000000005</v>
          </cell>
          <cell r="K3178">
            <v>6.9720000000000004</v>
          </cell>
        </row>
        <row r="3179">
          <cell r="B3179" t="str">
            <v>C3753</v>
          </cell>
          <cell r="C3179" t="str">
            <v>CABO DE FIBRA ÓPTICA, 04 PARES</v>
          </cell>
          <cell r="D3179" t="str">
            <v>M</v>
          </cell>
          <cell r="E3179">
            <v>1</v>
          </cell>
          <cell r="F3179">
            <v>6.13</v>
          </cell>
          <cell r="G3179">
            <v>0</v>
          </cell>
          <cell r="H3179">
            <v>0.49</v>
          </cell>
          <cell r="I3179">
            <v>0</v>
          </cell>
          <cell r="J3179">
            <v>6.62</v>
          </cell>
          <cell r="K3179">
            <v>7.944</v>
          </cell>
        </row>
        <row r="3180">
          <cell r="B3180" t="str">
            <v>C3424</v>
          </cell>
          <cell r="C3180" t="str">
            <v>ABRAÇADEIRA EM FERRO 1 1/4 X 1/2" C/ PINTURA EPOXI D = 150MM</v>
          </cell>
          <cell r="D3180" t="str">
            <v>UN</v>
          </cell>
          <cell r="E3180">
            <v>1</v>
          </cell>
          <cell r="F3180">
            <v>8.1785499999999995</v>
          </cell>
          <cell r="G3180">
            <v>0</v>
          </cell>
          <cell r="H3180">
            <v>2.7214499999999999</v>
          </cell>
          <cell r="I3180">
            <v>0</v>
          </cell>
          <cell r="J3180">
            <v>10.899999999999999</v>
          </cell>
          <cell r="K3180">
            <v>13.079999999999998</v>
          </cell>
        </row>
        <row r="3181">
          <cell r="B3181" t="str">
            <v>C4038</v>
          </cell>
          <cell r="C3181" t="str">
            <v>ACESSÓRIOS DE BAIXA TENSÃO</v>
          </cell>
          <cell r="D3181" t="str">
            <v>CJ</v>
          </cell>
          <cell r="E3181">
            <v>1</v>
          </cell>
          <cell r="F3181">
            <v>250</v>
          </cell>
          <cell r="G3181">
            <v>0</v>
          </cell>
          <cell r="H3181">
            <v>0</v>
          </cell>
          <cell r="I3181">
            <v>0</v>
          </cell>
          <cell r="J3181">
            <v>250</v>
          </cell>
          <cell r="K3181">
            <v>300</v>
          </cell>
        </row>
        <row r="3182">
          <cell r="B3182" t="str">
            <v>C4030</v>
          </cell>
          <cell r="C3182" t="str">
            <v>ACESSÓRIOS DE MÉDIA TENSÃO</v>
          </cell>
          <cell r="D3182" t="str">
            <v>CJ</v>
          </cell>
          <cell r="E3182">
            <v>1</v>
          </cell>
          <cell r="F3182">
            <v>2600</v>
          </cell>
          <cell r="G3182">
            <v>0</v>
          </cell>
          <cell r="H3182">
            <v>0</v>
          </cell>
          <cell r="I3182">
            <v>0</v>
          </cell>
          <cell r="J3182">
            <v>2600</v>
          </cell>
          <cell r="K3182">
            <v>3120</v>
          </cell>
        </row>
        <row r="3183">
          <cell r="B3183" t="str">
            <v>C0111</v>
          </cell>
          <cell r="C3183" t="str">
            <v>ARAME GALVANIZADO PARA PESCA</v>
          </cell>
          <cell r="D3183" t="str">
            <v>M</v>
          </cell>
          <cell r="E3183">
            <v>1</v>
          </cell>
          <cell r="F3183">
            <v>0.40250000000000002</v>
          </cell>
          <cell r="G3183">
            <v>0</v>
          </cell>
          <cell r="H3183">
            <v>0.34749999999999998</v>
          </cell>
          <cell r="I3183">
            <v>0</v>
          </cell>
          <cell r="J3183">
            <v>0.75</v>
          </cell>
          <cell r="K3183">
            <v>0.89999999999999991</v>
          </cell>
        </row>
        <row r="3184">
          <cell r="B3184" t="str">
            <v>C0798</v>
          </cell>
          <cell r="C3184" t="str">
            <v>CLEATS PARA FIAÇÃO APARENTE</v>
          </cell>
          <cell r="D3184" t="str">
            <v>UN</v>
          </cell>
          <cell r="E3184">
            <v>1</v>
          </cell>
          <cell r="F3184">
            <v>1.2275</v>
          </cell>
          <cell r="G3184">
            <v>0</v>
          </cell>
          <cell r="H3184">
            <v>0.61250000000000004</v>
          </cell>
          <cell r="I3184">
            <v>0</v>
          </cell>
          <cell r="J3184">
            <v>1.84</v>
          </cell>
          <cell r="K3184">
            <v>2.2080000000000002</v>
          </cell>
        </row>
        <row r="3185">
          <cell r="B3185" t="str">
            <v>C3911</v>
          </cell>
          <cell r="C3185" t="str">
            <v>CONECTOR DE ATERRAMENTO TIPO K2C17-10mm BURDY</v>
          </cell>
          <cell r="D3185" t="str">
            <v>UN</v>
          </cell>
          <cell r="E3185">
            <v>1</v>
          </cell>
          <cell r="F3185">
            <v>9.7242499999999996</v>
          </cell>
          <cell r="G3185">
            <v>0</v>
          </cell>
          <cell r="H3185">
            <v>0.29575000000000001</v>
          </cell>
          <cell r="I3185">
            <v>0</v>
          </cell>
          <cell r="J3185">
            <v>10.02</v>
          </cell>
          <cell r="K3185">
            <v>12.023999999999999</v>
          </cell>
        </row>
        <row r="3186">
          <cell r="B3186" t="str">
            <v>C3922</v>
          </cell>
          <cell r="C3186" t="str">
            <v>KIT CONECTOR SN-10, 5kV-20A, CABO 10mm²</v>
          </cell>
          <cell r="D3186" t="str">
            <v>UN</v>
          </cell>
          <cell r="E3186">
            <v>1</v>
          </cell>
          <cell r="F3186">
            <v>48.149374999999999</v>
          </cell>
          <cell r="G3186">
            <v>0</v>
          </cell>
          <cell r="H3186">
            <v>6.5406250000000004</v>
          </cell>
          <cell r="I3186">
            <v>0</v>
          </cell>
          <cell r="J3186">
            <v>54.69</v>
          </cell>
          <cell r="K3186">
            <v>65.628</v>
          </cell>
        </row>
        <row r="3187">
          <cell r="B3187" t="str">
            <v>C4186</v>
          </cell>
          <cell r="C3187" t="str">
            <v>MISCELÂNEOS</v>
          </cell>
          <cell r="D3187" t="str">
            <v>UN</v>
          </cell>
          <cell r="E3187">
            <v>1</v>
          </cell>
          <cell r="F3187">
            <v>100</v>
          </cell>
          <cell r="G3187">
            <v>0</v>
          </cell>
          <cell r="H3187">
            <v>0</v>
          </cell>
          <cell r="I3187">
            <v>0</v>
          </cell>
          <cell r="J3187">
            <v>100</v>
          </cell>
          <cell r="K3187">
            <v>120</v>
          </cell>
        </row>
        <row r="3188">
          <cell r="B3188" t="str">
            <v>C3565</v>
          </cell>
          <cell r="C3188" t="str">
            <v>CLEATS PARA FIAÇÃO APARENTE (MUTIRÃO MISTO)</v>
          </cell>
          <cell r="D3188" t="str">
            <v>UN</v>
          </cell>
          <cell r="E3188">
            <v>1</v>
          </cell>
          <cell r="F3188">
            <v>1.0225</v>
          </cell>
          <cell r="G3188">
            <v>0</v>
          </cell>
          <cell r="H3188">
            <v>0.34749999999999998</v>
          </cell>
          <cell r="I3188">
            <v>0</v>
          </cell>
          <cell r="J3188">
            <v>1.3699999999999999</v>
          </cell>
          <cell r="K3188">
            <v>1.6439999999999999</v>
          </cell>
        </row>
        <row r="3189">
          <cell r="B3189" t="str">
            <v>C3572</v>
          </cell>
          <cell r="C3189" t="str">
            <v>HASTE DE FERRO GALVANIZADO 1.20m PARA ATERRAMENTO (MUTIRÃO MISTO)</v>
          </cell>
          <cell r="D3189" t="str">
            <v>UN</v>
          </cell>
          <cell r="E3189">
            <v>1</v>
          </cell>
          <cell r="F3189">
            <v>6.3925000000000001</v>
          </cell>
          <cell r="G3189">
            <v>0</v>
          </cell>
          <cell r="H3189">
            <v>1.7375</v>
          </cell>
          <cell r="I3189">
            <v>0</v>
          </cell>
          <cell r="J3189">
            <v>8.1300000000000008</v>
          </cell>
          <cell r="K3189">
            <v>9.7560000000000002</v>
          </cell>
        </row>
        <row r="3190">
          <cell r="B3190" t="str">
            <v>C3478</v>
          </cell>
          <cell r="C3190" t="str">
            <v>VERGALHÃO ROSCA TOTAL DE 3/8"</v>
          </cell>
          <cell r="D3190" t="str">
            <v>M</v>
          </cell>
          <cell r="E3190">
            <v>1</v>
          </cell>
          <cell r="F3190">
            <v>2.3687499999999999</v>
          </cell>
          <cell r="G3190">
            <v>0</v>
          </cell>
          <cell r="H3190">
            <v>1.04125</v>
          </cell>
          <cell r="I3190">
            <v>0</v>
          </cell>
          <cell r="J3190">
            <v>3.41</v>
          </cell>
          <cell r="K3190">
            <v>4.0919999999999996</v>
          </cell>
        </row>
        <row r="3191">
          <cell r="B3191" t="str">
            <v>C0522</v>
          </cell>
          <cell r="C3191" t="str">
            <v>CABO COBRE NU 6MM2</v>
          </cell>
          <cell r="D3191" t="str">
            <v>M</v>
          </cell>
          <cell r="E3191">
            <v>1</v>
          </cell>
          <cell r="F3191">
            <v>1.9837499999999999</v>
          </cell>
          <cell r="G3191">
            <v>0</v>
          </cell>
          <cell r="H3191">
            <v>0.79625000000000001</v>
          </cell>
          <cell r="I3191">
            <v>0</v>
          </cell>
          <cell r="J3191">
            <v>2.78</v>
          </cell>
          <cell r="K3191">
            <v>3.3359999999999999</v>
          </cell>
        </row>
        <row r="3192">
          <cell r="B3192" t="str">
            <v>C0517</v>
          </cell>
          <cell r="C3192" t="str">
            <v>CABO COBRE NU 10MM2</v>
          </cell>
          <cell r="D3192" t="str">
            <v>M</v>
          </cell>
          <cell r="E3192">
            <v>1</v>
          </cell>
          <cell r="F3192">
            <v>3.1225000000000001</v>
          </cell>
          <cell r="G3192">
            <v>0</v>
          </cell>
          <cell r="H3192">
            <v>0.85750000000000004</v>
          </cell>
          <cell r="I3192">
            <v>0</v>
          </cell>
          <cell r="J3192">
            <v>3.98</v>
          </cell>
          <cell r="K3192">
            <v>4.7759999999999998</v>
          </cell>
        </row>
        <row r="3193">
          <cell r="B3193" t="str">
            <v>C0518</v>
          </cell>
          <cell r="C3193" t="str">
            <v>CABO COBRE NU 16MM2</v>
          </cell>
          <cell r="D3193" t="str">
            <v>M</v>
          </cell>
          <cell r="E3193">
            <v>1</v>
          </cell>
          <cell r="F3193">
            <v>4.34</v>
          </cell>
          <cell r="G3193">
            <v>0</v>
          </cell>
          <cell r="H3193">
            <v>0.98</v>
          </cell>
          <cell r="I3193">
            <v>0</v>
          </cell>
          <cell r="J3193">
            <v>5.32</v>
          </cell>
          <cell r="K3193">
            <v>6.3840000000000003</v>
          </cell>
        </row>
        <row r="3194">
          <cell r="B3194" t="str">
            <v>C0519</v>
          </cell>
          <cell r="C3194" t="str">
            <v>CABO COBRE NU 25MM2</v>
          </cell>
          <cell r="D3194" t="str">
            <v>M</v>
          </cell>
          <cell r="E3194">
            <v>1</v>
          </cell>
          <cell r="F3194">
            <v>6.3787500000000001</v>
          </cell>
          <cell r="G3194">
            <v>0</v>
          </cell>
          <cell r="H3194">
            <v>1.04125</v>
          </cell>
          <cell r="I3194">
            <v>0</v>
          </cell>
          <cell r="J3194">
            <v>7.42</v>
          </cell>
          <cell r="K3194">
            <v>8.9039999999999999</v>
          </cell>
        </row>
        <row r="3195">
          <cell r="B3195" t="str">
            <v>C0520</v>
          </cell>
          <cell r="C3195" t="str">
            <v>CABO COBRE NU 35MM2</v>
          </cell>
          <cell r="D3195" t="str">
            <v>M</v>
          </cell>
          <cell r="E3195">
            <v>1</v>
          </cell>
          <cell r="F3195">
            <v>8.59375</v>
          </cell>
          <cell r="G3195">
            <v>0</v>
          </cell>
          <cell r="H3195">
            <v>1.2862499999999999</v>
          </cell>
          <cell r="I3195">
            <v>0</v>
          </cell>
          <cell r="J3195">
            <v>9.879999999999999</v>
          </cell>
          <cell r="K3195">
            <v>11.855999999999998</v>
          </cell>
        </row>
        <row r="3196">
          <cell r="B3196" t="str">
            <v>C0521</v>
          </cell>
          <cell r="C3196" t="str">
            <v>CABO COBRE NU 50MM2</v>
          </cell>
          <cell r="D3196" t="str">
            <v>M</v>
          </cell>
          <cell r="E3196">
            <v>1</v>
          </cell>
          <cell r="F3196">
            <v>12.081250000000001</v>
          </cell>
          <cell r="G3196">
            <v>0</v>
          </cell>
          <cell r="H3196">
            <v>1.8987499999999999</v>
          </cell>
          <cell r="I3196">
            <v>0</v>
          </cell>
          <cell r="J3196">
            <v>13.98</v>
          </cell>
          <cell r="K3196">
            <v>16.776</v>
          </cell>
        </row>
        <row r="3197">
          <cell r="B3197" t="str">
            <v>C0523</v>
          </cell>
          <cell r="C3197" t="str">
            <v>CABO COBRE NU 70MM2</v>
          </cell>
          <cell r="D3197" t="str">
            <v>M</v>
          </cell>
          <cell r="E3197">
            <v>1</v>
          </cell>
          <cell r="F3197">
            <v>16.486249999999998</v>
          </cell>
          <cell r="G3197">
            <v>0</v>
          </cell>
          <cell r="H3197">
            <v>2.1437499999999998</v>
          </cell>
          <cell r="I3197">
            <v>0</v>
          </cell>
          <cell r="J3197">
            <v>18.63</v>
          </cell>
          <cell r="K3197">
            <v>22.355999999999998</v>
          </cell>
        </row>
        <row r="3198">
          <cell r="B3198" t="str">
            <v>C3907</v>
          </cell>
          <cell r="C3198" t="str">
            <v>CABO COBRE NU, FORMAÇÃO 7 FIOS, 10mm²</v>
          </cell>
          <cell r="D3198" t="str">
            <v>M</v>
          </cell>
          <cell r="E3198">
            <v>1</v>
          </cell>
          <cell r="F3198">
            <v>3.5425</v>
          </cell>
          <cell r="G3198">
            <v>0</v>
          </cell>
          <cell r="H3198">
            <v>0.98750000000000004</v>
          </cell>
          <cell r="I3198">
            <v>0</v>
          </cell>
          <cell r="J3198">
            <v>4.53</v>
          </cell>
          <cell r="K3198">
            <v>5.4359999999999999</v>
          </cell>
        </row>
        <row r="3199">
          <cell r="B3199" t="str">
            <v>C0554</v>
          </cell>
          <cell r="C3199" t="str">
            <v>CABO EM PVC 1000V  4MM2</v>
          </cell>
          <cell r="D3199" t="str">
            <v>M</v>
          </cell>
          <cell r="E3199">
            <v>1</v>
          </cell>
          <cell r="F3199">
            <v>1.865</v>
          </cell>
          <cell r="G3199">
            <v>0</v>
          </cell>
          <cell r="H3199">
            <v>0.73499999999999999</v>
          </cell>
          <cell r="I3199">
            <v>0</v>
          </cell>
          <cell r="J3199">
            <v>2.6</v>
          </cell>
          <cell r="K3199">
            <v>3.12</v>
          </cell>
        </row>
        <row r="3200">
          <cell r="B3200" t="str">
            <v>C0556</v>
          </cell>
          <cell r="C3200" t="str">
            <v>CABO EM PVC 1000V  6MM2</v>
          </cell>
          <cell r="D3200" t="str">
            <v>M</v>
          </cell>
          <cell r="E3200">
            <v>1</v>
          </cell>
          <cell r="F3200">
            <v>2.4937499999999999</v>
          </cell>
          <cell r="G3200">
            <v>0</v>
          </cell>
          <cell r="H3200">
            <v>0.79625000000000001</v>
          </cell>
          <cell r="I3200">
            <v>0</v>
          </cell>
          <cell r="J3200">
            <v>3.29</v>
          </cell>
          <cell r="K3200">
            <v>3.948</v>
          </cell>
        </row>
        <row r="3201">
          <cell r="B3201" t="str">
            <v>C0547</v>
          </cell>
          <cell r="C3201" t="str">
            <v>CABO EM PVC 1000V  10MM2</v>
          </cell>
          <cell r="D3201" t="str">
            <v>M</v>
          </cell>
          <cell r="E3201">
            <v>1</v>
          </cell>
          <cell r="F3201">
            <v>3.5825</v>
          </cell>
          <cell r="G3201">
            <v>0</v>
          </cell>
          <cell r="H3201">
            <v>0.85750000000000004</v>
          </cell>
          <cell r="I3201">
            <v>0</v>
          </cell>
          <cell r="J3201">
            <v>4.4400000000000004</v>
          </cell>
          <cell r="K3201">
            <v>5.3280000000000003</v>
          </cell>
        </row>
        <row r="3202">
          <cell r="B3202" t="str">
            <v>C0550</v>
          </cell>
          <cell r="C3202" t="str">
            <v>CABO EM PVC 1000V  16MM2</v>
          </cell>
          <cell r="D3202" t="str">
            <v>M</v>
          </cell>
          <cell r="E3202">
            <v>1</v>
          </cell>
          <cell r="F3202">
            <v>4.8600000000000003</v>
          </cell>
          <cell r="G3202">
            <v>0</v>
          </cell>
          <cell r="H3202">
            <v>0.98</v>
          </cell>
          <cell r="I3202">
            <v>0</v>
          </cell>
          <cell r="J3202">
            <v>5.84</v>
          </cell>
          <cell r="K3202">
            <v>7.008</v>
          </cell>
        </row>
        <row r="3203">
          <cell r="B3203" t="str">
            <v>C0553</v>
          </cell>
          <cell r="C3203" t="str">
            <v>CABO EM PVC 1000V  25MM2</v>
          </cell>
          <cell r="D3203" t="str">
            <v>M</v>
          </cell>
          <cell r="E3203">
            <v>1</v>
          </cell>
          <cell r="F3203">
            <v>7.1587500000000004</v>
          </cell>
          <cell r="G3203">
            <v>0</v>
          </cell>
          <cell r="H3203">
            <v>1.04125</v>
          </cell>
          <cell r="I3203">
            <v>0</v>
          </cell>
          <cell r="J3203">
            <v>8.2000000000000011</v>
          </cell>
          <cell r="K3203">
            <v>9.8400000000000016</v>
          </cell>
        </row>
        <row r="3204">
          <cell r="B3204" t="str">
            <v>C0558</v>
          </cell>
          <cell r="C3204" t="str">
            <v>CABO EM PVC 1000V  35MM2</v>
          </cell>
          <cell r="D3204" t="str">
            <v>M</v>
          </cell>
          <cell r="E3204">
            <v>1</v>
          </cell>
          <cell r="F3204">
            <v>9.7087500000000002</v>
          </cell>
          <cell r="G3204">
            <v>0</v>
          </cell>
          <cell r="H3204">
            <v>1.53125</v>
          </cell>
          <cell r="I3204">
            <v>0</v>
          </cell>
          <cell r="J3204">
            <v>11.24</v>
          </cell>
          <cell r="K3204">
            <v>13.488</v>
          </cell>
        </row>
        <row r="3205">
          <cell r="B3205" t="str">
            <v>C0555</v>
          </cell>
          <cell r="C3205" t="str">
            <v>CABO EM PVC 1000V  50MM2</v>
          </cell>
          <cell r="D3205" t="str">
            <v>M</v>
          </cell>
          <cell r="E3205">
            <v>1</v>
          </cell>
          <cell r="F3205">
            <v>13.911250000000001</v>
          </cell>
          <cell r="G3205">
            <v>0</v>
          </cell>
          <cell r="H3205">
            <v>1.8987499999999999</v>
          </cell>
          <cell r="I3205">
            <v>0</v>
          </cell>
          <cell r="J3205">
            <v>15.81</v>
          </cell>
          <cell r="K3205">
            <v>18.972000000000001</v>
          </cell>
        </row>
        <row r="3206">
          <cell r="B3206" t="str">
            <v>C0559</v>
          </cell>
          <cell r="C3206" t="str">
            <v>CABO EM PVC 1000V  70MM2</v>
          </cell>
          <cell r="D3206" t="str">
            <v>M</v>
          </cell>
          <cell r="E3206">
            <v>1</v>
          </cell>
          <cell r="F3206">
            <v>19.21125</v>
          </cell>
          <cell r="G3206">
            <v>0</v>
          </cell>
          <cell r="H3206">
            <v>3.3687499999999999</v>
          </cell>
          <cell r="I3206">
            <v>0</v>
          </cell>
          <cell r="J3206">
            <v>22.58</v>
          </cell>
          <cell r="K3206">
            <v>27.095999999999997</v>
          </cell>
        </row>
        <row r="3207">
          <cell r="B3207" t="str">
            <v>C0557</v>
          </cell>
          <cell r="C3207" t="str">
            <v>CABO EM PVC 1000V  95MM2</v>
          </cell>
          <cell r="D3207" t="str">
            <v>M</v>
          </cell>
          <cell r="E3207">
            <v>1</v>
          </cell>
          <cell r="F3207">
            <v>25.87875</v>
          </cell>
          <cell r="G3207">
            <v>0</v>
          </cell>
          <cell r="H3207">
            <v>3.9812500000000002</v>
          </cell>
          <cell r="I3207">
            <v>0</v>
          </cell>
          <cell r="J3207">
            <v>29.86</v>
          </cell>
          <cell r="K3207">
            <v>35.832000000000001</v>
          </cell>
        </row>
        <row r="3208">
          <cell r="B3208" t="str">
            <v>C0548</v>
          </cell>
          <cell r="C3208" t="str">
            <v>CABO EM PVC 1000V  120MM2</v>
          </cell>
          <cell r="D3208" t="str">
            <v>M</v>
          </cell>
          <cell r="E3208">
            <v>1</v>
          </cell>
          <cell r="F3208">
            <v>33.86</v>
          </cell>
          <cell r="G3208">
            <v>0</v>
          </cell>
          <cell r="H3208">
            <v>4.9000000000000004</v>
          </cell>
          <cell r="I3208">
            <v>0</v>
          </cell>
          <cell r="J3208">
            <v>38.76</v>
          </cell>
          <cell r="K3208">
            <v>46.511999999999993</v>
          </cell>
        </row>
        <row r="3209">
          <cell r="B3209" t="str">
            <v>C0549</v>
          </cell>
          <cell r="C3209" t="str">
            <v>CABO EM PVC 1000V  150MM2</v>
          </cell>
          <cell r="D3209" t="str">
            <v>M</v>
          </cell>
          <cell r="E3209">
            <v>1</v>
          </cell>
          <cell r="F3209">
            <v>40.002499999999998</v>
          </cell>
          <cell r="G3209">
            <v>0</v>
          </cell>
          <cell r="H3209">
            <v>4.2874999999999996</v>
          </cell>
          <cell r="I3209">
            <v>0</v>
          </cell>
          <cell r="J3209">
            <v>44.29</v>
          </cell>
          <cell r="K3209">
            <v>53.147999999999996</v>
          </cell>
        </row>
        <row r="3210">
          <cell r="B3210" t="str">
            <v>C0551</v>
          </cell>
          <cell r="C3210" t="str">
            <v>CABO EM PVC 1000V  185MM2</v>
          </cell>
          <cell r="D3210" t="str">
            <v>M</v>
          </cell>
          <cell r="E3210">
            <v>1</v>
          </cell>
          <cell r="F3210">
            <v>48.52</v>
          </cell>
          <cell r="G3210">
            <v>0</v>
          </cell>
          <cell r="H3210">
            <v>7.35</v>
          </cell>
          <cell r="I3210">
            <v>0</v>
          </cell>
          <cell r="J3210">
            <v>55.870000000000005</v>
          </cell>
          <cell r="K3210">
            <v>67.043999999999997</v>
          </cell>
        </row>
        <row r="3211">
          <cell r="B3211" t="str">
            <v>C0552</v>
          </cell>
          <cell r="C3211" t="str">
            <v>CABO EM PVC 1000V  240MM2</v>
          </cell>
          <cell r="D3211" t="str">
            <v>M</v>
          </cell>
          <cell r="E3211">
            <v>1</v>
          </cell>
          <cell r="F3211">
            <v>68.747500000000002</v>
          </cell>
          <cell r="G3211">
            <v>0</v>
          </cell>
          <cell r="H3211">
            <v>9.4324999999999992</v>
          </cell>
          <cell r="I3211">
            <v>0</v>
          </cell>
          <cell r="J3211">
            <v>78.180000000000007</v>
          </cell>
          <cell r="K3211">
            <v>93.816000000000003</v>
          </cell>
        </row>
        <row r="3212">
          <cell r="B3212" t="str">
            <v>C0540</v>
          </cell>
          <cell r="C3212" t="str">
            <v>CABO ISOLADO PVC 750V 2,5MM2</v>
          </cell>
          <cell r="D3212" t="str">
            <v>M</v>
          </cell>
          <cell r="E3212">
            <v>1</v>
          </cell>
          <cell r="F3212">
            <v>1.14625</v>
          </cell>
          <cell r="G3212">
            <v>0</v>
          </cell>
          <cell r="H3212">
            <v>0.67374999999999996</v>
          </cell>
          <cell r="I3212">
            <v>0</v>
          </cell>
          <cell r="J3212">
            <v>1.8199999999999998</v>
          </cell>
          <cell r="K3212">
            <v>2.1839999999999997</v>
          </cell>
        </row>
        <row r="3213">
          <cell r="B3213" t="str">
            <v>C0534</v>
          </cell>
          <cell r="C3213" t="str">
            <v>CABO ISOLADO PVC 750V 4MM2</v>
          </cell>
          <cell r="D3213" t="str">
            <v>M</v>
          </cell>
          <cell r="E3213">
            <v>1</v>
          </cell>
          <cell r="F3213">
            <v>1.5249999999999999</v>
          </cell>
          <cell r="G3213">
            <v>0</v>
          </cell>
          <cell r="H3213">
            <v>0.73499999999999999</v>
          </cell>
          <cell r="I3213">
            <v>0</v>
          </cell>
          <cell r="J3213">
            <v>2.2599999999999998</v>
          </cell>
          <cell r="K3213">
            <v>2.7119999999999997</v>
          </cell>
        </row>
        <row r="3214">
          <cell r="B3214" t="str">
            <v>C0537</v>
          </cell>
          <cell r="C3214" t="str">
            <v>CABO ISOLADO PVC 750V 6MM2</v>
          </cell>
          <cell r="D3214" t="str">
            <v>M</v>
          </cell>
          <cell r="E3214">
            <v>1</v>
          </cell>
          <cell r="F3214">
            <v>2.0137499999999999</v>
          </cell>
          <cell r="G3214">
            <v>0</v>
          </cell>
          <cell r="H3214">
            <v>0.79625000000000001</v>
          </cell>
          <cell r="I3214">
            <v>0</v>
          </cell>
          <cell r="J3214">
            <v>2.81</v>
          </cell>
          <cell r="K3214">
            <v>3.3719999999999999</v>
          </cell>
        </row>
        <row r="3215">
          <cell r="B3215" t="str">
            <v>C0524</v>
          </cell>
          <cell r="C3215" t="str">
            <v>CABO ISOLADO PVC 750V 10MM2</v>
          </cell>
          <cell r="D3215" t="str">
            <v>M</v>
          </cell>
          <cell r="E3215">
            <v>1</v>
          </cell>
          <cell r="F3215">
            <v>3.2825000000000002</v>
          </cell>
          <cell r="G3215">
            <v>0</v>
          </cell>
          <cell r="H3215">
            <v>0.85750000000000004</v>
          </cell>
          <cell r="I3215">
            <v>0</v>
          </cell>
          <cell r="J3215">
            <v>4.1400000000000006</v>
          </cell>
          <cell r="K3215">
            <v>4.9680000000000009</v>
          </cell>
        </row>
        <row r="3216">
          <cell r="B3216" t="str">
            <v>C0527</v>
          </cell>
          <cell r="C3216" t="str">
            <v>CABO ISOLADO PVC 750V 16MM2</v>
          </cell>
          <cell r="D3216" t="str">
            <v>M</v>
          </cell>
          <cell r="E3216">
            <v>1</v>
          </cell>
          <cell r="F3216">
            <v>4.43</v>
          </cell>
          <cell r="G3216">
            <v>0</v>
          </cell>
          <cell r="H3216">
            <v>0.98</v>
          </cell>
          <cell r="I3216">
            <v>0</v>
          </cell>
          <cell r="J3216">
            <v>5.41</v>
          </cell>
          <cell r="K3216">
            <v>6.492</v>
          </cell>
        </row>
        <row r="3217">
          <cell r="B3217" t="str">
            <v>C0532</v>
          </cell>
          <cell r="C3217" t="str">
            <v>CABO ISOLADO PVC 750V 35MM2</v>
          </cell>
          <cell r="D3217" t="str">
            <v>M</v>
          </cell>
          <cell r="E3217">
            <v>1</v>
          </cell>
          <cell r="F3217">
            <v>9.0837500000000002</v>
          </cell>
          <cell r="G3217">
            <v>0</v>
          </cell>
          <cell r="H3217">
            <v>1.2862499999999999</v>
          </cell>
          <cell r="I3217">
            <v>0</v>
          </cell>
          <cell r="J3217">
            <v>10.370000000000001</v>
          </cell>
          <cell r="K3217">
            <v>12.444000000000001</v>
          </cell>
        </row>
        <row r="3218">
          <cell r="B3218" t="str">
            <v>C0536</v>
          </cell>
          <cell r="C3218" t="str">
            <v>CABO ISOLADO PVC 750V 50MM2</v>
          </cell>
          <cell r="D3218" t="str">
            <v>M</v>
          </cell>
          <cell r="E3218">
            <v>1</v>
          </cell>
          <cell r="F3218">
            <v>12.59125</v>
          </cell>
          <cell r="G3218">
            <v>0</v>
          </cell>
          <cell r="H3218">
            <v>1.8987499999999999</v>
          </cell>
          <cell r="I3218">
            <v>0</v>
          </cell>
          <cell r="J3218">
            <v>14.49</v>
          </cell>
          <cell r="K3218">
            <v>17.387999999999998</v>
          </cell>
        </row>
        <row r="3219">
          <cell r="B3219" t="str">
            <v>C0538</v>
          </cell>
          <cell r="C3219" t="str">
            <v>CABO ISOLADO PVC 750V 70MM2</v>
          </cell>
          <cell r="D3219" t="str">
            <v>M</v>
          </cell>
          <cell r="E3219">
            <v>1</v>
          </cell>
          <cell r="F3219">
            <v>16.767499999999998</v>
          </cell>
          <cell r="G3219">
            <v>0</v>
          </cell>
          <cell r="H3219">
            <v>2.0825</v>
          </cell>
          <cell r="I3219">
            <v>0</v>
          </cell>
          <cell r="J3219">
            <v>18.849999999999998</v>
          </cell>
          <cell r="K3219">
            <v>22.619999999999997</v>
          </cell>
        </row>
        <row r="3220">
          <cell r="B3220" t="str">
            <v>C0539</v>
          </cell>
          <cell r="C3220" t="str">
            <v>CABO ISOLADO PVC 750V 95MM2</v>
          </cell>
          <cell r="D3220" t="str">
            <v>M</v>
          </cell>
          <cell r="E3220">
            <v>1</v>
          </cell>
          <cell r="F3220">
            <v>23.135000000000002</v>
          </cell>
          <cell r="G3220">
            <v>0</v>
          </cell>
          <cell r="H3220">
            <v>2.2050000000000001</v>
          </cell>
          <cell r="I3220">
            <v>0</v>
          </cell>
          <cell r="J3220">
            <v>25.340000000000003</v>
          </cell>
          <cell r="K3220">
            <v>30.408000000000001</v>
          </cell>
        </row>
        <row r="3221">
          <cell r="B3221" t="str">
            <v>C0525</v>
          </cell>
          <cell r="C3221" t="str">
            <v>CABO ISOLADO PVC 750V 120MM2</v>
          </cell>
          <cell r="D3221" t="str">
            <v>M</v>
          </cell>
          <cell r="E3221">
            <v>1</v>
          </cell>
          <cell r="F3221">
            <v>29.272500000000001</v>
          </cell>
          <cell r="G3221">
            <v>0</v>
          </cell>
          <cell r="H3221">
            <v>2.8174999999999999</v>
          </cell>
          <cell r="I3221">
            <v>0</v>
          </cell>
          <cell r="J3221">
            <v>32.090000000000003</v>
          </cell>
          <cell r="K3221">
            <v>38.508000000000003</v>
          </cell>
        </row>
        <row r="3222">
          <cell r="B3222" t="str">
            <v>C0526</v>
          </cell>
          <cell r="C3222" t="str">
            <v>CABO ISOLADO PVC 750V 150MM2</v>
          </cell>
          <cell r="D3222" t="str">
            <v>M</v>
          </cell>
          <cell r="E3222">
            <v>1</v>
          </cell>
          <cell r="F3222">
            <v>38.71875</v>
          </cell>
          <cell r="G3222">
            <v>0</v>
          </cell>
          <cell r="H3222">
            <v>3.49125</v>
          </cell>
          <cell r="I3222">
            <v>0</v>
          </cell>
          <cell r="J3222">
            <v>42.21</v>
          </cell>
          <cell r="K3222">
            <v>50.652000000000001</v>
          </cell>
        </row>
        <row r="3223">
          <cell r="B3223" t="str">
            <v>C0529</v>
          </cell>
          <cell r="C3223" t="str">
            <v>CABO ISOLADO PVC 750V 240MM2</v>
          </cell>
          <cell r="D3223" t="str">
            <v>M</v>
          </cell>
          <cell r="E3223">
            <v>1</v>
          </cell>
          <cell r="F3223">
            <v>59.825000000000003</v>
          </cell>
          <cell r="G3223">
            <v>0</v>
          </cell>
          <cell r="H3223">
            <v>5.6349999999999998</v>
          </cell>
          <cell r="I3223">
            <v>0</v>
          </cell>
          <cell r="J3223">
            <v>65.460000000000008</v>
          </cell>
          <cell r="K3223">
            <v>78.552000000000007</v>
          </cell>
        </row>
        <row r="3224">
          <cell r="B3224" t="str">
            <v>C0531</v>
          </cell>
          <cell r="C3224" t="str">
            <v>CABO ISOLADO PVC 750V 300MM2</v>
          </cell>
          <cell r="D3224" t="str">
            <v>M</v>
          </cell>
          <cell r="E3224">
            <v>1</v>
          </cell>
          <cell r="F3224">
            <v>74.716250000000002</v>
          </cell>
          <cell r="G3224">
            <v>0</v>
          </cell>
          <cell r="H3224">
            <v>7.0437500000000002</v>
          </cell>
          <cell r="I3224">
            <v>0</v>
          </cell>
          <cell r="J3224">
            <v>81.760000000000005</v>
          </cell>
          <cell r="K3224">
            <v>98.112000000000009</v>
          </cell>
        </row>
        <row r="3225">
          <cell r="B3225" t="str">
            <v>C0533</v>
          </cell>
          <cell r="C3225" t="str">
            <v>CABO ISOLADO PVC 750V 400MM2</v>
          </cell>
          <cell r="D3225" t="str">
            <v>M</v>
          </cell>
          <cell r="E3225">
            <v>1</v>
          </cell>
          <cell r="F3225">
            <v>96.997500000000002</v>
          </cell>
          <cell r="G3225">
            <v>0</v>
          </cell>
          <cell r="H3225">
            <v>9.4324999999999992</v>
          </cell>
          <cell r="I3225">
            <v>0</v>
          </cell>
          <cell r="J3225">
            <v>106.43</v>
          </cell>
          <cell r="K3225">
            <v>127.71600000000001</v>
          </cell>
        </row>
        <row r="3226">
          <cell r="B3226" t="str">
            <v>C0535</v>
          </cell>
          <cell r="C3226" t="str">
            <v>CABO ISOLADO PVC 750V 500MM2</v>
          </cell>
          <cell r="D3226" t="str">
            <v>M</v>
          </cell>
          <cell r="E3226">
            <v>1</v>
          </cell>
          <cell r="F3226">
            <v>124.71</v>
          </cell>
          <cell r="G3226">
            <v>0</v>
          </cell>
          <cell r="H3226">
            <v>11.76</v>
          </cell>
          <cell r="I3226">
            <v>0</v>
          </cell>
          <cell r="J3226">
            <v>136.47</v>
          </cell>
          <cell r="K3226">
            <v>163.76399999999998</v>
          </cell>
        </row>
        <row r="3227">
          <cell r="B3227" t="str">
            <v>C0541</v>
          </cell>
          <cell r="C3227" t="str">
            <v>CABO LÓGICO 4 PARES CATEGORIA 3 - UTP (10 MPBS)</v>
          </cell>
          <cell r="D3227" t="str">
            <v>M</v>
          </cell>
          <cell r="E3227">
            <v>1</v>
          </cell>
          <cell r="F3227">
            <v>2.2487499999999998</v>
          </cell>
          <cell r="G3227">
            <v>0</v>
          </cell>
          <cell r="H3227">
            <v>1.53125</v>
          </cell>
          <cell r="I3227">
            <v>0</v>
          </cell>
          <cell r="J3227">
            <v>3.78</v>
          </cell>
          <cell r="K3227">
            <v>4.5359999999999996</v>
          </cell>
        </row>
        <row r="3228">
          <cell r="B3228" t="str">
            <v>C0542</v>
          </cell>
          <cell r="C3228" t="str">
            <v>CABO LÓGICO 4 PARES CATEGORIA 4 - UTP (20 MPBS)</v>
          </cell>
          <cell r="D3228" t="str">
            <v>M</v>
          </cell>
          <cell r="E3228">
            <v>1</v>
          </cell>
          <cell r="F3228">
            <v>2.2487499999999998</v>
          </cell>
          <cell r="G3228">
            <v>0</v>
          </cell>
          <cell r="H3228">
            <v>1.53125</v>
          </cell>
          <cell r="I3228">
            <v>0</v>
          </cell>
          <cell r="J3228">
            <v>3.78</v>
          </cell>
          <cell r="K3228">
            <v>4.5359999999999996</v>
          </cell>
        </row>
        <row r="3229">
          <cell r="B3229" t="str">
            <v>C0543</v>
          </cell>
          <cell r="C3229" t="str">
            <v>CABO LÓGICO 4 PARES CATEGORIA 5 - UTP (100 MBPS)</v>
          </cell>
          <cell r="D3229" t="str">
            <v>M</v>
          </cell>
          <cell r="E3229">
            <v>1</v>
          </cell>
          <cell r="F3229">
            <v>2.2487499999999998</v>
          </cell>
          <cell r="G3229">
            <v>0</v>
          </cell>
          <cell r="H3229">
            <v>1.53125</v>
          </cell>
          <cell r="I3229">
            <v>0</v>
          </cell>
          <cell r="J3229">
            <v>3.78</v>
          </cell>
          <cell r="K3229">
            <v>4.5359999999999996</v>
          </cell>
        </row>
        <row r="3230">
          <cell r="B3230" t="str">
            <v>C0544</v>
          </cell>
          <cell r="C3230" t="str">
            <v>CABO LÓGICO/VÍDEO COAXIAL 5O (OHMS)</v>
          </cell>
          <cell r="D3230" t="str">
            <v>M</v>
          </cell>
          <cell r="E3230">
            <v>1</v>
          </cell>
          <cell r="F3230">
            <v>2.3487499999999999</v>
          </cell>
          <cell r="G3230">
            <v>0</v>
          </cell>
          <cell r="H3230">
            <v>1.53125</v>
          </cell>
          <cell r="I3230">
            <v>0</v>
          </cell>
          <cell r="J3230">
            <v>3.88</v>
          </cell>
          <cell r="K3230">
            <v>4.6559999999999997</v>
          </cell>
        </row>
        <row r="3231">
          <cell r="B3231" t="str">
            <v>C0545</v>
          </cell>
          <cell r="C3231" t="str">
            <v>CABO LÓGICO/VÍDEO COAXIAL 75 (OHMS)</v>
          </cell>
          <cell r="D3231" t="str">
            <v>M</v>
          </cell>
          <cell r="E3231">
            <v>1</v>
          </cell>
          <cell r="F3231">
            <v>3.0287500000000001</v>
          </cell>
          <cell r="G3231">
            <v>0</v>
          </cell>
          <cell r="H3231">
            <v>1.53125</v>
          </cell>
          <cell r="I3231">
            <v>0</v>
          </cell>
          <cell r="J3231">
            <v>4.5600000000000005</v>
          </cell>
          <cell r="K3231">
            <v>5.4720000000000004</v>
          </cell>
        </row>
        <row r="3232">
          <cell r="B3232" t="str">
            <v>C0546</v>
          </cell>
          <cell r="C3232" t="str">
            <v>CABO LÓGICO/VÍDEO COAXIAL 95 (OHMS)</v>
          </cell>
          <cell r="D3232" t="str">
            <v>M</v>
          </cell>
          <cell r="E3232">
            <v>1</v>
          </cell>
          <cell r="F3232">
            <v>2.9587500000000002</v>
          </cell>
          <cell r="G3232">
            <v>0</v>
          </cell>
          <cell r="H3232">
            <v>1.53125</v>
          </cell>
          <cell r="I3232">
            <v>0</v>
          </cell>
          <cell r="J3232">
            <v>4.49</v>
          </cell>
          <cell r="K3232">
            <v>5.3879999999999999</v>
          </cell>
        </row>
        <row r="3233">
          <cell r="B3233" t="str">
            <v>C0562</v>
          </cell>
          <cell r="C3233" t="str">
            <v>CABO TELEFÔNICO CCI - 1</v>
          </cell>
          <cell r="D3233" t="str">
            <v>M</v>
          </cell>
          <cell r="E3233">
            <v>1</v>
          </cell>
          <cell r="F3233">
            <v>0.93125000000000002</v>
          </cell>
          <cell r="G3233">
            <v>0</v>
          </cell>
          <cell r="H3233">
            <v>0.91874999999999996</v>
          </cell>
          <cell r="I3233">
            <v>0</v>
          </cell>
          <cell r="J3233">
            <v>1.85</v>
          </cell>
          <cell r="K3233">
            <v>2.2200000000000002</v>
          </cell>
        </row>
        <row r="3234">
          <cell r="B3234" t="str">
            <v>C0563</v>
          </cell>
          <cell r="C3234" t="str">
            <v>CABO TELEFÔNICO CCI - 2</v>
          </cell>
          <cell r="D3234" t="str">
            <v>M</v>
          </cell>
          <cell r="E3234">
            <v>1</v>
          </cell>
          <cell r="F3234">
            <v>0.99124999999999996</v>
          </cell>
          <cell r="G3234">
            <v>0</v>
          </cell>
          <cell r="H3234">
            <v>0.91874999999999996</v>
          </cell>
          <cell r="I3234">
            <v>0</v>
          </cell>
          <cell r="J3234">
            <v>1.91</v>
          </cell>
          <cell r="K3234">
            <v>2.2919999999999998</v>
          </cell>
        </row>
        <row r="3235">
          <cell r="B3235" t="str">
            <v>C0564</v>
          </cell>
          <cell r="C3235" t="str">
            <v>CABO TELEFÔNICO CCI - 3</v>
          </cell>
          <cell r="D3235" t="str">
            <v>M</v>
          </cell>
          <cell r="E3235">
            <v>1</v>
          </cell>
          <cell r="F3235">
            <v>1.1112500000000001</v>
          </cell>
          <cell r="G3235">
            <v>0</v>
          </cell>
          <cell r="H3235">
            <v>0.91874999999999996</v>
          </cell>
          <cell r="I3235">
            <v>0</v>
          </cell>
          <cell r="J3235">
            <v>2.0300000000000002</v>
          </cell>
          <cell r="K3235">
            <v>2.4360000000000004</v>
          </cell>
        </row>
        <row r="3236">
          <cell r="B3236" t="str">
            <v>C0565</v>
          </cell>
          <cell r="C3236" t="str">
            <v>CABO TELEFÔNICO CCI - 4</v>
          </cell>
          <cell r="D3236" t="str">
            <v>M</v>
          </cell>
          <cell r="E3236">
            <v>1</v>
          </cell>
          <cell r="F3236">
            <v>1.24125</v>
          </cell>
          <cell r="G3236">
            <v>0</v>
          </cell>
          <cell r="H3236">
            <v>0.91874999999999996</v>
          </cell>
          <cell r="I3236">
            <v>0</v>
          </cell>
          <cell r="J3236">
            <v>2.16</v>
          </cell>
          <cell r="K3236">
            <v>2.5920000000000001</v>
          </cell>
        </row>
        <row r="3237">
          <cell r="B3237" t="str">
            <v>C0566</v>
          </cell>
          <cell r="C3237" t="str">
            <v>CABO TELEFÔNICO CCI - 5</v>
          </cell>
          <cell r="D3237" t="str">
            <v>M</v>
          </cell>
          <cell r="E3237">
            <v>1</v>
          </cell>
          <cell r="F3237">
            <v>1.3712500000000001</v>
          </cell>
          <cell r="G3237">
            <v>0</v>
          </cell>
          <cell r="H3237">
            <v>0.91874999999999996</v>
          </cell>
          <cell r="I3237">
            <v>0</v>
          </cell>
          <cell r="J3237">
            <v>2.29</v>
          </cell>
          <cell r="K3237">
            <v>2.7479999999999998</v>
          </cell>
        </row>
        <row r="3238">
          <cell r="B3238" t="str">
            <v>C0567</v>
          </cell>
          <cell r="C3238" t="str">
            <v>CABO TELEFÔNICO CCI - 6</v>
          </cell>
          <cell r="D3238" t="str">
            <v>M</v>
          </cell>
          <cell r="E3238">
            <v>1</v>
          </cell>
          <cell r="F3238">
            <v>1.49125</v>
          </cell>
          <cell r="G3238">
            <v>0</v>
          </cell>
          <cell r="H3238">
            <v>0.91874999999999996</v>
          </cell>
          <cell r="I3238">
            <v>0</v>
          </cell>
          <cell r="J3238">
            <v>2.41</v>
          </cell>
          <cell r="K3238">
            <v>2.8919999999999999</v>
          </cell>
        </row>
        <row r="3239">
          <cell r="B3239" t="str">
            <v>C0568</v>
          </cell>
          <cell r="C3239" t="str">
            <v>CABO TELEFÔNICO CI 50-10</v>
          </cell>
          <cell r="D3239" t="str">
            <v>M</v>
          </cell>
          <cell r="E3239">
            <v>1</v>
          </cell>
          <cell r="F3239">
            <v>3.2687499999999998</v>
          </cell>
          <cell r="G3239">
            <v>0</v>
          </cell>
          <cell r="H3239">
            <v>1.53125</v>
          </cell>
          <cell r="I3239">
            <v>0</v>
          </cell>
          <cell r="J3239">
            <v>4.8</v>
          </cell>
          <cell r="K3239">
            <v>5.76</v>
          </cell>
        </row>
        <row r="3240">
          <cell r="B3240" t="str">
            <v>C0572</v>
          </cell>
          <cell r="C3240" t="str">
            <v>CABO TELEFÔNICO CI 50-30</v>
          </cell>
          <cell r="D3240" t="str">
            <v>M</v>
          </cell>
          <cell r="E3240">
            <v>1</v>
          </cell>
          <cell r="F3240">
            <v>5.8187499999999996</v>
          </cell>
          <cell r="G3240">
            <v>0</v>
          </cell>
          <cell r="H3240">
            <v>1.53125</v>
          </cell>
          <cell r="I3240">
            <v>0</v>
          </cell>
          <cell r="J3240">
            <v>7.35</v>
          </cell>
          <cell r="K3240">
            <v>8.8199999999999985</v>
          </cell>
        </row>
        <row r="3241">
          <cell r="B3241" t="str">
            <v>C0570</v>
          </cell>
          <cell r="C3241" t="str">
            <v>CABO TELEFÔNICO CI 50-20</v>
          </cell>
          <cell r="D3241" t="str">
            <v>M</v>
          </cell>
          <cell r="E3241">
            <v>1</v>
          </cell>
          <cell r="F3241">
            <v>4.17875</v>
          </cell>
          <cell r="G3241">
            <v>0</v>
          </cell>
          <cell r="H3241">
            <v>1.53125</v>
          </cell>
          <cell r="I3241">
            <v>0</v>
          </cell>
          <cell r="J3241">
            <v>5.71</v>
          </cell>
          <cell r="K3241">
            <v>6.8519999999999994</v>
          </cell>
        </row>
        <row r="3242">
          <cell r="B3242" t="str">
            <v>C0573</v>
          </cell>
          <cell r="C3242" t="str">
            <v>CABO TELEFÔNICO CI 50-50</v>
          </cell>
          <cell r="D3242" t="str">
            <v>M</v>
          </cell>
          <cell r="E3242">
            <v>1</v>
          </cell>
          <cell r="F3242">
            <v>8.6687499999999993</v>
          </cell>
          <cell r="G3242">
            <v>0</v>
          </cell>
          <cell r="H3242">
            <v>1.53125</v>
          </cell>
          <cell r="I3242">
            <v>0</v>
          </cell>
          <cell r="J3242">
            <v>10.199999999999999</v>
          </cell>
          <cell r="K3242">
            <v>12.239999999999998</v>
          </cell>
        </row>
        <row r="3243">
          <cell r="B3243" t="str">
            <v>C0574</v>
          </cell>
          <cell r="C3243" t="str">
            <v>CABO TELEFÔNICO CTP - APL 10</v>
          </cell>
          <cell r="D3243" t="str">
            <v>M</v>
          </cell>
          <cell r="E3243">
            <v>1</v>
          </cell>
          <cell r="F3243">
            <v>4.0587499999999999</v>
          </cell>
          <cell r="G3243">
            <v>0</v>
          </cell>
          <cell r="H3243">
            <v>1.53125</v>
          </cell>
          <cell r="I3243">
            <v>0</v>
          </cell>
          <cell r="J3243">
            <v>5.59</v>
          </cell>
          <cell r="K3243">
            <v>6.7079999999999993</v>
          </cell>
        </row>
        <row r="3244">
          <cell r="B3244" t="str">
            <v>C0569</v>
          </cell>
          <cell r="C3244" t="str">
            <v>CABO TELEFÔNICO CI 50-100</v>
          </cell>
          <cell r="D3244" t="str">
            <v>M</v>
          </cell>
          <cell r="E3244">
            <v>1</v>
          </cell>
          <cell r="F3244">
            <v>10.608750000000001</v>
          </cell>
          <cell r="G3244">
            <v>0</v>
          </cell>
          <cell r="H3244">
            <v>1.53125</v>
          </cell>
          <cell r="I3244">
            <v>0</v>
          </cell>
          <cell r="J3244">
            <v>12.14</v>
          </cell>
          <cell r="K3244">
            <v>14.568</v>
          </cell>
        </row>
        <row r="3245">
          <cell r="B3245" t="str">
            <v>C0571</v>
          </cell>
          <cell r="C3245" t="str">
            <v>CABO TELEFÔNICO CI 50-200</v>
          </cell>
          <cell r="D3245" t="str">
            <v>M</v>
          </cell>
          <cell r="E3245">
            <v>1</v>
          </cell>
          <cell r="F3245">
            <v>26.388750000000002</v>
          </cell>
          <cell r="G3245">
            <v>0</v>
          </cell>
          <cell r="H3245">
            <v>1.53125</v>
          </cell>
          <cell r="I3245">
            <v>0</v>
          </cell>
          <cell r="J3245">
            <v>27.92</v>
          </cell>
          <cell r="K3245">
            <v>33.503999999999998</v>
          </cell>
        </row>
        <row r="3246">
          <cell r="B3246" t="str">
            <v>C0575</v>
          </cell>
          <cell r="C3246" t="str">
            <v>CABO TELEFÔNICO CTP - APL 20</v>
          </cell>
          <cell r="D3246" t="str">
            <v>M</v>
          </cell>
          <cell r="E3246">
            <v>1</v>
          </cell>
          <cell r="F3246">
            <v>6.2887500000000003</v>
          </cell>
          <cell r="G3246">
            <v>0</v>
          </cell>
          <cell r="H3246">
            <v>1.53125</v>
          </cell>
          <cell r="I3246">
            <v>0</v>
          </cell>
          <cell r="J3246">
            <v>7.82</v>
          </cell>
          <cell r="K3246">
            <v>9.3840000000000003</v>
          </cell>
        </row>
        <row r="3247">
          <cell r="B3247" t="str">
            <v>C0578</v>
          </cell>
          <cell r="C3247" t="str">
            <v>CABO TELEFÔNICO CTP-APL 30</v>
          </cell>
          <cell r="D3247" t="str">
            <v>M</v>
          </cell>
          <cell r="E3247">
            <v>1</v>
          </cell>
          <cell r="F3247">
            <v>8.21875</v>
          </cell>
          <cell r="G3247">
            <v>0</v>
          </cell>
          <cell r="H3247">
            <v>1.53125</v>
          </cell>
          <cell r="I3247">
            <v>0</v>
          </cell>
          <cell r="J3247">
            <v>9.75</v>
          </cell>
          <cell r="K3247">
            <v>11.7</v>
          </cell>
        </row>
        <row r="3248">
          <cell r="B3248" t="str">
            <v>C0579</v>
          </cell>
          <cell r="C3248" t="str">
            <v>CABO TELEFÔNICO CTP-APL 50</v>
          </cell>
          <cell r="D3248" t="str">
            <v>M</v>
          </cell>
          <cell r="E3248">
            <v>1</v>
          </cell>
          <cell r="F3248">
            <v>9.1787500000000009</v>
          </cell>
          <cell r="G3248">
            <v>0</v>
          </cell>
          <cell r="H3248">
            <v>1.53125</v>
          </cell>
          <cell r="I3248">
            <v>0</v>
          </cell>
          <cell r="J3248">
            <v>10.71</v>
          </cell>
          <cell r="K3248">
            <v>12.852</v>
          </cell>
        </row>
        <row r="3249">
          <cell r="B3249" t="str">
            <v>C0576</v>
          </cell>
          <cell r="C3249" t="str">
            <v>CABO TELEFÔNICO CTP-APL 100</v>
          </cell>
          <cell r="D3249" t="str">
            <v>M</v>
          </cell>
          <cell r="E3249">
            <v>1</v>
          </cell>
          <cell r="F3249">
            <v>15.508749999999999</v>
          </cell>
          <cell r="G3249">
            <v>0</v>
          </cell>
          <cell r="H3249">
            <v>1.53125</v>
          </cell>
          <cell r="I3249">
            <v>0</v>
          </cell>
          <cell r="J3249">
            <v>17.04</v>
          </cell>
          <cell r="K3249">
            <v>20.447999999999997</v>
          </cell>
        </row>
        <row r="3250">
          <cell r="B3250" t="str">
            <v>C0577</v>
          </cell>
          <cell r="C3250" t="str">
            <v>CABO TELEFÔNICO CTP-APL 200</v>
          </cell>
          <cell r="D3250" t="str">
            <v>M</v>
          </cell>
          <cell r="E3250">
            <v>1</v>
          </cell>
          <cell r="F3250">
            <v>15.29875</v>
          </cell>
          <cell r="G3250">
            <v>0</v>
          </cell>
          <cell r="H3250">
            <v>1.53125</v>
          </cell>
          <cell r="I3250">
            <v>0</v>
          </cell>
          <cell r="J3250">
            <v>16.829999999999998</v>
          </cell>
          <cell r="K3250">
            <v>20.195999999999998</v>
          </cell>
        </row>
        <row r="3251">
          <cell r="B3251" t="str">
            <v>C0560</v>
          </cell>
          <cell r="C3251" t="str">
            <v>CABO TELEFÔNICO CCE - 2</v>
          </cell>
          <cell r="D3251" t="str">
            <v>M</v>
          </cell>
          <cell r="E3251">
            <v>1</v>
          </cell>
          <cell r="F3251">
            <v>1.9112499999999999</v>
          </cell>
          <cell r="G3251">
            <v>0</v>
          </cell>
          <cell r="H3251">
            <v>0.91874999999999996</v>
          </cell>
          <cell r="I3251">
            <v>0</v>
          </cell>
          <cell r="J3251">
            <v>2.83</v>
          </cell>
          <cell r="K3251">
            <v>3.3959999999999999</v>
          </cell>
        </row>
        <row r="3252">
          <cell r="B3252" t="str">
            <v>C0561</v>
          </cell>
          <cell r="C3252" t="str">
            <v>CABO TELEFÔNICO CCE - 3</v>
          </cell>
          <cell r="D3252" t="str">
            <v>M</v>
          </cell>
          <cell r="E3252">
            <v>1</v>
          </cell>
          <cell r="F3252">
            <v>1.9412499999999999</v>
          </cell>
          <cell r="G3252">
            <v>0</v>
          </cell>
          <cell r="H3252">
            <v>0.91874999999999996</v>
          </cell>
          <cell r="I3252">
            <v>0</v>
          </cell>
          <cell r="J3252">
            <v>2.86</v>
          </cell>
          <cell r="K3252">
            <v>3.4319999999999999</v>
          </cell>
        </row>
        <row r="3253">
          <cell r="B3253" t="str">
            <v>C4031</v>
          </cell>
          <cell r="C3253" t="str">
            <v>CABO SINGELO ISOLAÇÃO 15 kV, DIÂMETRO 25 mm² - INSTALADO</v>
          </cell>
          <cell r="D3253" t="str">
            <v>M</v>
          </cell>
          <cell r="E3253">
            <v>1</v>
          </cell>
          <cell r="F3253">
            <v>19.18</v>
          </cell>
          <cell r="G3253">
            <v>0</v>
          </cell>
          <cell r="H3253">
            <v>0</v>
          </cell>
          <cell r="I3253">
            <v>0</v>
          </cell>
          <cell r="J3253">
            <v>19.18</v>
          </cell>
          <cell r="K3253">
            <v>23.015999999999998</v>
          </cell>
        </row>
        <row r="3254">
          <cell r="B3254" t="str">
            <v>C3908</v>
          </cell>
          <cell r="C3254" t="str">
            <v>CABO UNIPOLAR ISOLADO EM EPR 3,6/6kV, 10mm²</v>
          </cell>
          <cell r="D3254" t="str">
            <v>M</v>
          </cell>
          <cell r="E3254">
            <v>1</v>
          </cell>
          <cell r="F3254">
            <v>10.538500000000001</v>
          </cell>
          <cell r="G3254">
            <v>0</v>
          </cell>
          <cell r="H3254">
            <v>1.4615</v>
          </cell>
          <cell r="I3254">
            <v>0</v>
          </cell>
          <cell r="J3254">
            <v>12</v>
          </cell>
          <cell r="K3254">
            <v>14.399999999999999</v>
          </cell>
        </row>
        <row r="3255">
          <cell r="B3255" t="str">
            <v>C0859</v>
          </cell>
          <cell r="C3255" t="str">
            <v>CONECTOR SPLIT - BOLT P/ CABOS ATE 16MM2</v>
          </cell>
          <cell r="D3255" t="str">
            <v>UN</v>
          </cell>
          <cell r="E3255">
            <v>1</v>
          </cell>
          <cell r="F3255">
            <v>2.2825000000000002</v>
          </cell>
          <cell r="G3255">
            <v>0</v>
          </cell>
          <cell r="H3255">
            <v>0.39750000000000002</v>
          </cell>
          <cell r="I3255">
            <v>0</v>
          </cell>
          <cell r="J3255">
            <v>2.68</v>
          </cell>
          <cell r="K3255">
            <v>3.2160000000000002</v>
          </cell>
        </row>
        <row r="3256">
          <cell r="B3256" t="str">
            <v>C0860</v>
          </cell>
          <cell r="C3256" t="str">
            <v>CONECTOR SPLIT - BOLT P/ CABOS ATE 35MM2</v>
          </cell>
          <cell r="D3256" t="str">
            <v>UN</v>
          </cell>
          <cell r="E3256">
            <v>1</v>
          </cell>
          <cell r="F3256">
            <v>2.8624999999999998</v>
          </cell>
          <cell r="G3256">
            <v>0</v>
          </cell>
          <cell r="H3256">
            <v>0.39750000000000002</v>
          </cell>
          <cell r="I3256">
            <v>0</v>
          </cell>
          <cell r="J3256">
            <v>3.26</v>
          </cell>
          <cell r="K3256">
            <v>3.9119999999999995</v>
          </cell>
        </row>
        <row r="3257">
          <cell r="B3257" t="str">
            <v>C0858</v>
          </cell>
          <cell r="C3257" t="str">
            <v>CONECTOR SPLIT - BOLT P/ CABOS ATE 120MM2</v>
          </cell>
          <cell r="D3257" t="str">
            <v>UN</v>
          </cell>
          <cell r="E3257">
            <v>1</v>
          </cell>
          <cell r="F3257">
            <v>6.7225000000000001</v>
          </cell>
          <cell r="G3257">
            <v>0</v>
          </cell>
          <cell r="H3257">
            <v>0.39750000000000002</v>
          </cell>
          <cell r="I3257">
            <v>0</v>
          </cell>
          <cell r="J3257">
            <v>7.12</v>
          </cell>
          <cell r="K3257">
            <v>8.5440000000000005</v>
          </cell>
        </row>
        <row r="3258">
          <cell r="B3258" t="str">
            <v>C0861</v>
          </cell>
          <cell r="C3258" t="str">
            <v>CONECTOR SPLIT - BOLT P/ CABOS ATE 500MM2</v>
          </cell>
          <cell r="D3258" t="str">
            <v>UN</v>
          </cell>
          <cell r="E3258">
            <v>1</v>
          </cell>
          <cell r="F3258">
            <v>61.212499999999999</v>
          </cell>
          <cell r="G3258">
            <v>0</v>
          </cell>
          <cell r="H3258">
            <v>0.39750000000000002</v>
          </cell>
          <cell r="I3258">
            <v>0</v>
          </cell>
          <cell r="J3258">
            <v>61.61</v>
          </cell>
          <cell r="K3258">
            <v>73.932000000000002</v>
          </cell>
        </row>
        <row r="3259">
          <cell r="B3259" t="str">
            <v>C0869</v>
          </cell>
          <cell r="C3259" t="str">
            <v>CORDOALHA COBRE NÚ 35MM2 E ISOLADORES P/PARA-RAIO</v>
          </cell>
          <cell r="D3259" t="str">
            <v>M</v>
          </cell>
          <cell r="E3259">
            <v>1</v>
          </cell>
          <cell r="F3259">
            <v>11.8675</v>
          </cell>
          <cell r="G3259">
            <v>0</v>
          </cell>
          <cell r="H3259">
            <v>3.0625</v>
          </cell>
          <cell r="I3259">
            <v>0</v>
          </cell>
          <cell r="J3259">
            <v>14.93</v>
          </cell>
          <cell r="K3259">
            <v>17.916</v>
          </cell>
        </row>
        <row r="3260">
          <cell r="B3260" t="str">
            <v>C0870</v>
          </cell>
          <cell r="C3260" t="str">
            <v>CORDOALHA COBRE NÚ 70MM2 E ISOLADORES P/PARA-RAIO</v>
          </cell>
          <cell r="D3260" t="str">
            <v>M</v>
          </cell>
          <cell r="E3260">
            <v>1</v>
          </cell>
          <cell r="F3260">
            <v>19.912500000000001</v>
          </cell>
          <cell r="G3260">
            <v>0</v>
          </cell>
          <cell r="H3260">
            <v>4.2874999999999996</v>
          </cell>
          <cell r="I3260">
            <v>0</v>
          </cell>
          <cell r="J3260">
            <v>24.200000000000003</v>
          </cell>
          <cell r="K3260">
            <v>29.040000000000003</v>
          </cell>
        </row>
        <row r="3261">
          <cell r="B3261" t="str">
            <v>C1369</v>
          </cell>
          <cell r="C3261" t="str">
            <v>FIO ISOLADO PVC P/750V 0.5MM2</v>
          </cell>
          <cell r="D3261" t="str">
            <v>M</v>
          </cell>
          <cell r="E3261">
            <v>1</v>
          </cell>
          <cell r="F3261">
            <v>0.55125000000000002</v>
          </cell>
          <cell r="G3261">
            <v>0</v>
          </cell>
          <cell r="H3261">
            <v>0.42875000000000002</v>
          </cell>
          <cell r="I3261">
            <v>0</v>
          </cell>
          <cell r="J3261">
            <v>0.98</v>
          </cell>
          <cell r="K3261">
            <v>1.1759999999999999</v>
          </cell>
        </row>
        <row r="3262">
          <cell r="B3262" t="str">
            <v>C1370</v>
          </cell>
          <cell r="C3262" t="str">
            <v>FIO ISOLADO PVC P/750V 0.75MM2</v>
          </cell>
          <cell r="D3262" t="str">
            <v>M</v>
          </cell>
          <cell r="E3262">
            <v>1</v>
          </cell>
          <cell r="F3262">
            <v>0.65</v>
          </cell>
          <cell r="G3262">
            <v>0</v>
          </cell>
          <cell r="H3262">
            <v>0.49</v>
          </cell>
          <cell r="I3262">
            <v>0</v>
          </cell>
          <cell r="J3262">
            <v>1.1400000000000001</v>
          </cell>
          <cell r="K3262">
            <v>1.3680000000000001</v>
          </cell>
        </row>
        <row r="3263">
          <cell r="B3263" t="str">
            <v>C1373</v>
          </cell>
          <cell r="C3263" t="str">
            <v>FIO ISOLADO PVC P/750V 1MM2</v>
          </cell>
          <cell r="D3263" t="str">
            <v>M</v>
          </cell>
          <cell r="E3263">
            <v>1</v>
          </cell>
          <cell r="F3263">
            <v>0.82874999999999999</v>
          </cell>
          <cell r="G3263">
            <v>0</v>
          </cell>
          <cell r="H3263">
            <v>0.55125000000000002</v>
          </cell>
          <cell r="I3263">
            <v>0</v>
          </cell>
          <cell r="J3263">
            <v>1.38</v>
          </cell>
          <cell r="K3263">
            <v>1.6559999999999999</v>
          </cell>
        </row>
        <row r="3264">
          <cell r="B3264" t="str">
            <v>C1371</v>
          </cell>
          <cell r="C3264" t="str">
            <v>FIO ISOLADO PVC P/750V 1.5 MM2</v>
          </cell>
          <cell r="D3264" t="str">
            <v>M</v>
          </cell>
          <cell r="E3264">
            <v>1</v>
          </cell>
          <cell r="F3264">
            <v>0.91749999999999998</v>
          </cell>
          <cell r="G3264">
            <v>0</v>
          </cell>
          <cell r="H3264">
            <v>0.61250000000000004</v>
          </cell>
          <cell r="I3264">
            <v>0</v>
          </cell>
          <cell r="J3264">
            <v>1.53</v>
          </cell>
          <cell r="K3264">
            <v>1.8359999999999999</v>
          </cell>
        </row>
        <row r="3265">
          <cell r="B3265" t="str">
            <v>C1374</v>
          </cell>
          <cell r="C3265" t="str">
            <v>FIO ISOLADO PVC P/750V 2.5 MM2</v>
          </cell>
          <cell r="D3265" t="str">
            <v>M</v>
          </cell>
          <cell r="E3265">
            <v>1</v>
          </cell>
          <cell r="F3265">
            <v>1.10625</v>
          </cell>
          <cell r="G3265">
            <v>0</v>
          </cell>
          <cell r="H3265">
            <v>0.67374999999999996</v>
          </cell>
          <cell r="I3265">
            <v>0</v>
          </cell>
          <cell r="J3265">
            <v>1.7799999999999998</v>
          </cell>
          <cell r="K3265">
            <v>2.1359999999999997</v>
          </cell>
        </row>
        <row r="3266">
          <cell r="B3266" t="str">
            <v>C1375</v>
          </cell>
          <cell r="C3266" t="str">
            <v>FIO ISOLADO PVC P/750V 4MM2</v>
          </cell>
          <cell r="D3266" t="str">
            <v>M</v>
          </cell>
          <cell r="E3266">
            <v>1</v>
          </cell>
          <cell r="F3266">
            <v>1.4750000000000001</v>
          </cell>
          <cell r="G3266">
            <v>0</v>
          </cell>
          <cell r="H3266">
            <v>0.73499999999999999</v>
          </cell>
          <cell r="I3266">
            <v>0</v>
          </cell>
          <cell r="J3266">
            <v>2.21</v>
          </cell>
          <cell r="K3266">
            <v>2.6519999999999997</v>
          </cell>
        </row>
        <row r="3267">
          <cell r="B3267" t="str">
            <v>C1376</v>
          </cell>
          <cell r="C3267" t="str">
            <v>FIO ISOLADO PVC P/750V 6MM2</v>
          </cell>
          <cell r="D3267" t="str">
            <v>M</v>
          </cell>
          <cell r="E3267">
            <v>1</v>
          </cell>
          <cell r="F3267">
            <v>2.0637500000000002</v>
          </cell>
          <cell r="G3267">
            <v>0</v>
          </cell>
          <cell r="H3267">
            <v>0.79625000000000001</v>
          </cell>
          <cell r="I3267">
            <v>0</v>
          </cell>
          <cell r="J3267">
            <v>2.8600000000000003</v>
          </cell>
          <cell r="K3267">
            <v>3.4320000000000004</v>
          </cell>
        </row>
        <row r="3268">
          <cell r="B3268" t="str">
            <v>C1372</v>
          </cell>
          <cell r="C3268" t="str">
            <v>FIO ISOLADO PVC P/750V 10MM2</v>
          </cell>
          <cell r="D3268" t="str">
            <v>M</v>
          </cell>
          <cell r="E3268">
            <v>1</v>
          </cell>
          <cell r="F3268">
            <v>3.1324999999999998</v>
          </cell>
          <cell r="G3268">
            <v>0</v>
          </cell>
          <cell r="H3268">
            <v>0.85750000000000004</v>
          </cell>
          <cell r="I3268">
            <v>0</v>
          </cell>
          <cell r="J3268">
            <v>3.9899999999999998</v>
          </cell>
          <cell r="K3268">
            <v>4.7879999999999994</v>
          </cell>
        </row>
        <row r="3269">
          <cell r="B3269" t="str">
            <v>C1377</v>
          </cell>
          <cell r="C3269" t="str">
            <v>FIO PARALELO ISOLADO, ( 2 X 0,75 )MM2</v>
          </cell>
          <cell r="D3269" t="str">
            <v>M</v>
          </cell>
          <cell r="E3269">
            <v>1</v>
          </cell>
          <cell r="F3269">
            <v>1.08125</v>
          </cell>
          <cell r="G3269">
            <v>0</v>
          </cell>
          <cell r="H3269">
            <v>0.42875000000000002</v>
          </cell>
          <cell r="I3269">
            <v>0</v>
          </cell>
          <cell r="J3269">
            <v>1.51</v>
          </cell>
          <cell r="K3269">
            <v>1.8119999999999998</v>
          </cell>
        </row>
        <row r="3270">
          <cell r="B3270" t="str">
            <v>C1378</v>
          </cell>
          <cell r="C3270" t="str">
            <v>FIO PARALELO ISOLADO, ( 2 X 1,00 )MM2</v>
          </cell>
          <cell r="D3270" t="str">
            <v>M</v>
          </cell>
          <cell r="E3270">
            <v>1</v>
          </cell>
          <cell r="F3270">
            <v>1.2675000000000001</v>
          </cell>
          <cell r="G3270">
            <v>0</v>
          </cell>
          <cell r="H3270">
            <v>0.61250000000000004</v>
          </cell>
          <cell r="I3270">
            <v>0</v>
          </cell>
          <cell r="J3270">
            <v>1.8800000000000001</v>
          </cell>
          <cell r="K3270">
            <v>2.2560000000000002</v>
          </cell>
        </row>
        <row r="3271">
          <cell r="B3271" t="str">
            <v>C1379</v>
          </cell>
          <cell r="C3271" t="str">
            <v>FIO PARALELO ISOLADO, ( 2 X 1,50 )MM2</v>
          </cell>
          <cell r="D3271" t="str">
            <v>M</v>
          </cell>
          <cell r="E3271">
            <v>1</v>
          </cell>
          <cell r="F3271">
            <v>1.8912500000000001</v>
          </cell>
          <cell r="G3271">
            <v>0</v>
          </cell>
          <cell r="H3271">
            <v>0.91874999999999996</v>
          </cell>
          <cell r="I3271">
            <v>0</v>
          </cell>
          <cell r="J3271">
            <v>2.81</v>
          </cell>
          <cell r="K3271">
            <v>3.3719999999999999</v>
          </cell>
        </row>
        <row r="3272">
          <cell r="B3272" t="str">
            <v>C3563</v>
          </cell>
          <cell r="C3272" t="str">
            <v>MUTIRÃO MISTO - CABO ISOLADO PVC 750V 6MM2</v>
          </cell>
          <cell r="D3272" t="str">
            <v>M</v>
          </cell>
          <cell r="E3272">
            <v>1</v>
          </cell>
          <cell r="F3272">
            <v>1.7382499999999999</v>
          </cell>
          <cell r="G3272">
            <v>0</v>
          </cell>
          <cell r="H3272">
            <v>0.45174999999999998</v>
          </cell>
          <cell r="I3272">
            <v>0</v>
          </cell>
          <cell r="J3272">
            <v>2.19</v>
          </cell>
          <cell r="K3272">
            <v>2.6279999999999997</v>
          </cell>
        </row>
        <row r="3273">
          <cell r="B3273" t="str">
            <v>C3570</v>
          </cell>
          <cell r="C3273" t="str">
            <v>MUTIRÃO MISTO - FIO ISOLADO PVC P/750V 1.5MM2</v>
          </cell>
          <cell r="D3273" t="str">
            <v>M</v>
          </cell>
          <cell r="E3273">
            <v>1</v>
          </cell>
          <cell r="F3273">
            <v>0.70250000000000001</v>
          </cell>
          <cell r="G3273">
            <v>0</v>
          </cell>
          <cell r="H3273">
            <v>0.34749999999999998</v>
          </cell>
          <cell r="I3273">
            <v>0</v>
          </cell>
          <cell r="J3273">
            <v>1.05</v>
          </cell>
          <cell r="K3273">
            <v>1.26</v>
          </cell>
        </row>
        <row r="3274">
          <cell r="B3274" t="str">
            <v>C3571</v>
          </cell>
          <cell r="C3274" t="str">
            <v>MUTIRÃO MISTO - FIO PARALELO ISOLADO, (2X0,75)MM2</v>
          </cell>
          <cell r="D3274" t="str">
            <v>M</v>
          </cell>
          <cell r="E3274">
            <v>1</v>
          </cell>
          <cell r="F3274">
            <v>0.92674999999999996</v>
          </cell>
          <cell r="G3274">
            <v>0</v>
          </cell>
          <cell r="H3274">
            <v>0.24324999999999999</v>
          </cell>
          <cell r="I3274">
            <v>0</v>
          </cell>
          <cell r="J3274">
            <v>1.17</v>
          </cell>
          <cell r="K3274">
            <v>1.4039999999999999</v>
          </cell>
        </row>
        <row r="3275">
          <cell r="B3275" t="str">
            <v>C2459</v>
          </cell>
          <cell r="C3275" t="str">
            <v>TERMINAL DE PRESSÃO P/ VERGALHÕES DE COBRE 3/8"</v>
          </cell>
          <cell r="D3275" t="str">
            <v>UN</v>
          </cell>
          <cell r="E3275">
            <v>1</v>
          </cell>
          <cell r="F3275">
            <v>8.7349999999999994</v>
          </cell>
          <cell r="G3275">
            <v>0</v>
          </cell>
          <cell r="H3275">
            <v>1.2250000000000001</v>
          </cell>
          <cell r="I3275">
            <v>0</v>
          </cell>
          <cell r="J3275">
            <v>9.9599999999999991</v>
          </cell>
          <cell r="K3275">
            <v>11.951999999999998</v>
          </cell>
        </row>
        <row r="3276">
          <cell r="B3276" t="str">
            <v>C2455</v>
          </cell>
          <cell r="C3276" t="str">
            <v>TERMINAL DE PRESSÃO P/ CABOS ATÉ 16MM2</v>
          </cell>
          <cell r="D3276" t="str">
            <v>UN</v>
          </cell>
          <cell r="E3276">
            <v>1</v>
          </cell>
          <cell r="F3276">
            <v>2.2349999999999999</v>
          </cell>
          <cell r="G3276">
            <v>0</v>
          </cell>
          <cell r="H3276">
            <v>1.2250000000000001</v>
          </cell>
          <cell r="I3276">
            <v>0</v>
          </cell>
          <cell r="J3276">
            <v>3.46</v>
          </cell>
          <cell r="K3276">
            <v>4.1520000000000001</v>
          </cell>
        </row>
        <row r="3277">
          <cell r="B3277" t="str">
            <v>C2457</v>
          </cell>
          <cell r="C3277" t="str">
            <v>TERMINAL DE PRESSÃO P/ CABOS ATÉ 35MM2</v>
          </cell>
          <cell r="D3277" t="str">
            <v>UN</v>
          </cell>
          <cell r="E3277">
            <v>1</v>
          </cell>
          <cell r="F3277">
            <v>2.4649999999999999</v>
          </cell>
          <cell r="G3277">
            <v>0</v>
          </cell>
          <cell r="H3277">
            <v>1.2250000000000001</v>
          </cell>
          <cell r="I3277">
            <v>0</v>
          </cell>
          <cell r="J3277">
            <v>3.69</v>
          </cell>
          <cell r="K3277">
            <v>4.4279999999999999</v>
          </cell>
        </row>
        <row r="3278">
          <cell r="B3278" t="str">
            <v>C2454</v>
          </cell>
          <cell r="C3278" t="str">
            <v>TERMINAL DE PRESSÃO P/ CABOS ATÉ 120MM2</v>
          </cell>
          <cell r="D3278" t="str">
            <v>UN</v>
          </cell>
          <cell r="E3278">
            <v>1</v>
          </cell>
          <cell r="F3278">
            <v>5.7850000000000001</v>
          </cell>
          <cell r="G3278">
            <v>0</v>
          </cell>
          <cell r="H3278">
            <v>1.2250000000000001</v>
          </cell>
          <cell r="I3278">
            <v>0</v>
          </cell>
          <cell r="J3278">
            <v>7.01</v>
          </cell>
          <cell r="K3278">
            <v>8.411999999999999</v>
          </cell>
        </row>
        <row r="3279">
          <cell r="B3279" t="str">
            <v>C2456</v>
          </cell>
          <cell r="C3279" t="str">
            <v>TERMINAL DE PRESSÃO P/ CABOS ATÉ 240MM2</v>
          </cell>
          <cell r="D3279" t="str">
            <v>UN</v>
          </cell>
          <cell r="E3279">
            <v>1</v>
          </cell>
          <cell r="F3279">
            <v>8.7149999999999999</v>
          </cell>
          <cell r="G3279">
            <v>0</v>
          </cell>
          <cell r="H3279">
            <v>1.2250000000000001</v>
          </cell>
          <cell r="I3279">
            <v>0</v>
          </cell>
          <cell r="J3279">
            <v>9.94</v>
          </cell>
          <cell r="K3279">
            <v>11.927999999999999</v>
          </cell>
        </row>
        <row r="3280">
          <cell r="B3280" t="str">
            <v>C2458</v>
          </cell>
          <cell r="C3280" t="str">
            <v>TERMINAL DE PRESSÃO P/ CABOS ATÉ 500MM2</v>
          </cell>
          <cell r="D3280" t="str">
            <v>UN</v>
          </cell>
          <cell r="E3280">
            <v>1</v>
          </cell>
          <cell r="F3280">
            <v>15.984999999999999</v>
          </cell>
          <cell r="G3280">
            <v>0</v>
          </cell>
          <cell r="H3280">
            <v>1.2250000000000001</v>
          </cell>
          <cell r="I3280">
            <v>0</v>
          </cell>
          <cell r="J3280">
            <v>17.21</v>
          </cell>
          <cell r="K3280">
            <v>20.652000000000001</v>
          </cell>
        </row>
        <row r="3281">
          <cell r="B3281" t="str">
            <v>C3482</v>
          </cell>
          <cell r="C3281" t="str">
            <v>TERMINAL OLHAL PARA CABO DE 1,50MM2 À 2,50MM2</v>
          </cell>
          <cell r="D3281" t="str">
            <v>UN</v>
          </cell>
          <cell r="E3281">
            <v>1</v>
          </cell>
          <cell r="F3281">
            <v>0.58750000000000002</v>
          </cell>
          <cell r="G3281">
            <v>0</v>
          </cell>
          <cell r="H3281">
            <v>0.61250000000000004</v>
          </cell>
          <cell r="I3281">
            <v>0</v>
          </cell>
          <cell r="J3281">
            <v>1.2000000000000002</v>
          </cell>
          <cell r="K3281">
            <v>1.4400000000000002</v>
          </cell>
        </row>
        <row r="3282">
          <cell r="B3282" t="str">
            <v>C3483</v>
          </cell>
          <cell r="C3282" t="str">
            <v>TERMINAL OLHAL PARA CABO DE 4,00MM2 À 6,00MM2</v>
          </cell>
          <cell r="D3282" t="str">
            <v>UN</v>
          </cell>
          <cell r="E3282">
            <v>1</v>
          </cell>
          <cell r="F3282">
            <v>0.64749999999999996</v>
          </cell>
          <cell r="G3282">
            <v>0</v>
          </cell>
          <cell r="H3282">
            <v>0.61250000000000004</v>
          </cell>
          <cell r="I3282">
            <v>0</v>
          </cell>
          <cell r="J3282">
            <v>1.26</v>
          </cell>
          <cell r="K3282">
            <v>1.512</v>
          </cell>
        </row>
        <row r="3283">
          <cell r="B3283" t="str">
            <v>C0530</v>
          </cell>
          <cell r="C3283" t="str">
            <v>CABO ISOLADO PVC 750V 25 MM2</v>
          </cell>
          <cell r="D3283" t="str">
            <v>M</v>
          </cell>
          <cell r="E3283">
            <v>1</v>
          </cell>
          <cell r="F3283">
            <v>6.7387499999999996</v>
          </cell>
          <cell r="G3283">
            <v>0</v>
          </cell>
          <cell r="H3283">
            <v>1.04125</v>
          </cell>
          <cell r="I3283">
            <v>0</v>
          </cell>
          <cell r="J3283">
            <v>7.7799999999999994</v>
          </cell>
          <cell r="K3283">
            <v>9.3359999999999985</v>
          </cell>
        </row>
        <row r="3284">
          <cell r="B3284" t="str">
            <v>C0528</v>
          </cell>
          <cell r="C3284" t="str">
            <v>CABO ISOLADO PVC 750V 185MM2</v>
          </cell>
          <cell r="D3284" t="str">
            <v>M</v>
          </cell>
          <cell r="E3284">
            <v>1</v>
          </cell>
          <cell r="F3284">
            <v>45.647500000000001</v>
          </cell>
          <cell r="G3284">
            <v>0</v>
          </cell>
          <cell r="H3284">
            <v>4.5324999999999998</v>
          </cell>
          <cell r="I3284">
            <v>0</v>
          </cell>
          <cell r="J3284">
            <v>50.18</v>
          </cell>
          <cell r="K3284">
            <v>60.215999999999994</v>
          </cell>
        </row>
        <row r="3285">
          <cell r="B3285" t="str">
            <v>C4377</v>
          </cell>
          <cell r="C3285" t="str">
            <v>CABO EM PVC 1000V 2,5 mm²</v>
          </cell>
          <cell r="D3285" t="str">
            <v>M</v>
          </cell>
          <cell r="E3285">
            <v>1</v>
          </cell>
          <cell r="F3285">
            <v>1.0874999999999999</v>
          </cell>
          <cell r="G3285">
            <v>0</v>
          </cell>
          <cell r="H3285">
            <v>0.61250000000000004</v>
          </cell>
          <cell r="I3285">
            <v>0</v>
          </cell>
          <cell r="J3285">
            <v>1.7</v>
          </cell>
          <cell r="K3285">
            <v>2.04</v>
          </cell>
        </row>
        <row r="3286">
          <cell r="B3286" t="str">
            <v>C1086</v>
          </cell>
          <cell r="C3286" t="str">
            <v>CABO SINGELO ISOLAÇÃO 15 kV, DIÂMETRO 25 mm² - INSTALADO</v>
          </cell>
          <cell r="D3286" t="str">
            <v>M</v>
          </cell>
          <cell r="E3286">
            <v>1</v>
          </cell>
          <cell r="F3286">
            <v>37</v>
          </cell>
          <cell r="G3286">
            <v>0</v>
          </cell>
          <cell r="H3286">
            <v>0</v>
          </cell>
          <cell r="I3286">
            <v>0</v>
          </cell>
          <cell r="J3286">
            <v>37</v>
          </cell>
          <cell r="K3286">
            <v>44.4</v>
          </cell>
        </row>
        <row r="3287">
          <cell r="C3287" t="str">
            <v>BASES, CHAVES E DISJUNTORES</v>
          </cell>
          <cell r="E3287">
            <v>0</v>
          </cell>
          <cell r="F3287">
            <v>162116.70749999999</v>
          </cell>
          <cell r="G3287">
            <v>0</v>
          </cell>
          <cell r="H3287">
            <v>789.39250000000004</v>
          </cell>
          <cell r="I3287">
            <v>0</v>
          </cell>
          <cell r="J3287" t="str">
            <v/>
          </cell>
        </row>
        <row r="3288">
          <cell r="B3288" t="str">
            <v>C0380</v>
          </cell>
          <cell r="C3288" t="str">
            <v>BASE DE FUSÍVEL DIAZED EM QUADRO DE DISTRIBUIÇÃO ATÉ 25A</v>
          </cell>
          <cell r="D3288" t="str">
            <v>UN</v>
          </cell>
          <cell r="E3288">
            <v>1</v>
          </cell>
          <cell r="F3288">
            <v>17.203749999999999</v>
          </cell>
          <cell r="G3288">
            <v>0</v>
          </cell>
          <cell r="H3288">
            <v>2.7562500000000001</v>
          </cell>
          <cell r="I3288">
            <v>0</v>
          </cell>
          <cell r="J3288">
            <v>19.96</v>
          </cell>
          <cell r="K3288">
            <v>23.952000000000002</v>
          </cell>
        </row>
        <row r="3289">
          <cell r="B3289" t="str">
            <v>C0381</v>
          </cell>
          <cell r="C3289" t="str">
            <v>BASE DE FUSÍVEL DIAZED EM QUADRO DE DISTRIBUIÇÃO ATÉ 63A</v>
          </cell>
          <cell r="D3289" t="str">
            <v>UN</v>
          </cell>
          <cell r="E3289">
            <v>1</v>
          </cell>
          <cell r="F3289">
            <v>22.723749999999999</v>
          </cell>
          <cell r="G3289">
            <v>0</v>
          </cell>
          <cell r="H3289">
            <v>2.7562500000000001</v>
          </cell>
          <cell r="I3289">
            <v>0</v>
          </cell>
          <cell r="J3289">
            <v>25.48</v>
          </cell>
          <cell r="K3289">
            <v>30.576000000000001</v>
          </cell>
        </row>
        <row r="3290">
          <cell r="B3290" t="str">
            <v>C0382</v>
          </cell>
          <cell r="C3290" t="str">
            <v>BASE DE FUSÍVEL NH 00 EM QUADRO DE DISTRIBUIÇÃO ATÉ 125A</v>
          </cell>
          <cell r="D3290" t="str">
            <v>UN</v>
          </cell>
          <cell r="E3290">
            <v>1</v>
          </cell>
          <cell r="F3290">
            <v>29.4175</v>
          </cell>
          <cell r="G3290">
            <v>0</v>
          </cell>
          <cell r="H3290">
            <v>3.0625</v>
          </cell>
          <cell r="I3290">
            <v>0</v>
          </cell>
          <cell r="J3290">
            <v>32.480000000000004</v>
          </cell>
          <cell r="K3290">
            <v>38.976000000000006</v>
          </cell>
        </row>
        <row r="3291">
          <cell r="B3291" t="str">
            <v>C0376</v>
          </cell>
          <cell r="C3291" t="str">
            <v>BASE DE FUSÍVEL TIPO 'NH' 1 ATÉ 250A EM QUADRO DE LUZ E FORÇA</v>
          </cell>
          <cell r="D3291" t="str">
            <v>UN</v>
          </cell>
          <cell r="E3291">
            <v>1</v>
          </cell>
          <cell r="F3291">
            <v>79.075000000000003</v>
          </cell>
          <cell r="G3291">
            <v>0</v>
          </cell>
          <cell r="H3291">
            <v>3.6749999999999998</v>
          </cell>
          <cell r="I3291">
            <v>0</v>
          </cell>
          <cell r="J3291">
            <v>82.75</v>
          </cell>
          <cell r="K3291">
            <v>99.3</v>
          </cell>
        </row>
        <row r="3292">
          <cell r="B3292" t="str">
            <v>C0377</v>
          </cell>
          <cell r="C3292" t="str">
            <v>BASE DE FUSÍVEL TIPO 'NH' 2 ATÉ 400A EM QUADRO DE LUZ E FORÇA</v>
          </cell>
          <cell r="D3292" t="str">
            <v>UN</v>
          </cell>
          <cell r="E3292">
            <v>1</v>
          </cell>
          <cell r="F3292">
            <v>92.962500000000006</v>
          </cell>
          <cell r="G3292">
            <v>0</v>
          </cell>
          <cell r="H3292">
            <v>4.2874999999999996</v>
          </cell>
          <cell r="I3292">
            <v>0</v>
          </cell>
          <cell r="J3292">
            <v>97.25</v>
          </cell>
          <cell r="K3292">
            <v>116.69999999999999</v>
          </cell>
        </row>
        <row r="3293">
          <cell r="B3293" t="str">
            <v>C0378</v>
          </cell>
          <cell r="C3293" t="str">
            <v>BASE DE FUSÍVEL TIPO 'NH' 3 ATÉ 630A EM QUADRO DE FORÇA</v>
          </cell>
          <cell r="D3293" t="str">
            <v>UN</v>
          </cell>
          <cell r="E3293">
            <v>1</v>
          </cell>
          <cell r="F3293">
            <v>118.92</v>
          </cell>
          <cell r="G3293">
            <v>0</v>
          </cell>
          <cell r="H3293">
            <v>4.9000000000000004</v>
          </cell>
          <cell r="I3293">
            <v>0</v>
          </cell>
          <cell r="J3293">
            <v>123.82000000000001</v>
          </cell>
          <cell r="K3293">
            <v>148.584</v>
          </cell>
        </row>
        <row r="3294">
          <cell r="B3294" t="str">
            <v>C0379</v>
          </cell>
          <cell r="C3294" t="str">
            <v>BASE DE FUSÍVEL TIPO 'NH' 4 ATÉ 1250A EM QUADRO DE FORÇA</v>
          </cell>
          <cell r="D3294" t="str">
            <v>UN</v>
          </cell>
          <cell r="E3294">
            <v>1</v>
          </cell>
          <cell r="F3294">
            <v>554.40750000000003</v>
          </cell>
          <cell r="G3294">
            <v>0</v>
          </cell>
          <cell r="H3294">
            <v>5.5125000000000002</v>
          </cell>
          <cell r="I3294">
            <v>0</v>
          </cell>
          <cell r="J3294">
            <v>559.92000000000007</v>
          </cell>
          <cell r="K3294">
            <v>671.90400000000011</v>
          </cell>
        </row>
        <row r="3295">
          <cell r="B3295" t="str">
            <v>C4034</v>
          </cell>
          <cell r="C3295" t="str">
            <v>CAPACITOR 380 VAC, 25 KVAR - INSTALADO</v>
          </cell>
          <cell r="D3295" t="str">
            <v>CJ</v>
          </cell>
          <cell r="E3295">
            <v>1</v>
          </cell>
          <cell r="F3295">
            <v>1500</v>
          </cell>
          <cell r="G3295">
            <v>0</v>
          </cell>
          <cell r="H3295">
            <v>0</v>
          </cell>
          <cell r="I3295">
            <v>0</v>
          </cell>
          <cell r="J3295">
            <v>1500</v>
          </cell>
          <cell r="K3295">
            <v>1800</v>
          </cell>
        </row>
        <row r="3296">
          <cell r="B3296" t="str">
            <v>C4057</v>
          </cell>
          <cell r="C3296" t="str">
            <v>CHAVE PRESSOSTÁTICA 2" - INSTALADO</v>
          </cell>
          <cell r="D3296" t="str">
            <v>UN</v>
          </cell>
          <cell r="E3296">
            <v>1</v>
          </cell>
          <cell r="F3296">
            <v>280</v>
          </cell>
          <cell r="G3296">
            <v>0</v>
          </cell>
          <cell r="H3296">
            <v>0</v>
          </cell>
          <cell r="I3296">
            <v>0</v>
          </cell>
          <cell r="J3296">
            <v>280</v>
          </cell>
          <cell r="K3296">
            <v>336</v>
          </cell>
        </row>
        <row r="3297">
          <cell r="B3297" t="str">
            <v>C0789</v>
          </cell>
          <cell r="C3297" t="str">
            <v>CHAVE SECCIONADORA TRIPOLAR ACIONAM.FRONTAL ROTATIVO 16A</v>
          </cell>
          <cell r="D3297" t="str">
            <v>UN</v>
          </cell>
          <cell r="E3297">
            <v>1</v>
          </cell>
          <cell r="F3297">
            <v>66.272499999999994</v>
          </cell>
          <cell r="G3297">
            <v>0</v>
          </cell>
          <cell r="H3297">
            <v>14.0875</v>
          </cell>
          <cell r="I3297">
            <v>0</v>
          </cell>
          <cell r="J3297">
            <v>80.36</v>
          </cell>
          <cell r="K3297">
            <v>96.432000000000002</v>
          </cell>
        </row>
        <row r="3298">
          <cell r="B3298" t="str">
            <v>C0792</v>
          </cell>
          <cell r="C3298" t="str">
            <v>CHAVE SECCIONADORA TRIPOLAR ACIONAM.FRONTAL ROTATIVO 25A</v>
          </cell>
          <cell r="D3298" t="str">
            <v>UN</v>
          </cell>
          <cell r="E3298">
            <v>1</v>
          </cell>
          <cell r="F3298">
            <v>50.295000000000002</v>
          </cell>
          <cell r="G3298">
            <v>0</v>
          </cell>
          <cell r="H3298">
            <v>15.925000000000001</v>
          </cell>
          <cell r="I3298">
            <v>0</v>
          </cell>
          <cell r="J3298">
            <v>66.22</v>
          </cell>
          <cell r="K3298">
            <v>79.463999999999999</v>
          </cell>
        </row>
        <row r="3299">
          <cell r="B3299" t="str">
            <v>C0793</v>
          </cell>
          <cell r="C3299" t="str">
            <v>CHAVE SECCIONADORA TRIPOLAR ACIONAM.FRONTAL ROTATIVO 40A</v>
          </cell>
          <cell r="D3299" t="str">
            <v>UN</v>
          </cell>
          <cell r="E3299">
            <v>1</v>
          </cell>
          <cell r="F3299">
            <v>116.75749999999999</v>
          </cell>
          <cell r="G3299">
            <v>0</v>
          </cell>
          <cell r="H3299">
            <v>17.762499999999999</v>
          </cell>
          <cell r="I3299">
            <v>0</v>
          </cell>
          <cell r="J3299">
            <v>134.51999999999998</v>
          </cell>
          <cell r="K3299">
            <v>161.42399999999998</v>
          </cell>
        </row>
        <row r="3300">
          <cell r="B3300" t="str">
            <v>C0794</v>
          </cell>
          <cell r="C3300" t="str">
            <v>CHAVE SECCIONADORA TRIPOLAR ACIONAM.FRONTAL ROTATIVO 63A</v>
          </cell>
          <cell r="D3300" t="str">
            <v>UN</v>
          </cell>
          <cell r="E3300">
            <v>1</v>
          </cell>
          <cell r="F3300">
            <v>208.1925</v>
          </cell>
          <cell r="G3300">
            <v>0</v>
          </cell>
          <cell r="H3300">
            <v>18.987500000000001</v>
          </cell>
          <cell r="I3300">
            <v>0</v>
          </cell>
          <cell r="J3300">
            <v>227.18</v>
          </cell>
          <cell r="K3300">
            <v>272.61599999999999</v>
          </cell>
        </row>
        <row r="3301">
          <cell r="B3301" t="str">
            <v>C0787</v>
          </cell>
          <cell r="C3301" t="str">
            <v>CHAVE SECCIONADORA TRIPOLAR ACIONAM.FRONTAL ROTATIVO 100A</v>
          </cell>
          <cell r="D3301" t="str">
            <v>UN</v>
          </cell>
          <cell r="E3301">
            <v>1</v>
          </cell>
          <cell r="F3301">
            <v>305.4325</v>
          </cell>
          <cell r="G3301">
            <v>0</v>
          </cell>
          <cell r="H3301">
            <v>21.4375</v>
          </cell>
          <cell r="I3301">
            <v>0</v>
          </cell>
          <cell r="J3301">
            <v>326.87</v>
          </cell>
          <cell r="K3301">
            <v>392.24399999999997</v>
          </cell>
        </row>
        <row r="3302">
          <cell r="B3302" t="str">
            <v>C0788</v>
          </cell>
          <cell r="C3302" t="str">
            <v>CHAVE SECCIONADORA TRIPOLAR ACIONAM.FRONTAL ROTATIVO 125A</v>
          </cell>
          <cell r="D3302" t="str">
            <v>UN</v>
          </cell>
          <cell r="E3302">
            <v>1</v>
          </cell>
          <cell r="F3302">
            <v>400.625</v>
          </cell>
          <cell r="G3302">
            <v>0</v>
          </cell>
          <cell r="H3302">
            <v>23.274999999999999</v>
          </cell>
          <cell r="I3302">
            <v>0</v>
          </cell>
          <cell r="J3302">
            <v>423.9</v>
          </cell>
          <cell r="K3302">
            <v>508.67999999999995</v>
          </cell>
        </row>
        <row r="3303">
          <cell r="B3303" t="str">
            <v>C0790</v>
          </cell>
          <cell r="C3303" t="str">
            <v>CHAVE SECCIONADORA TRIPOLAR ACIONAM.FRONTAL ROTATIVO 200A</v>
          </cell>
          <cell r="D3303" t="str">
            <v>UN</v>
          </cell>
          <cell r="E3303">
            <v>1</v>
          </cell>
          <cell r="F3303">
            <v>266.70499999999998</v>
          </cell>
          <cell r="G3303">
            <v>0</v>
          </cell>
          <cell r="H3303">
            <v>23.274999999999999</v>
          </cell>
          <cell r="I3303">
            <v>0</v>
          </cell>
          <cell r="J3303">
            <v>289.97999999999996</v>
          </cell>
          <cell r="K3303">
            <v>347.97599999999994</v>
          </cell>
        </row>
        <row r="3304">
          <cell r="B3304" t="str">
            <v>C0791</v>
          </cell>
          <cell r="C3304" t="str">
            <v>CHAVE SECCIONADORA TRIPOLAR ACIONAM.FRONTAL ROTATIVO 250A</v>
          </cell>
          <cell r="D3304" t="str">
            <v>UN</v>
          </cell>
          <cell r="E3304">
            <v>1</v>
          </cell>
          <cell r="F3304">
            <v>266.70499999999998</v>
          </cell>
          <cell r="G3304">
            <v>0</v>
          </cell>
          <cell r="H3304">
            <v>23.274999999999999</v>
          </cell>
          <cell r="I3304">
            <v>0</v>
          </cell>
          <cell r="J3304">
            <v>289.97999999999996</v>
          </cell>
          <cell r="K3304">
            <v>347.97599999999994</v>
          </cell>
        </row>
        <row r="3305">
          <cell r="B3305" t="str">
            <v>C0783</v>
          </cell>
          <cell r="C3305" t="str">
            <v>CHAVE SECCIONADORA ACIONAMENTO POR ALAVANCA.MONOPOLAR 40A</v>
          </cell>
          <cell r="D3305" t="str">
            <v>UN</v>
          </cell>
          <cell r="E3305">
            <v>1</v>
          </cell>
          <cell r="F3305">
            <v>96.472499999999997</v>
          </cell>
          <cell r="G3305">
            <v>0</v>
          </cell>
          <cell r="H3305">
            <v>1.8374999999999999</v>
          </cell>
          <cell r="I3305">
            <v>0</v>
          </cell>
          <cell r="J3305">
            <v>98.31</v>
          </cell>
          <cell r="K3305">
            <v>117.97199999999999</v>
          </cell>
        </row>
        <row r="3306">
          <cell r="B3306" t="str">
            <v>C0785</v>
          </cell>
          <cell r="C3306" t="str">
            <v>CHAVE SECCIONADORA ACIONAMENTO POR ALAVANCA.TRIPOLAR 40A</v>
          </cell>
          <cell r="D3306" t="str">
            <v>UN</v>
          </cell>
          <cell r="E3306">
            <v>1</v>
          </cell>
          <cell r="F3306">
            <v>101.4325</v>
          </cell>
          <cell r="G3306">
            <v>0</v>
          </cell>
          <cell r="H3306">
            <v>4.2874999999999996</v>
          </cell>
          <cell r="I3306">
            <v>0</v>
          </cell>
          <cell r="J3306">
            <v>105.72</v>
          </cell>
          <cell r="K3306">
            <v>126.86399999999999</v>
          </cell>
        </row>
        <row r="3307">
          <cell r="B3307" t="str">
            <v>C0786</v>
          </cell>
          <cell r="C3307" t="str">
            <v>CHAVE SECCIONADORA ACIONAMENTO POR ALAVANCA.TRIPOLAR 63A</v>
          </cell>
          <cell r="D3307" t="str">
            <v>UN</v>
          </cell>
          <cell r="E3307">
            <v>1</v>
          </cell>
          <cell r="F3307">
            <v>133.4325</v>
          </cell>
          <cell r="G3307">
            <v>0</v>
          </cell>
          <cell r="H3307">
            <v>4.2874999999999996</v>
          </cell>
          <cell r="I3307">
            <v>0</v>
          </cell>
          <cell r="J3307">
            <v>137.72</v>
          </cell>
          <cell r="K3307">
            <v>165.26399999999998</v>
          </cell>
        </row>
        <row r="3308">
          <cell r="B3308" t="str">
            <v>C0784</v>
          </cell>
          <cell r="C3308" t="str">
            <v>CHAVE SECCIONADORA ACIONAMENTO POR ALAVANCA.TRIPOLAR 100A</v>
          </cell>
          <cell r="D3308" t="str">
            <v>UN</v>
          </cell>
          <cell r="E3308">
            <v>1</v>
          </cell>
          <cell r="F3308">
            <v>201.92</v>
          </cell>
          <cell r="G3308">
            <v>0</v>
          </cell>
          <cell r="H3308">
            <v>4.9000000000000004</v>
          </cell>
          <cell r="I3308">
            <v>0</v>
          </cell>
          <cell r="J3308">
            <v>206.82</v>
          </cell>
          <cell r="K3308">
            <v>248.18399999999997</v>
          </cell>
        </row>
        <row r="3309">
          <cell r="B3309" t="str">
            <v>C4032</v>
          </cell>
          <cell r="C3309" t="str">
            <v>CHAVE SECCIONADORA C/ FUSÍVEL, ABERTURA SOB CARGA, 15 kV, 160 A - INSTALADO</v>
          </cell>
          <cell r="D3309" t="str">
            <v>UN</v>
          </cell>
          <cell r="E3309">
            <v>1</v>
          </cell>
          <cell r="F3309">
            <v>1170</v>
          </cell>
          <cell r="G3309">
            <v>0</v>
          </cell>
          <cell r="H3309">
            <v>0</v>
          </cell>
          <cell r="I3309">
            <v>0</v>
          </cell>
          <cell r="J3309">
            <v>1170</v>
          </cell>
          <cell r="K3309">
            <v>1404</v>
          </cell>
        </row>
        <row r="3310">
          <cell r="B3310" t="str">
            <v>C4037</v>
          </cell>
          <cell r="C3310" t="str">
            <v>CHAVE SELETORA DE 3 POSIÇÕES - INSTALADO</v>
          </cell>
          <cell r="D3310" t="str">
            <v>UN</v>
          </cell>
          <cell r="E3310">
            <v>1</v>
          </cell>
          <cell r="F3310">
            <v>98</v>
          </cell>
          <cell r="G3310">
            <v>0</v>
          </cell>
          <cell r="H3310">
            <v>0</v>
          </cell>
          <cell r="I3310">
            <v>0</v>
          </cell>
          <cell r="J3310">
            <v>98</v>
          </cell>
          <cell r="K3310">
            <v>117.6</v>
          </cell>
        </row>
        <row r="3311">
          <cell r="B3311" t="str">
            <v>C4036</v>
          </cell>
          <cell r="C3311" t="str">
            <v>CONTACTOR 65A - INSTALADO</v>
          </cell>
          <cell r="D3311" t="str">
            <v>UN</v>
          </cell>
          <cell r="E3311">
            <v>1</v>
          </cell>
          <cell r="F3311">
            <v>1100</v>
          </cell>
          <cell r="G3311">
            <v>0</v>
          </cell>
          <cell r="H3311">
            <v>0</v>
          </cell>
          <cell r="I3311">
            <v>0</v>
          </cell>
          <cell r="J3311">
            <v>1100</v>
          </cell>
          <cell r="K3311">
            <v>1320</v>
          </cell>
        </row>
        <row r="3312">
          <cell r="B3312" t="str">
            <v>C0780</v>
          </cell>
          <cell r="C3312" t="str">
            <v>CONTACTOR AUXILIAR 2NA + 2NF</v>
          </cell>
          <cell r="D3312" t="str">
            <v>UN</v>
          </cell>
          <cell r="E3312">
            <v>1</v>
          </cell>
          <cell r="F3312">
            <v>120</v>
          </cell>
          <cell r="G3312">
            <v>0</v>
          </cell>
          <cell r="H3312">
            <v>0</v>
          </cell>
          <cell r="I3312">
            <v>0</v>
          </cell>
          <cell r="J3312">
            <v>120</v>
          </cell>
          <cell r="K3312">
            <v>144</v>
          </cell>
        </row>
        <row r="3313">
          <cell r="B3313" t="str">
            <v>C0808</v>
          </cell>
          <cell r="C3313" t="str">
            <v>CONTROLADOR DE FATOR DE POTÊNCIA COM 8 ESTÁGIOS</v>
          </cell>
          <cell r="D3313" t="str">
            <v>UN</v>
          </cell>
          <cell r="E3313">
            <v>1</v>
          </cell>
          <cell r="F3313">
            <v>4500</v>
          </cell>
          <cell r="G3313">
            <v>0</v>
          </cell>
          <cell r="H3313">
            <v>0</v>
          </cell>
          <cell r="I3313">
            <v>0</v>
          </cell>
          <cell r="J3313">
            <v>4500</v>
          </cell>
          <cell r="K3313">
            <v>5400</v>
          </cell>
        </row>
        <row r="3314">
          <cell r="B3314" t="str">
            <v>C4028</v>
          </cell>
          <cell r="C3314" t="str">
            <v>DISJUNTOR DE MÉDIA TENSÃO SF6 15 kV, 630 A, 3 PÓLOS, 30 kA/15kV, EXTRAÍVEL - INSTALADO</v>
          </cell>
          <cell r="D3314" t="str">
            <v>UN</v>
          </cell>
          <cell r="E3314">
            <v>1</v>
          </cell>
          <cell r="F3314">
            <v>53500</v>
          </cell>
          <cell r="G3314">
            <v>0</v>
          </cell>
          <cell r="H3314">
            <v>0</v>
          </cell>
          <cell r="I3314">
            <v>0</v>
          </cell>
          <cell r="J3314">
            <v>53500</v>
          </cell>
          <cell r="K3314">
            <v>64200</v>
          </cell>
        </row>
        <row r="3315">
          <cell r="B3315" t="str">
            <v>C1092</v>
          </cell>
          <cell r="C3315" t="str">
            <v>DISJUNTOR MONOPOLAR EM QUADRO DE DISTRIBUIÇÃO 10A</v>
          </cell>
          <cell r="D3315" t="str">
            <v>UN</v>
          </cell>
          <cell r="E3315">
            <v>1</v>
          </cell>
          <cell r="F3315">
            <v>7.4725000000000001</v>
          </cell>
          <cell r="G3315">
            <v>0</v>
          </cell>
          <cell r="H3315">
            <v>1.8374999999999999</v>
          </cell>
          <cell r="I3315">
            <v>0</v>
          </cell>
          <cell r="J3315">
            <v>9.31</v>
          </cell>
          <cell r="K3315">
            <v>11.172000000000001</v>
          </cell>
        </row>
        <row r="3316">
          <cell r="B3316" t="str">
            <v>C1093</v>
          </cell>
          <cell r="C3316" t="str">
            <v>DISJUNTOR MONOPOLAR EM QUADRO DE DISTRIBUIÇÃO 16A</v>
          </cell>
          <cell r="D3316" t="str">
            <v>UN</v>
          </cell>
          <cell r="E3316">
            <v>1</v>
          </cell>
          <cell r="F3316">
            <v>7.4725000000000001</v>
          </cell>
          <cell r="G3316">
            <v>0</v>
          </cell>
          <cell r="H3316">
            <v>1.8374999999999999</v>
          </cell>
          <cell r="I3316">
            <v>0</v>
          </cell>
          <cell r="J3316">
            <v>9.31</v>
          </cell>
          <cell r="K3316">
            <v>11.172000000000001</v>
          </cell>
        </row>
        <row r="3317">
          <cell r="B3317" t="str">
            <v>C1095</v>
          </cell>
          <cell r="C3317" t="str">
            <v>DISJUNTOR MONOPOLAR EM QUADRO DE DISTRIBUIÇÃO 20A</v>
          </cell>
          <cell r="D3317" t="str">
            <v>UN</v>
          </cell>
          <cell r="E3317">
            <v>1</v>
          </cell>
          <cell r="F3317">
            <v>7.4725000000000001</v>
          </cell>
          <cell r="G3317">
            <v>0</v>
          </cell>
          <cell r="H3317">
            <v>1.8374999999999999</v>
          </cell>
          <cell r="I3317">
            <v>0</v>
          </cell>
          <cell r="J3317">
            <v>9.31</v>
          </cell>
          <cell r="K3317">
            <v>11.172000000000001</v>
          </cell>
        </row>
        <row r="3318">
          <cell r="B3318" t="str">
            <v>C1096</v>
          </cell>
          <cell r="C3318" t="str">
            <v>DISJUNTOR MONOPOLAR EM QUADRO DE DISTRIBUIÇÃO 25A</v>
          </cell>
          <cell r="D3318" t="str">
            <v>UN</v>
          </cell>
          <cell r="E3318">
            <v>1</v>
          </cell>
          <cell r="F3318">
            <v>7.4725000000000001</v>
          </cell>
          <cell r="G3318">
            <v>0</v>
          </cell>
          <cell r="H3318">
            <v>1.8374999999999999</v>
          </cell>
          <cell r="I3318">
            <v>0</v>
          </cell>
          <cell r="J3318">
            <v>9.31</v>
          </cell>
          <cell r="K3318">
            <v>11.172000000000001</v>
          </cell>
        </row>
        <row r="3319">
          <cell r="B3319" t="str">
            <v>C1098</v>
          </cell>
          <cell r="C3319" t="str">
            <v>DISJUNTOR MONOPOLAR EM QUADRO DE DISTRIBUIÇÃO 32A</v>
          </cell>
          <cell r="D3319" t="str">
            <v>UN</v>
          </cell>
          <cell r="E3319">
            <v>1</v>
          </cell>
          <cell r="F3319">
            <v>7.4725000000000001</v>
          </cell>
          <cell r="G3319">
            <v>0</v>
          </cell>
          <cell r="H3319">
            <v>1.8374999999999999</v>
          </cell>
          <cell r="I3319">
            <v>0</v>
          </cell>
          <cell r="J3319">
            <v>9.31</v>
          </cell>
          <cell r="K3319">
            <v>11.172000000000001</v>
          </cell>
        </row>
        <row r="3320">
          <cell r="B3320" t="str">
            <v>C1099</v>
          </cell>
          <cell r="C3320" t="str">
            <v>DISJUNTOR MONOPOLAR EM QUADRO DE DISTRIBUIÇÃO 40A</v>
          </cell>
          <cell r="D3320" t="str">
            <v>UN</v>
          </cell>
          <cell r="E3320">
            <v>1</v>
          </cell>
          <cell r="F3320">
            <v>8.9124999999999996</v>
          </cell>
          <cell r="G3320">
            <v>0</v>
          </cell>
          <cell r="H3320">
            <v>1.8374999999999999</v>
          </cell>
          <cell r="I3320">
            <v>0</v>
          </cell>
          <cell r="J3320">
            <v>10.75</v>
          </cell>
          <cell r="K3320">
            <v>12.9</v>
          </cell>
        </row>
        <row r="3321">
          <cell r="B3321" t="str">
            <v>C1101</v>
          </cell>
          <cell r="C3321" t="str">
            <v>DISJUNTOR MONOPOLAR EM QUADRO DE DISTRIBUIÇÃO 50A</v>
          </cell>
          <cell r="D3321" t="str">
            <v>UN</v>
          </cell>
          <cell r="E3321">
            <v>1</v>
          </cell>
          <cell r="F3321">
            <v>8.9124999999999996</v>
          </cell>
          <cell r="G3321">
            <v>0</v>
          </cell>
          <cell r="H3321">
            <v>1.8374999999999999</v>
          </cell>
          <cell r="I3321">
            <v>0</v>
          </cell>
          <cell r="J3321">
            <v>10.75</v>
          </cell>
          <cell r="K3321">
            <v>12.9</v>
          </cell>
        </row>
        <row r="3322">
          <cell r="B3322" t="str">
            <v>C1081</v>
          </cell>
          <cell r="C3322" t="str">
            <v>DISJUNTOR BIPOLAR EM QUADRO DE DISTRIBUICAO 10A</v>
          </cell>
          <cell r="D3322" t="str">
            <v>UN</v>
          </cell>
          <cell r="E3322">
            <v>1</v>
          </cell>
          <cell r="F3322">
            <v>37.945</v>
          </cell>
          <cell r="G3322">
            <v>0</v>
          </cell>
          <cell r="H3322">
            <v>3.6749999999999998</v>
          </cell>
          <cell r="I3322">
            <v>0</v>
          </cell>
          <cell r="J3322">
            <v>41.62</v>
          </cell>
          <cell r="K3322">
            <v>49.943999999999996</v>
          </cell>
        </row>
        <row r="3323">
          <cell r="B3323" t="str">
            <v>C1082</v>
          </cell>
          <cell r="C3323" t="str">
            <v>DISJUNTOR BIPOLAR EM QUADRO DE DISTRIBUIÇÃO 16A</v>
          </cell>
          <cell r="D3323" t="str">
            <v>UN</v>
          </cell>
          <cell r="E3323">
            <v>1</v>
          </cell>
          <cell r="F3323">
            <v>40.945</v>
          </cell>
          <cell r="G3323">
            <v>0</v>
          </cell>
          <cell r="H3323">
            <v>3.6749999999999998</v>
          </cell>
          <cell r="I3323">
            <v>0</v>
          </cell>
          <cell r="J3323">
            <v>44.62</v>
          </cell>
          <cell r="K3323">
            <v>53.543999999999997</v>
          </cell>
        </row>
        <row r="3324">
          <cell r="B3324" t="str">
            <v>C1084</v>
          </cell>
          <cell r="C3324" t="str">
            <v>DISJUNTOR BIPOLAR EM QUADRO DE DISTRIBUIÇÃO 20A</v>
          </cell>
          <cell r="D3324" t="str">
            <v>UN</v>
          </cell>
          <cell r="E3324">
            <v>1</v>
          </cell>
          <cell r="F3324">
            <v>40.945</v>
          </cell>
          <cell r="G3324">
            <v>0</v>
          </cell>
          <cell r="H3324">
            <v>3.6749999999999998</v>
          </cell>
          <cell r="I3324">
            <v>0</v>
          </cell>
          <cell r="J3324">
            <v>44.62</v>
          </cell>
          <cell r="K3324">
            <v>53.543999999999997</v>
          </cell>
        </row>
        <row r="3325">
          <cell r="B3325" t="str">
            <v>C1085</v>
          </cell>
          <cell r="C3325" t="str">
            <v>DISJUNTOR BIPOLAR EM QUADRO DE DISTRIBUIÇÃO 25A</v>
          </cell>
          <cell r="D3325" t="str">
            <v>UN</v>
          </cell>
          <cell r="E3325">
            <v>1</v>
          </cell>
          <cell r="F3325">
            <v>40.945</v>
          </cell>
          <cell r="G3325">
            <v>0</v>
          </cell>
          <cell r="H3325">
            <v>3.6749999999999998</v>
          </cell>
          <cell r="I3325">
            <v>0</v>
          </cell>
          <cell r="J3325">
            <v>44.62</v>
          </cell>
          <cell r="K3325">
            <v>53.543999999999997</v>
          </cell>
        </row>
        <row r="3326">
          <cell r="B3326" t="str">
            <v>C1087</v>
          </cell>
          <cell r="C3326" t="str">
            <v>DISJUNTOR BIPOLAR EM QUADRO DE DISTRIBUIÇÃO 32A</v>
          </cell>
          <cell r="D3326" t="str">
            <v>UN</v>
          </cell>
          <cell r="E3326">
            <v>1</v>
          </cell>
          <cell r="F3326">
            <v>40.945</v>
          </cell>
          <cell r="G3326">
            <v>0</v>
          </cell>
          <cell r="H3326">
            <v>3.6749999999999998</v>
          </cell>
          <cell r="I3326">
            <v>0</v>
          </cell>
          <cell r="J3326">
            <v>44.62</v>
          </cell>
          <cell r="K3326">
            <v>53.543999999999997</v>
          </cell>
        </row>
        <row r="3327">
          <cell r="B3327" t="str">
            <v>C1088</v>
          </cell>
          <cell r="C3327" t="str">
            <v>DISJUNTOR BIPOLAR EM QUADRO DE DISTRIBUIÇÃO 40A</v>
          </cell>
          <cell r="D3327" t="str">
            <v>UN</v>
          </cell>
          <cell r="E3327">
            <v>1</v>
          </cell>
          <cell r="F3327">
            <v>37.945</v>
          </cell>
          <cell r="G3327">
            <v>0</v>
          </cell>
          <cell r="H3327">
            <v>3.6749999999999998</v>
          </cell>
          <cell r="I3327">
            <v>0</v>
          </cell>
          <cell r="J3327">
            <v>41.62</v>
          </cell>
          <cell r="K3327">
            <v>49.943999999999996</v>
          </cell>
        </row>
        <row r="3328">
          <cell r="B3328" t="str">
            <v>C1090</v>
          </cell>
          <cell r="C3328" t="str">
            <v>DISJUNTOR BIPOLAR EM QUADRO DE DISTRIBUIÇÃO 50A</v>
          </cell>
          <cell r="D3328" t="str">
            <v>UN</v>
          </cell>
          <cell r="E3328">
            <v>1</v>
          </cell>
          <cell r="F3328">
            <v>37.945</v>
          </cell>
          <cell r="G3328">
            <v>0</v>
          </cell>
          <cell r="H3328">
            <v>3.6749999999999998</v>
          </cell>
          <cell r="I3328">
            <v>0</v>
          </cell>
          <cell r="J3328">
            <v>41.62</v>
          </cell>
          <cell r="K3328">
            <v>49.943999999999996</v>
          </cell>
        </row>
        <row r="3329">
          <cell r="B3329" t="str">
            <v>C1106</v>
          </cell>
          <cell r="C3329" t="str">
            <v>DISJUNTOR TRIPOLAR C/ACIONAMENTO NA PORTA DO Q.D.ATE 16 A</v>
          </cell>
          <cell r="D3329" t="str">
            <v>UN</v>
          </cell>
          <cell r="E3329">
            <v>1</v>
          </cell>
          <cell r="F3329">
            <v>43.704999999999998</v>
          </cell>
          <cell r="G3329">
            <v>0</v>
          </cell>
          <cell r="H3329">
            <v>6.125</v>
          </cell>
          <cell r="I3329">
            <v>0</v>
          </cell>
          <cell r="J3329">
            <v>49.83</v>
          </cell>
          <cell r="K3329">
            <v>59.795999999999992</v>
          </cell>
        </row>
        <row r="3330">
          <cell r="B3330" t="str">
            <v>C1111</v>
          </cell>
          <cell r="C3330" t="str">
            <v>DISJUNTOR TRIPOLAR C/ACIONAMENTO NA PORTA DO Q.D.ATE 32A</v>
          </cell>
          <cell r="D3330" t="str">
            <v>UN</v>
          </cell>
          <cell r="E3330">
            <v>1</v>
          </cell>
          <cell r="F3330">
            <v>43.704999999999998</v>
          </cell>
          <cell r="G3330">
            <v>0</v>
          </cell>
          <cell r="H3330">
            <v>6.125</v>
          </cell>
          <cell r="I3330">
            <v>0</v>
          </cell>
          <cell r="J3330">
            <v>49.83</v>
          </cell>
          <cell r="K3330">
            <v>59.795999999999992</v>
          </cell>
        </row>
        <row r="3331">
          <cell r="B3331" t="str">
            <v>C1114</v>
          </cell>
          <cell r="C3331" t="str">
            <v>DISJUNTOR TRIPOLAR C/ACIONAMENTO NA PORTA DO Q.D.ATE 63A</v>
          </cell>
          <cell r="D3331" t="str">
            <v>UN</v>
          </cell>
          <cell r="E3331">
            <v>1</v>
          </cell>
          <cell r="F3331">
            <v>60.905000000000001</v>
          </cell>
          <cell r="G3331">
            <v>0</v>
          </cell>
          <cell r="H3331">
            <v>6.125</v>
          </cell>
          <cell r="I3331">
            <v>0</v>
          </cell>
          <cell r="J3331">
            <v>67.03</v>
          </cell>
          <cell r="K3331">
            <v>80.435999999999993</v>
          </cell>
        </row>
        <row r="3332">
          <cell r="B3332" t="str">
            <v>C1104</v>
          </cell>
          <cell r="C3332" t="str">
            <v>DISJUNTOR TRIPOLAR C/ACIONAMENTO NA PORTA DO Q.D.ATE 100A</v>
          </cell>
          <cell r="D3332" t="str">
            <v>UN</v>
          </cell>
          <cell r="E3332">
            <v>1</v>
          </cell>
          <cell r="F3332">
            <v>56.13</v>
          </cell>
          <cell r="G3332">
            <v>0</v>
          </cell>
          <cell r="H3332">
            <v>12.25</v>
          </cell>
          <cell r="I3332">
            <v>0</v>
          </cell>
          <cell r="J3332">
            <v>68.38</v>
          </cell>
          <cell r="K3332">
            <v>82.055999999999997</v>
          </cell>
        </row>
        <row r="3333">
          <cell r="B3333" t="str">
            <v>C1108</v>
          </cell>
          <cell r="C3333" t="str">
            <v>DISJUNTOR TRIPOLAR C/ACIONAMENTO NA PORTA DO Q.D.ATE 160A</v>
          </cell>
          <cell r="D3333" t="str">
            <v>UN</v>
          </cell>
          <cell r="E3333">
            <v>1</v>
          </cell>
          <cell r="F3333">
            <v>141.86000000000001</v>
          </cell>
          <cell r="G3333">
            <v>0</v>
          </cell>
          <cell r="H3333">
            <v>12.25</v>
          </cell>
          <cell r="I3333">
            <v>0</v>
          </cell>
          <cell r="J3333">
            <v>154.11000000000001</v>
          </cell>
          <cell r="K3333">
            <v>184.93200000000002</v>
          </cell>
        </row>
        <row r="3334">
          <cell r="B3334" t="str">
            <v>C1109</v>
          </cell>
          <cell r="C3334" t="str">
            <v>DISJUNTOR TRIPOLAR C/ACIONAMENTO NA PORTA DO Q.D.ATE 250A</v>
          </cell>
          <cell r="D3334" t="str">
            <v>UN</v>
          </cell>
          <cell r="E3334">
            <v>1</v>
          </cell>
          <cell r="F3334">
            <v>2309.8000000000002</v>
          </cell>
          <cell r="G3334">
            <v>0</v>
          </cell>
          <cell r="H3334">
            <v>12.25</v>
          </cell>
          <cell r="I3334">
            <v>0</v>
          </cell>
          <cell r="J3334">
            <v>2322.0500000000002</v>
          </cell>
          <cell r="K3334">
            <v>2786.46</v>
          </cell>
        </row>
        <row r="3335">
          <cell r="B3335" t="str">
            <v>C1112</v>
          </cell>
          <cell r="C3335" t="str">
            <v>DISJUNTOR TRIPOLAR C/ACIONAMENTO NA PORTA DO Q.D.ATE 400A</v>
          </cell>
          <cell r="D3335" t="str">
            <v>UN</v>
          </cell>
          <cell r="E3335">
            <v>1</v>
          </cell>
          <cell r="F3335">
            <v>2129.8000000000002</v>
          </cell>
          <cell r="G3335">
            <v>0</v>
          </cell>
          <cell r="H3335">
            <v>12.25</v>
          </cell>
          <cell r="I3335">
            <v>0</v>
          </cell>
          <cell r="J3335">
            <v>2142.0500000000002</v>
          </cell>
          <cell r="K3335">
            <v>2570.46</v>
          </cell>
        </row>
        <row r="3336">
          <cell r="B3336" t="str">
            <v>C1113</v>
          </cell>
          <cell r="C3336" t="str">
            <v>DISJUNTOR TRIPOLAR C/ACIONAMENTO NA PORTA DO Q.D.ATE 630A</v>
          </cell>
          <cell r="D3336" t="str">
            <v>UN</v>
          </cell>
          <cell r="E3336">
            <v>1</v>
          </cell>
          <cell r="F3336">
            <v>9284.08</v>
          </cell>
          <cell r="G3336">
            <v>0</v>
          </cell>
          <cell r="H3336">
            <v>35.1</v>
          </cell>
          <cell r="I3336">
            <v>0</v>
          </cell>
          <cell r="J3336">
            <v>9319.18</v>
          </cell>
          <cell r="K3336">
            <v>11183.016</v>
          </cell>
        </row>
        <row r="3337">
          <cell r="B3337" t="str">
            <v>C1103</v>
          </cell>
          <cell r="C3337" t="str">
            <v>DISJUNTOR TRIPOLAR C/ACIONAMENTO NA PORTA DO Q.D.ATE 1000A</v>
          </cell>
          <cell r="D3337" t="str">
            <v>UN</v>
          </cell>
          <cell r="E3337">
            <v>1</v>
          </cell>
          <cell r="F3337">
            <v>13813.08</v>
          </cell>
          <cell r="G3337">
            <v>0</v>
          </cell>
          <cell r="H3337">
            <v>35.1</v>
          </cell>
          <cell r="I3337">
            <v>0</v>
          </cell>
          <cell r="J3337">
            <v>13848.18</v>
          </cell>
          <cell r="K3337">
            <v>16617.815999999999</v>
          </cell>
        </row>
        <row r="3338">
          <cell r="B3338" t="str">
            <v>C1105</v>
          </cell>
          <cell r="C3338" t="str">
            <v>DISJUNTOR TRIPOLAR C/ACIONAMENTO NA PORTA DO Q.D.ATE 1250A</v>
          </cell>
          <cell r="D3338" t="str">
            <v>UN</v>
          </cell>
          <cell r="E3338">
            <v>1</v>
          </cell>
          <cell r="F3338">
            <v>8315.0850000000009</v>
          </cell>
          <cell r="G3338">
            <v>0</v>
          </cell>
          <cell r="H3338">
            <v>43.875</v>
          </cell>
          <cell r="I3338">
            <v>0</v>
          </cell>
          <cell r="J3338">
            <v>8358.9600000000009</v>
          </cell>
          <cell r="K3338">
            <v>10030.752</v>
          </cell>
        </row>
        <row r="3339">
          <cell r="B3339" t="str">
            <v>C1107</v>
          </cell>
          <cell r="C3339" t="str">
            <v>DISJUNTOR TRIPOLAR C/ACIONAMENTO NA PORTA DO Q.D.ATE 1600A</v>
          </cell>
          <cell r="D3339" t="str">
            <v>UN</v>
          </cell>
          <cell r="E3339">
            <v>1</v>
          </cell>
          <cell r="F3339">
            <v>9350.8250000000007</v>
          </cell>
          <cell r="G3339">
            <v>0</v>
          </cell>
          <cell r="H3339">
            <v>43.875</v>
          </cell>
          <cell r="I3339">
            <v>0</v>
          </cell>
          <cell r="J3339">
            <v>9394.7000000000007</v>
          </cell>
          <cell r="K3339">
            <v>11273.640000000001</v>
          </cell>
        </row>
        <row r="3340">
          <cell r="B3340" t="str">
            <v>C1115</v>
          </cell>
          <cell r="C3340" t="str">
            <v>DISJUNTOR TRIPOLAR C/ACIONAMENTO NA PORTA DO Q.D.ATE 2500A</v>
          </cell>
          <cell r="D3340" t="str">
            <v>UN</v>
          </cell>
          <cell r="E3340">
            <v>1</v>
          </cell>
          <cell r="F3340">
            <v>19192.330000000002</v>
          </cell>
          <cell r="G3340">
            <v>0</v>
          </cell>
          <cell r="H3340">
            <v>70.2</v>
          </cell>
          <cell r="I3340">
            <v>0</v>
          </cell>
          <cell r="J3340">
            <v>19262.530000000002</v>
          </cell>
          <cell r="K3340">
            <v>23115.036000000004</v>
          </cell>
        </row>
        <row r="3341">
          <cell r="B3341" t="str">
            <v>C1110</v>
          </cell>
          <cell r="C3341" t="str">
            <v>DISJUNTOR TRIPOLAR C/ACIONAMENTO NA PORTA DO Q.D.ATE 3150A</v>
          </cell>
          <cell r="D3341" t="str">
            <v>UN</v>
          </cell>
          <cell r="E3341">
            <v>1</v>
          </cell>
          <cell r="F3341">
            <v>20181.57</v>
          </cell>
          <cell r="G3341">
            <v>0</v>
          </cell>
          <cell r="H3341">
            <v>70.2</v>
          </cell>
          <cell r="I3341">
            <v>0</v>
          </cell>
          <cell r="J3341">
            <v>20251.77</v>
          </cell>
          <cell r="K3341">
            <v>24302.124</v>
          </cell>
        </row>
        <row r="3342">
          <cell r="B3342" t="str">
            <v>C1116</v>
          </cell>
          <cell r="C3342" t="str">
            <v>DISJUNTOR TRIPOLAR COMPACTO EM QD - 175A</v>
          </cell>
          <cell r="D3342" t="str">
            <v>UN</v>
          </cell>
          <cell r="E3342">
            <v>1</v>
          </cell>
          <cell r="F3342">
            <v>141.86000000000001</v>
          </cell>
          <cell r="G3342">
            <v>0</v>
          </cell>
          <cell r="H3342">
            <v>12.25</v>
          </cell>
          <cell r="I3342">
            <v>0</v>
          </cell>
          <cell r="J3342">
            <v>154.11000000000001</v>
          </cell>
          <cell r="K3342">
            <v>184.93200000000002</v>
          </cell>
        </row>
        <row r="3343">
          <cell r="B3343" t="str">
            <v>C1118</v>
          </cell>
          <cell r="C3343" t="str">
            <v>DISJUNTOR TRIPOLAR EM QUADRO DE DISTRIBUIÇÃO 10A</v>
          </cell>
          <cell r="D3343" t="str">
            <v>UN</v>
          </cell>
          <cell r="E3343">
            <v>1</v>
          </cell>
          <cell r="F3343">
            <v>42.587499999999999</v>
          </cell>
          <cell r="G3343">
            <v>0</v>
          </cell>
          <cell r="H3343">
            <v>5.5125000000000002</v>
          </cell>
          <cell r="I3343">
            <v>0</v>
          </cell>
          <cell r="J3343">
            <v>48.1</v>
          </cell>
          <cell r="K3343">
            <v>57.72</v>
          </cell>
        </row>
        <row r="3344">
          <cell r="B3344" t="str">
            <v>C1119</v>
          </cell>
          <cell r="C3344" t="str">
            <v>DISJUNTOR TRIPOLAR EM QUADRO DE DISTRIBUIÇÃO 16A</v>
          </cell>
          <cell r="D3344" t="str">
            <v>UN</v>
          </cell>
          <cell r="E3344">
            <v>1</v>
          </cell>
          <cell r="F3344">
            <v>43.207500000000003</v>
          </cell>
          <cell r="G3344">
            <v>0</v>
          </cell>
          <cell r="H3344">
            <v>5.5125000000000002</v>
          </cell>
          <cell r="I3344">
            <v>0</v>
          </cell>
          <cell r="J3344">
            <v>48.720000000000006</v>
          </cell>
          <cell r="K3344">
            <v>58.464000000000006</v>
          </cell>
        </row>
        <row r="3345">
          <cell r="B3345" t="str">
            <v>C1121</v>
          </cell>
          <cell r="C3345" t="str">
            <v>DISJUNTOR TRIPOLAR EM QUADRO DE DISTRIBUIÇÃO 20A</v>
          </cell>
          <cell r="D3345" t="str">
            <v>UN</v>
          </cell>
          <cell r="E3345">
            <v>1</v>
          </cell>
          <cell r="F3345">
            <v>43.207500000000003</v>
          </cell>
          <cell r="G3345">
            <v>0</v>
          </cell>
          <cell r="H3345">
            <v>5.5125000000000002</v>
          </cell>
          <cell r="I3345">
            <v>0</v>
          </cell>
          <cell r="J3345">
            <v>48.720000000000006</v>
          </cell>
          <cell r="K3345">
            <v>58.464000000000006</v>
          </cell>
        </row>
        <row r="3346">
          <cell r="B3346" t="str">
            <v>C1122</v>
          </cell>
          <cell r="C3346" t="str">
            <v>DISJUNTOR TRIPOLAR EM QUADRO DE DISTRIBUIÇÃO 25A</v>
          </cell>
          <cell r="D3346" t="str">
            <v>UN</v>
          </cell>
          <cell r="E3346">
            <v>1</v>
          </cell>
          <cell r="F3346">
            <v>43.207500000000003</v>
          </cell>
          <cell r="G3346">
            <v>0</v>
          </cell>
          <cell r="H3346">
            <v>5.5125000000000002</v>
          </cell>
          <cell r="I3346">
            <v>0</v>
          </cell>
          <cell r="J3346">
            <v>48.720000000000006</v>
          </cell>
          <cell r="K3346">
            <v>58.464000000000006</v>
          </cell>
        </row>
        <row r="3347">
          <cell r="B3347" t="str">
            <v>C1124</v>
          </cell>
          <cell r="C3347" t="str">
            <v>DISJUNTOR TRIPOLAR EM QUADRO DE DISTRIBUIÇÃO 32A</v>
          </cell>
          <cell r="D3347" t="str">
            <v>UN</v>
          </cell>
          <cell r="E3347">
            <v>1</v>
          </cell>
          <cell r="F3347">
            <v>43.207500000000003</v>
          </cell>
          <cell r="G3347">
            <v>0</v>
          </cell>
          <cell r="H3347">
            <v>5.5125000000000002</v>
          </cell>
          <cell r="I3347">
            <v>0</v>
          </cell>
          <cell r="J3347">
            <v>48.720000000000006</v>
          </cell>
          <cell r="K3347">
            <v>58.464000000000006</v>
          </cell>
        </row>
        <row r="3348">
          <cell r="B3348" t="str">
            <v>C1125</v>
          </cell>
          <cell r="C3348" t="str">
            <v>DISJUNTOR TRIPOLAR EM QUADRO DE DISTRIBUIÇÃO 40A</v>
          </cell>
          <cell r="D3348" t="str">
            <v>UN</v>
          </cell>
          <cell r="E3348">
            <v>1</v>
          </cell>
          <cell r="F3348">
            <v>43.207500000000003</v>
          </cell>
          <cell r="G3348">
            <v>0</v>
          </cell>
          <cell r="H3348">
            <v>5.5125000000000002</v>
          </cell>
          <cell r="I3348">
            <v>0</v>
          </cell>
          <cell r="J3348">
            <v>48.720000000000006</v>
          </cell>
          <cell r="K3348">
            <v>58.464000000000006</v>
          </cell>
        </row>
        <row r="3349">
          <cell r="B3349" t="str">
            <v>C1127</v>
          </cell>
          <cell r="C3349" t="str">
            <v>DISJUNTOR TRIPOLAR EM QUADRO DE DISTRIBUIÇÃO 50A</v>
          </cell>
          <cell r="D3349" t="str">
            <v>UN</v>
          </cell>
          <cell r="E3349">
            <v>1</v>
          </cell>
          <cell r="F3349">
            <v>43.207500000000003</v>
          </cell>
          <cell r="G3349">
            <v>0</v>
          </cell>
          <cell r="H3349">
            <v>5.5125000000000002</v>
          </cell>
          <cell r="I3349">
            <v>0</v>
          </cell>
          <cell r="J3349">
            <v>48.720000000000006</v>
          </cell>
          <cell r="K3349">
            <v>58.464000000000006</v>
          </cell>
        </row>
        <row r="3350">
          <cell r="B3350" t="str">
            <v>C1128</v>
          </cell>
          <cell r="C3350" t="str">
            <v>DISJUNTOR TRIPOLAR EM QUADRO DE DISTRIBUIÇÃO 60A</v>
          </cell>
          <cell r="D3350" t="str">
            <v>UN</v>
          </cell>
          <cell r="E3350">
            <v>1</v>
          </cell>
          <cell r="F3350">
            <v>50.727499999999999</v>
          </cell>
          <cell r="G3350">
            <v>0</v>
          </cell>
          <cell r="H3350">
            <v>5.5125000000000002</v>
          </cell>
          <cell r="I3350">
            <v>0</v>
          </cell>
          <cell r="J3350">
            <v>56.24</v>
          </cell>
          <cell r="K3350">
            <v>67.488</v>
          </cell>
        </row>
        <row r="3351">
          <cell r="B3351" t="str">
            <v>C1130</v>
          </cell>
          <cell r="C3351" t="str">
            <v>DISJUNTOR TRIPOLAR EM QUADRO DE DISTRIBUIÇÃO 70A</v>
          </cell>
          <cell r="D3351" t="str">
            <v>UN</v>
          </cell>
          <cell r="E3351">
            <v>1</v>
          </cell>
          <cell r="F3351">
            <v>50.727499999999999</v>
          </cell>
          <cell r="G3351">
            <v>0</v>
          </cell>
          <cell r="H3351">
            <v>5.5125000000000002</v>
          </cell>
          <cell r="I3351">
            <v>0</v>
          </cell>
          <cell r="J3351">
            <v>56.24</v>
          </cell>
          <cell r="K3351">
            <v>67.488</v>
          </cell>
        </row>
        <row r="3352">
          <cell r="B3352" t="str">
            <v>C1131</v>
          </cell>
          <cell r="C3352" t="str">
            <v>DISJUNTOR TRIPOLAR EM QUADRO DE DISTRIBUIÇÃO 90A</v>
          </cell>
          <cell r="D3352" t="str">
            <v>UN</v>
          </cell>
          <cell r="E3352">
            <v>1</v>
          </cell>
          <cell r="F3352">
            <v>50.727499999999999</v>
          </cell>
          <cell r="G3352">
            <v>0</v>
          </cell>
          <cell r="H3352">
            <v>5.5125000000000002</v>
          </cell>
          <cell r="I3352">
            <v>0</v>
          </cell>
          <cell r="J3352">
            <v>56.24</v>
          </cell>
          <cell r="K3352">
            <v>67.488</v>
          </cell>
        </row>
        <row r="3353">
          <cell r="B3353" t="str">
            <v>C1117</v>
          </cell>
          <cell r="C3353" t="str">
            <v>DISJUNTOR TRIPOLAR EM QUADRO DE DISTRIBUIÇÃO 100A</v>
          </cell>
          <cell r="D3353" t="str">
            <v>UN</v>
          </cell>
          <cell r="E3353">
            <v>1</v>
          </cell>
          <cell r="F3353">
            <v>50.727499999999999</v>
          </cell>
          <cell r="G3353">
            <v>0</v>
          </cell>
          <cell r="H3353">
            <v>5.5125000000000002</v>
          </cell>
          <cell r="I3353">
            <v>0</v>
          </cell>
          <cell r="J3353">
            <v>56.24</v>
          </cell>
          <cell r="K3353">
            <v>67.488</v>
          </cell>
        </row>
        <row r="3354">
          <cell r="B3354" t="str">
            <v>C4035</v>
          </cell>
          <cell r="C3354" t="str">
            <v>FUSÍVEL NH 100A - INSTALADO</v>
          </cell>
          <cell r="D3354" t="str">
            <v>UN</v>
          </cell>
          <cell r="E3354">
            <v>1</v>
          </cell>
          <cell r="F3354">
            <v>12.42</v>
          </cell>
          <cell r="G3354">
            <v>0</v>
          </cell>
          <cell r="H3354">
            <v>0</v>
          </cell>
          <cell r="I3354">
            <v>0</v>
          </cell>
          <cell r="J3354">
            <v>12.42</v>
          </cell>
          <cell r="K3354">
            <v>14.904</v>
          </cell>
        </row>
        <row r="3355">
          <cell r="B3355" t="str">
            <v>C3567</v>
          </cell>
          <cell r="C3355" t="str">
            <v>MUTIRÃO MISTO - DISJUNTOR MONOPOLAR EM QUADRO DE DISTRIBUIÇÃO DE 16A</v>
          </cell>
          <cell r="D3355" t="str">
            <v>UN</v>
          </cell>
          <cell r="E3355">
            <v>1</v>
          </cell>
          <cell r="F3355">
            <v>6.8375000000000004</v>
          </cell>
          <cell r="G3355">
            <v>0</v>
          </cell>
          <cell r="H3355">
            <v>1.0425</v>
          </cell>
          <cell r="I3355">
            <v>0</v>
          </cell>
          <cell r="J3355">
            <v>7.8800000000000008</v>
          </cell>
          <cell r="K3355">
            <v>9.4560000000000013</v>
          </cell>
        </row>
        <row r="3356">
          <cell r="B3356" t="str">
            <v>C4029</v>
          </cell>
          <cell r="C3356" t="str">
            <v>RELÉ DIGITAL MULTIFUNÇÃO, TRIFÁSICO, 115V, TENSÃO AUXILIAR 120Vcc - INSTALADO</v>
          </cell>
          <cell r="D3356" t="str">
            <v>UN</v>
          </cell>
          <cell r="E3356">
            <v>1</v>
          </cell>
          <cell r="F3356">
            <v>8500</v>
          </cell>
          <cell r="G3356">
            <v>0</v>
          </cell>
          <cell r="H3356">
            <v>0</v>
          </cell>
          <cell r="I3356">
            <v>0</v>
          </cell>
          <cell r="J3356">
            <v>8500</v>
          </cell>
          <cell r="K3356">
            <v>10200</v>
          </cell>
        </row>
        <row r="3357">
          <cell r="B3357" t="str">
            <v>C2260</v>
          </cell>
          <cell r="C3357" t="str">
            <v>SECCIONADOR FUSÍVEL DIAZED MONOPOLAR ATE 25A</v>
          </cell>
          <cell r="D3357" t="str">
            <v>UN</v>
          </cell>
          <cell r="E3357">
            <v>1</v>
          </cell>
          <cell r="F3357">
            <v>44.104999999999997</v>
          </cell>
          <cell r="G3357">
            <v>0</v>
          </cell>
          <cell r="H3357">
            <v>6.125</v>
          </cell>
          <cell r="I3357">
            <v>0</v>
          </cell>
          <cell r="J3357">
            <v>50.23</v>
          </cell>
          <cell r="K3357">
            <v>60.275999999999996</v>
          </cell>
        </row>
        <row r="3358">
          <cell r="B3358" t="str">
            <v>C2261</v>
          </cell>
          <cell r="C3358" t="str">
            <v>SECCIONADOR FUSÍVEL DIAZED MONOPOLAR ATE 63A</v>
          </cell>
          <cell r="D3358" t="str">
            <v>UN</v>
          </cell>
          <cell r="E3358">
            <v>1</v>
          </cell>
          <cell r="F3358">
            <v>65.905000000000001</v>
          </cell>
          <cell r="G3358">
            <v>0</v>
          </cell>
          <cell r="H3358">
            <v>6.125</v>
          </cell>
          <cell r="I3358">
            <v>0</v>
          </cell>
          <cell r="J3358">
            <v>72.03</v>
          </cell>
          <cell r="K3358">
            <v>86.435999999999993</v>
          </cell>
        </row>
        <row r="3359">
          <cell r="B3359" t="str">
            <v>C2259</v>
          </cell>
          <cell r="C3359" t="str">
            <v>SECCIONADOR FUSÍVEL DIAZED BIPOLAR.ATE 25A</v>
          </cell>
          <cell r="D3359" t="str">
            <v>UN</v>
          </cell>
          <cell r="E3359">
            <v>1</v>
          </cell>
          <cell r="F3359">
            <v>127.7525</v>
          </cell>
          <cell r="G3359">
            <v>0</v>
          </cell>
          <cell r="H3359">
            <v>9.1875</v>
          </cell>
          <cell r="I3359">
            <v>0</v>
          </cell>
          <cell r="J3359">
            <v>136.94</v>
          </cell>
          <cell r="K3359">
            <v>164.328</v>
          </cell>
        </row>
        <row r="3360">
          <cell r="B3360" t="str">
            <v>C2258</v>
          </cell>
          <cell r="C3360" t="str">
            <v>SECCIONADOR FUSÍVEL DIAZED BIPOLAR ATE 63 A</v>
          </cell>
          <cell r="D3360" t="str">
            <v>UN</v>
          </cell>
          <cell r="E3360">
            <v>1</v>
          </cell>
          <cell r="F3360">
            <v>129.35249999999999</v>
          </cell>
          <cell r="G3360">
            <v>0</v>
          </cell>
          <cell r="H3360">
            <v>9.1875</v>
          </cell>
          <cell r="I3360">
            <v>0</v>
          </cell>
          <cell r="J3360">
            <v>138.54</v>
          </cell>
          <cell r="K3360">
            <v>166.24799999999999</v>
          </cell>
        </row>
        <row r="3361">
          <cell r="B3361" t="str">
            <v>C2262</v>
          </cell>
          <cell r="C3361" t="str">
            <v>SECCIONADOR FUSÍVEL DIAZED TRIPOLAR ATE 25A, EM QUADRO DISTRIBUIÇÃO</v>
          </cell>
          <cell r="D3361" t="str">
            <v>UN</v>
          </cell>
          <cell r="E3361">
            <v>1</v>
          </cell>
          <cell r="F3361">
            <v>127.4</v>
          </cell>
          <cell r="G3361">
            <v>0</v>
          </cell>
          <cell r="H3361">
            <v>12.25</v>
          </cell>
          <cell r="I3361">
            <v>0</v>
          </cell>
          <cell r="J3361">
            <v>139.65</v>
          </cell>
          <cell r="K3361">
            <v>167.58</v>
          </cell>
        </row>
        <row r="3362">
          <cell r="B3362" t="str">
            <v>C2263</v>
          </cell>
          <cell r="C3362" t="str">
            <v>SECCIONADOR FUSÍVEL NH TRIPOLAR MANOBRA C/CARGA.ATE 125A</v>
          </cell>
          <cell r="D3362" t="str">
            <v>UN</v>
          </cell>
          <cell r="E3362">
            <v>1</v>
          </cell>
          <cell r="F3362">
            <v>161.08500000000001</v>
          </cell>
          <cell r="G3362">
            <v>0</v>
          </cell>
          <cell r="H3362">
            <v>11.025</v>
          </cell>
          <cell r="I3362">
            <v>0</v>
          </cell>
          <cell r="J3362">
            <v>172.11</v>
          </cell>
          <cell r="K3362">
            <v>206.53200000000001</v>
          </cell>
        </row>
        <row r="3363">
          <cell r="B3363" t="str">
            <v>C2264</v>
          </cell>
          <cell r="C3363" t="str">
            <v>SECCIONADOR FUSÍVEL NH TRIPOLAR MANOBRA C/CARGA.ATE 250A</v>
          </cell>
          <cell r="D3363" t="str">
            <v>UN</v>
          </cell>
          <cell r="E3363">
            <v>1</v>
          </cell>
          <cell r="F3363">
            <v>289.01749999999998</v>
          </cell>
          <cell r="G3363">
            <v>0</v>
          </cell>
          <cell r="H3363">
            <v>12.862500000000001</v>
          </cell>
          <cell r="I3363">
            <v>0</v>
          </cell>
          <cell r="J3363">
            <v>301.88</v>
          </cell>
          <cell r="K3363">
            <v>362.25599999999997</v>
          </cell>
        </row>
        <row r="3364">
          <cell r="B3364" t="str">
            <v>C2265</v>
          </cell>
          <cell r="C3364" t="str">
            <v>SECCIONADOR FUSÍVEL NH TRIPOLAR MANOBRA S/CARGA.ATE 250A</v>
          </cell>
          <cell r="D3364" t="str">
            <v>UN</v>
          </cell>
          <cell r="E3364">
            <v>1</v>
          </cell>
          <cell r="F3364">
            <v>289.01749999999998</v>
          </cell>
          <cell r="G3364">
            <v>0</v>
          </cell>
          <cell r="H3364">
            <v>12.862500000000001</v>
          </cell>
          <cell r="I3364">
            <v>0</v>
          </cell>
          <cell r="J3364">
            <v>301.88</v>
          </cell>
          <cell r="K3364">
            <v>362.25599999999997</v>
          </cell>
        </row>
        <row r="3365">
          <cell r="B3365" t="str">
            <v>C2266</v>
          </cell>
          <cell r="C3365" t="str">
            <v>SECCIONADOR FUSÍVEL NH TRIPOLAR MANOBRA S/CARGA.ATE 400A</v>
          </cell>
          <cell r="D3365" t="str">
            <v>UN</v>
          </cell>
          <cell r="E3365">
            <v>1</v>
          </cell>
          <cell r="F3365">
            <v>466.35</v>
          </cell>
          <cell r="G3365">
            <v>0</v>
          </cell>
          <cell r="H3365">
            <v>14.7</v>
          </cell>
          <cell r="I3365">
            <v>0</v>
          </cell>
          <cell r="J3365">
            <v>481.05</v>
          </cell>
          <cell r="K3365">
            <v>577.26</v>
          </cell>
        </row>
        <row r="3366">
          <cell r="B3366" t="str">
            <v>C2267</v>
          </cell>
          <cell r="C3366" t="str">
            <v>SECCIONADOR FUSÍVEL NH TRIPOLAR MANOBRA S/CARGA.ATE 630A</v>
          </cell>
          <cell r="D3366" t="str">
            <v>UN</v>
          </cell>
          <cell r="E3366">
            <v>1</v>
          </cell>
          <cell r="F3366">
            <v>598.23249999999996</v>
          </cell>
          <cell r="G3366">
            <v>0</v>
          </cell>
          <cell r="H3366">
            <v>16.537500000000001</v>
          </cell>
          <cell r="I3366">
            <v>0</v>
          </cell>
          <cell r="J3366">
            <v>614.77</v>
          </cell>
          <cell r="K3366">
            <v>737.72399999999993</v>
          </cell>
        </row>
        <row r="3367">
          <cell r="C3367" t="str">
            <v>TOMADAS / INTERRUPTORES / ESPELHOS</v>
          </cell>
          <cell r="E3367">
            <v>0</v>
          </cell>
          <cell r="F3367">
            <v>976.36424999999997</v>
          </cell>
          <cell r="G3367">
            <v>0</v>
          </cell>
          <cell r="H3367">
            <v>139.43574999999998</v>
          </cell>
          <cell r="I3367">
            <v>0</v>
          </cell>
          <cell r="J3367" t="str">
            <v/>
          </cell>
        </row>
        <row r="3368">
          <cell r="B3368" t="str">
            <v>C3581</v>
          </cell>
          <cell r="C3368" t="str">
            <v>MUTIRÃO MISTO - SOQUETE DE BAQUELITE</v>
          </cell>
          <cell r="D3368" t="str">
            <v>UN</v>
          </cell>
          <cell r="E3368">
            <v>1</v>
          </cell>
          <cell r="F3368">
            <v>1.41875</v>
          </cell>
          <cell r="G3368">
            <v>0</v>
          </cell>
          <cell r="H3368">
            <v>0.52124999999999999</v>
          </cell>
          <cell r="I3368">
            <v>0</v>
          </cell>
          <cell r="J3368">
            <v>1.94</v>
          </cell>
          <cell r="K3368">
            <v>2.3279999999999998</v>
          </cell>
        </row>
        <row r="3369">
          <cell r="B3369" t="str">
            <v>C3580</v>
          </cell>
          <cell r="C3369" t="str">
            <v>SOQUETE DE BAQUELITE - PADRÃO POPULAR</v>
          </cell>
          <cell r="D3369" t="str">
            <v>UN</v>
          </cell>
          <cell r="E3369">
            <v>1</v>
          </cell>
          <cell r="F3369">
            <v>1.73125</v>
          </cell>
          <cell r="G3369">
            <v>0</v>
          </cell>
          <cell r="H3369">
            <v>0.91874999999999996</v>
          </cell>
          <cell r="I3369">
            <v>0</v>
          </cell>
          <cell r="J3369">
            <v>2.65</v>
          </cell>
          <cell r="K3369">
            <v>3.1799999999999997</v>
          </cell>
        </row>
        <row r="3370">
          <cell r="B3370" t="str">
            <v>C0597</v>
          </cell>
          <cell r="C3370" t="str">
            <v>CAIXA DE AÇO INOXIDÁVEL C/ 8 TOMADAS 2P+T/250V (COMPLETA)</v>
          </cell>
          <cell r="D3370" t="str">
            <v>UN</v>
          </cell>
          <cell r="E3370">
            <v>1</v>
          </cell>
          <cell r="F3370">
            <v>87.683750000000003</v>
          </cell>
          <cell r="G3370">
            <v>0</v>
          </cell>
          <cell r="H3370">
            <v>5.2062499999999998</v>
          </cell>
          <cell r="I3370">
            <v>0</v>
          </cell>
          <cell r="J3370">
            <v>92.89</v>
          </cell>
          <cell r="K3370">
            <v>111.468</v>
          </cell>
        </row>
        <row r="3371">
          <cell r="B3371" t="str">
            <v>C3477</v>
          </cell>
          <cell r="C3371" t="str">
            <v>CAIXA DE PISO EM LATÃO P/ DUAS TOMADAS DIAM.=2"</v>
          </cell>
          <cell r="D3371" t="str">
            <v>UN</v>
          </cell>
          <cell r="E3371">
            <v>1</v>
          </cell>
          <cell r="F3371">
            <v>31.416250000000002</v>
          </cell>
          <cell r="G3371">
            <v>0</v>
          </cell>
          <cell r="H3371">
            <v>4.59375</v>
          </cell>
          <cell r="I3371">
            <v>0</v>
          </cell>
          <cell r="J3371">
            <v>36.010000000000005</v>
          </cell>
          <cell r="K3371">
            <v>43.212000000000003</v>
          </cell>
        </row>
        <row r="3372">
          <cell r="B3372" t="str">
            <v>C0670</v>
          </cell>
          <cell r="C3372" t="str">
            <v>CAMPAINHA TIPO SIRENE ESCOLAR, C/INTERRUPTOR PULSADOR</v>
          </cell>
          <cell r="D3372" t="str">
            <v>UN</v>
          </cell>
          <cell r="E3372">
            <v>1</v>
          </cell>
          <cell r="F3372">
            <v>103.44374999999999</v>
          </cell>
          <cell r="G3372">
            <v>0</v>
          </cell>
          <cell r="H3372">
            <v>1.2862499999999999</v>
          </cell>
          <cell r="I3372">
            <v>0</v>
          </cell>
          <cell r="J3372">
            <v>104.72999999999999</v>
          </cell>
          <cell r="K3372">
            <v>125.67599999999999</v>
          </cell>
        </row>
        <row r="3373">
          <cell r="B3373" t="str">
            <v>C0863</v>
          </cell>
          <cell r="C3373" t="str">
            <v>CONJUNTO ARSTOP COMPLETO (15 A 30A)</v>
          </cell>
          <cell r="D3373" t="str">
            <v>UN</v>
          </cell>
          <cell r="E3373">
            <v>1</v>
          </cell>
          <cell r="F3373">
            <v>19.223749999999999</v>
          </cell>
          <cell r="G3373">
            <v>0</v>
          </cell>
          <cell r="H3373">
            <v>2.2662499999999999</v>
          </cell>
          <cell r="I3373">
            <v>0</v>
          </cell>
          <cell r="J3373">
            <v>21.49</v>
          </cell>
          <cell r="K3373">
            <v>25.787999999999997</v>
          </cell>
        </row>
        <row r="3374">
          <cell r="B3374" t="str">
            <v>C1494</v>
          </cell>
          <cell r="C3374" t="str">
            <v>INTERRUPTOR UMA TECLA SIMPLES 10A 250V</v>
          </cell>
          <cell r="D3374" t="str">
            <v>UN</v>
          </cell>
          <cell r="E3374">
            <v>1</v>
          </cell>
          <cell r="F3374">
            <v>5.13375</v>
          </cell>
          <cell r="G3374">
            <v>0</v>
          </cell>
          <cell r="H3374">
            <v>1.2862499999999999</v>
          </cell>
          <cell r="I3374">
            <v>0</v>
          </cell>
          <cell r="J3374">
            <v>6.42</v>
          </cell>
          <cell r="K3374">
            <v>7.7039999999999997</v>
          </cell>
        </row>
        <row r="3375">
          <cell r="B3375" t="str">
            <v>C1498</v>
          </cell>
          <cell r="C3375" t="str">
            <v>INTERRUPTOR.UMA TECLA SIMPLES UMA PARALELA.10A.250V</v>
          </cell>
          <cell r="D3375" t="str">
            <v>UN</v>
          </cell>
          <cell r="E3375">
            <v>1</v>
          </cell>
          <cell r="F3375">
            <v>10.393750000000001</v>
          </cell>
          <cell r="G3375">
            <v>0</v>
          </cell>
          <cell r="H3375">
            <v>2.7562500000000001</v>
          </cell>
          <cell r="I3375">
            <v>0</v>
          </cell>
          <cell r="J3375">
            <v>13.15</v>
          </cell>
          <cell r="K3375">
            <v>15.78</v>
          </cell>
        </row>
        <row r="3376">
          <cell r="B3376" t="str">
            <v>C1497</v>
          </cell>
          <cell r="C3376" t="str">
            <v>INTERRUPTOR UMA TECLA SIMPLES UMA P/CAMPAINHA 10A 250V</v>
          </cell>
          <cell r="D3376" t="str">
            <v>UN</v>
          </cell>
          <cell r="E3376">
            <v>1</v>
          </cell>
          <cell r="F3376">
            <v>10.00375</v>
          </cell>
          <cell r="G3376">
            <v>0</v>
          </cell>
          <cell r="H3376">
            <v>2.2662499999999999</v>
          </cell>
          <cell r="I3376">
            <v>0</v>
          </cell>
          <cell r="J3376">
            <v>12.27</v>
          </cell>
          <cell r="K3376">
            <v>14.723999999999998</v>
          </cell>
        </row>
        <row r="3377">
          <cell r="B3377" t="str">
            <v>C1496</v>
          </cell>
          <cell r="C3377" t="str">
            <v>INTERRUPTOR UMA TECLA SIMPLES E TOMADA UNIVERSAL 10A 250V</v>
          </cell>
          <cell r="D3377" t="str">
            <v>UN</v>
          </cell>
          <cell r="E3377">
            <v>1</v>
          </cell>
          <cell r="F3377">
            <v>9.8037500000000009</v>
          </cell>
          <cell r="G3377">
            <v>0</v>
          </cell>
          <cell r="H3377">
            <v>2.2662499999999999</v>
          </cell>
          <cell r="I3377">
            <v>0</v>
          </cell>
          <cell r="J3377">
            <v>12.07</v>
          </cell>
          <cell r="K3377">
            <v>14.484</v>
          </cell>
        </row>
        <row r="3378">
          <cell r="B3378" t="str">
            <v>C1495</v>
          </cell>
          <cell r="C3378" t="str">
            <v>INTERRUPTOR UMA TECLA SIMPLES DUAS PARALELO 10A 250V</v>
          </cell>
          <cell r="D3378" t="str">
            <v>UN</v>
          </cell>
          <cell r="E3378">
            <v>1</v>
          </cell>
          <cell r="F3378">
            <v>16.93375</v>
          </cell>
          <cell r="G3378">
            <v>0</v>
          </cell>
          <cell r="H3378">
            <v>4.2262500000000003</v>
          </cell>
          <cell r="I3378">
            <v>0</v>
          </cell>
          <cell r="J3378">
            <v>21.16</v>
          </cell>
          <cell r="K3378">
            <v>25.391999999999999</v>
          </cell>
        </row>
        <row r="3379">
          <cell r="B3379" t="str">
            <v>C1491</v>
          </cell>
          <cell r="C3379" t="str">
            <v>INTERRUPTOR UMA TECLA BIPOLAR PARALELO 20A 250V</v>
          </cell>
          <cell r="D3379" t="str">
            <v>UN</v>
          </cell>
          <cell r="E3379">
            <v>1</v>
          </cell>
          <cell r="F3379">
            <v>18.59375</v>
          </cell>
          <cell r="G3379">
            <v>0</v>
          </cell>
          <cell r="H3379">
            <v>3.2462499999999999</v>
          </cell>
          <cell r="I3379">
            <v>0</v>
          </cell>
          <cell r="J3379">
            <v>21.84</v>
          </cell>
          <cell r="K3379">
            <v>26.207999999999998</v>
          </cell>
        </row>
        <row r="3380">
          <cell r="B3380" t="str">
            <v>C1492</v>
          </cell>
          <cell r="C3380" t="str">
            <v>INTERRUPTOR UMA TECLA PARALELO 10A 250V</v>
          </cell>
          <cell r="D3380" t="str">
            <v>UN</v>
          </cell>
          <cell r="E3380">
            <v>1</v>
          </cell>
          <cell r="F3380">
            <v>6.7237499999999999</v>
          </cell>
          <cell r="G3380">
            <v>0</v>
          </cell>
          <cell r="H3380">
            <v>1.7762500000000001</v>
          </cell>
          <cell r="I3380">
            <v>0</v>
          </cell>
          <cell r="J3380">
            <v>8.5</v>
          </cell>
          <cell r="K3380">
            <v>10.199999999999999</v>
          </cell>
        </row>
        <row r="3381">
          <cell r="B3381" t="str">
            <v>C1493</v>
          </cell>
          <cell r="C3381" t="str">
            <v>INTERRUPTOR UMA TECLA PARALELO E TOMADA UNIVERSAL 10A 250V</v>
          </cell>
          <cell r="D3381" t="str">
            <v>UN</v>
          </cell>
          <cell r="E3381">
            <v>1</v>
          </cell>
          <cell r="F3381">
            <v>11.08375</v>
          </cell>
          <cell r="G3381">
            <v>0</v>
          </cell>
          <cell r="H3381">
            <v>2.7562500000000001</v>
          </cell>
          <cell r="I3381">
            <v>0</v>
          </cell>
          <cell r="J3381">
            <v>13.84</v>
          </cell>
          <cell r="K3381">
            <v>16.608000000000001</v>
          </cell>
        </row>
        <row r="3382">
          <cell r="B3382" t="str">
            <v>C1490</v>
          </cell>
          <cell r="C3382" t="str">
            <v>INTERRUPTOR UMA TECLA 10A - 250V, SISTEMA "X"</v>
          </cell>
          <cell r="D3382" t="str">
            <v>UN</v>
          </cell>
          <cell r="E3382">
            <v>1</v>
          </cell>
          <cell r="F3382">
            <v>6.4725000000000001</v>
          </cell>
          <cell r="G3382">
            <v>0</v>
          </cell>
          <cell r="H3382">
            <v>1.8374999999999999</v>
          </cell>
          <cell r="I3382">
            <v>0</v>
          </cell>
          <cell r="J3382">
            <v>8.31</v>
          </cell>
          <cell r="K3382">
            <v>9.9719999999999995</v>
          </cell>
        </row>
        <row r="3383">
          <cell r="B3383" t="str">
            <v>C1479</v>
          </cell>
          <cell r="C3383" t="str">
            <v>INTERRUPTOR  DUAS TECLAS SIMPLES 10A 250V</v>
          </cell>
          <cell r="D3383" t="str">
            <v>UN</v>
          </cell>
          <cell r="E3383">
            <v>1</v>
          </cell>
          <cell r="F3383">
            <v>8.8737499999999994</v>
          </cell>
          <cell r="G3383">
            <v>0</v>
          </cell>
          <cell r="H3383">
            <v>2.2662499999999999</v>
          </cell>
          <cell r="I3383">
            <v>0</v>
          </cell>
          <cell r="J3383">
            <v>11.139999999999999</v>
          </cell>
          <cell r="K3383">
            <v>13.367999999999999</v>
          </cell>
        </row>
        <row r="3384">
          <cell r="B3384" t="str">
            <v>C1484</v>
          </cell>
          <cell r="C3384" t="str">
            <v>INTERRUPTOR DUAS TECLAS SIMPLES UMA PARALELO 10A 250V</v>
          </cell>
          <cell r="D3384" t="str">
            <v>UN</v>
          </cell>
          <cell r="E3384">
            <v>1</v>
          </cell>
          <cell r="F3384">
            <v>14.733750000000001</v>
          </cell>
          <cell r="G3384">
            <v>0</v>
          </cell>
          <cell r="H3384">
            <v>3.7362500000000001</v>
          </cell>
          <cell r="I3384">
            <v>0</v>
          </cell>
          <cell r="J3384">
            <v>18.47</v>
          </cell>
          <cell r="K3384">
            <v>22.163999999999998</v>
          </cell>
        </row>
        <row r="3385">
          <cell r="B3385" t="str">
            <v>C1481</v>
          </cell>
          <cell r="C3385" t="str">
            <v>INTERRUPTOR DUAS TECLAS PARALELO 10A 250V</v>
          </cell>
          <cell r="D3385" t="str">
            <v>UN</v>
          </cell>
          <cell r="E3385">
            <v>1</v>
          </cell>
          <cell r="F3385">
            <v>12.08375</v>
          </cell>
          <cell r="G3385">
            <v>0</v>
          </cell>
          <cell r="H3385">
            <v>3.2462499999999999</v>
          </cell>
          <cell r="I3385">
            <v>0</v>
          </cell>
          <cell r="J3385">
            <v>15.33</v>
          </cell>
          <cell r="K3385">
            <v>18.396000000000001</v>
          </cell>
        </row>
        <row r="3386">
          <cell r="B3386" t="str">
            <v>C1483</v>
          </cell>
          <cell r="C3386" t="str">
            <v>INTERRUPTOR DUAS TECLAS SIMPLES E TOMADA 10A 250V</v>
          </cell>
          <cell r="D3386" t="str">
            <v>UN</v>
          </cell>
          <cell r="E3386">
            <v>1</v>
          </cell>
          <cell r="F3386">
            <v>12.453749999999999</v>
          </cell>
          <cell r="G3386">
            <v>0</v>
          </cell>
          <cell r="H3386">
            <v>3.2462499999999999</v>
          </cell>
          <cell r="I3386">
            <v>0</v>
          </cell>
          <cell r="J3386">
            <v>15.7</v>
          </cell>
          <cell r="K3386">
            <v>18.84</v>
          </cell>
        </row>
        <row r="3387">
          <cell r="B3387" t="str">
            <v>C1482</v>
          </cell>
          <cell r="C3387" t="str">
            <v>INTERRUPTOR DUAS TECLAS PARALELO E TOMADA 10A 250V</v>
          </cell>
          <cell r="D3387" t="str">
            <v>UN</v>
          </cell>
          <cell r="E3387">
            <v>1</v>
          </cell>
          <cell r="F3387">
            <v>16.873750000000001</v>
          </cell>
          <cell r="G3387">
            <v>0</v>
          </cell>
          <cell r="H3387">
            <v>4.2262500000000003</v>
          </cell>
          <cell r="I3387">
            <v>0</v>
          </cell>
          <cell r="J3387">
            <v>21.1</v>
          </cell>
          <cell r="K3387">
            <v>25.32</v>
          </cell>
        </row>
        <row r="3388">
          <cell r="B3388" t="str">
            <v>C1480</v>
          </cell>
          <cell r="C3388" t="str">
            <v>INTERRUPTOR DUAS TECLAS 10A - 250V, SISTEMA "X"</v>
          </cell>
          <cell r="D3388" t="str">
            <v>UN</v>
          </cell>
          <cell r="E3388">
            <v>1</v>
          </cell>
          <cell r="F3388">
            <v>9.8137500000000006</v>
          </cell>
          <cell r="G3388">
            <v>0</v>
          </cell>
          <cell r="H3388">
            <v>2.2662499999999999</v>
          </cell>
          <cell r="I3388">
            <v>0</v>
          </cell>
          <cell r="J3388">
            <v>12.08</v>
          </cell>
          <cell r="K3388">
            <v>14.495999999999999</v>
          </cell>
        </row>
        <row r="3389">
          <cell r="B3389" t="str">
            <v>C1485</v>
          </cell>
          <cell r="C3389" t="str">
            <v>INTERRUPTOR PULSADOR DE CAMPAINHA 10A 250V</v>
          </cell>
          <cell r="D3389" t="str">
            <v>UN</v>
          </cell>
          <cell r="E3389">
            <v>1</v>
          </cell>
          <cell r="F3389">
            <v>5.34375</v>
          </cell>
          <cell r="G3389">
            <v>0</v>
          </cell>
          <cell r="H3389">
            <v>1.2862499999999999</v>
          </cell>
          <cell r="I3389">
            <v>0</v>
          </cell>
          <cell r="J3389">
            <v>6.63</v>
          </cell>
          <cell r="K3389">
            <v>7.9559999999999995</v>
          </cell>
        </row>
        <row r="3390">
          <cell r="B3390" t="str">
            <v>C1489</v>
          </cell>
          <cell r="C3390" t="str">
            <v>INTERRUPTOR TRES TECLAS SIMPLES 10A 250V</v>
          </cell>
          <cell r="D3390" t="str">
            <v>UN</v>
          </cell>
          <cell r="E3390">
            <v>1</v>
          </cell>
          <cell r="F3390">
            <v>12.453749999999999</v>
          </cell>
          <cell r="G3390">
            <v>0</v>
          </cell>
          <cell r="H3390">
            <v>3.2462499999999999</v>
          </cell>
          <cell r="I3390">
            <v>0</v>
          </cell>
          <cell r="J3390">
            <v>15.7</v>
          </cell>
          <cell r="K3390">
            <v>18.84</v>
          </cell>
        </row>
        <row r="3391">
          <cell r="B3391" t="str">
            <v>C1488</v>
          </cell>
          <cell r="C3391" t="str">
            <v>INTERRUPTOR TRES TECLAS PARALELO 10A 250V</v>
          </cell>
          <cell r="D3391" t="str">
            <v>UN</v>
          </cell>
          <cell r="E3391">
            <v>1</v>
          </cell>
          <cell r="F3391">
            <v>18.193750000000001</v>
          </cell>
          <cell r="G3391">
            <v>0</v>
          </cell>
          <cell r="H3391">
            <v>4.7162499999999996</v>
          </cell>
          <cell r="I3391">
            <v>0</v>
          </cell>
          <cell r="J3391">
            <v>22.91</v>
          </cell>
          <cell r="K3391">
            <v>27.492000000000001</v>
          </cell>
        </row>
        <row r="3392">
          <cell r="B3392" t="str">
            <v>C1486</v>
          </cell>
          <cell r="C3392" t="str">
            <v>INTERRUPTOR TECLA SIMPLES TECLA PARALELO E TOMADA 10A 250V</v>
          </cell>
          <cell r="D3392" t="str">
            <v>UN</v>
          </cell>
          <cell r="E3392">
            <v>1</v>
          </cell>
          <cell r="F3392">
            <v>17.993749999999999</v>
          </cell>
          <cell r="G3392">
            <v>0</v>
          </cell>
          <cell r="H3392">
            <v>3.7362500000000001</v>
          </cell>
          <cell r="I3392">
            <v>0</v>
          </cell>
          <cell r="J3392">
            <v>21.729999999999997</v>
          </cell>
          <cell r="K3392">
            <v>26.075999999999997</v>
          </cell>
        </row>
        <row r="3393">
          <cell r="B3393" t="str">
            <v>C1487</v>
          </cell>
          <cell r="C3393" t="str">
            <v>INTERRUPTOR TIPO CHAMADA ENFERMARIA</v>
          </cell>
          <cell r="D3393" t="str">
            <v>UN</v>
          </cell>
          <cell r="E3393">
            <v>1</v>
          </cell>
          <cell r="F3393">
            <v>6.1237500000000002</v>
          </cell>
          <cell r="G3393">
            <v>0</v>
          </cell>
          <cell r="H3393">
            <v>2.2662499999999999</v>
          </cell>
          <cell r="I3393">
            <v>0</v>
          </cell>
          <cell r="J3393">
            <v>8.39</v>
          </cell>
          <cell r="K3393">
            <v>10.068</v>
          </cell>
        </row>
        <row r="3394">
          <cell r="B3394" t="str">
            <v>C3573</v>
          </cell>
          <cell r="C3394" t="str">
            <v>MUTIRÃO MISTO - INTERRUPTOR UMA TECLA SIMPLES E TOMADA UNIVERSAL 10A 250V</v>
          </cell>
          <cell r="D3394" t="str">
            <v>UN</v>
          </cell>
          <cell r="E3394">
            <v>1</v>
          </cell>
          <cell r="F3394">
            <v>9.0142499999999988</v>
          </cell>
          <cell r="G3394">
            <v>0</v>
          </cell>
          <cell r="H3394">
            <v>1.2857499999999999</v>
          </cell>
          <cell r="I3394">
            <v>0</v>
          </cell>
          <cell r="J3394">
            <v>10.299999999999999</v>
          </cell>
          <cell r="K3394">
            <v>12.359999999999998</v>
          </cell>
        </row>
        <row r="3395">
          <cell r="B3395" t="str">
            <v>C1928</v>
          </cell>
          <cell r="C3395" t="str">
            <v>PLACA P/CAIXA ESTAMPADA 4"X2" OU 3"X3"</v>
          </cell>
          <cell r="D3395" t="str">
            <v>UN</v>
          </cell>
          <cell r="E3395">
            <v>1</v>
          </cell>
          <cell r="F3395">
            <v>1.38375</v>
          </cell>
          <cell r="G3395">
            <v>0</v>
          </cell>
          <cell r="H3395">
            <v>0.30625000000000002</v>
          </cell>
          <cell r="I3395">
            <v>0</v>
          </cell>
          <cell r="J3395">
            <v>1.69</v>
          </cell>
          <cell r="K3395">
            <v>2.028</v>
          </cell>
        </row>
        <row r="3396">
          <cell r="B3396" t="str">
            <v>C1929</v>
          </cell>
          <cell r="C3396" t="str">
            <v>PLACA P/CAIXA ESTAMPADA 4"X4"</v>
          </cell>
          <cell r="D3396" t="str">
            <v>UN</v>
          </cell>
          <cell r="E3396">
            <v>1</v>
          </cell>
          <cell r="F3396">
            <v>2.9424999999999999</v>
          </cell>
          <cell r="G3396">
            <v>0</v>
          </cell>
          <cell r="H3396">
            <v>0.36749999999999999</v>
          </cell>
          <cell r="I3396">
            <v>0</v>
          </cell>
          <cell r="J3396">
            <v>3.31</v>
          </cell>
          <cell r="K3396">
            <v>3.972</v>
          </cell>
        </row>
        <row r="3397">
          <cell r="B3397" t="str">
            <v>C1942</v>
          </cell>
          <cell r="C3397" t="str">
            <v>PLUG TRIPOLAR (3P+T) - 32A/380V</v>
          </cell>
          <cell r="D3397" t="str">
            <v>UN</v>
          </cell>
          <cell r="E3397">
            <v>1</v>
          </cell>
          <cell r="F3397">
            <v>29.9025</v>
          </cell>
          <cell r="G3397">
            <v>0</v>
          </cell>
          <cell r="H3397">
            <v>1.8374999999999999</v>
          </cell>
          <cell r="I3397">
            <v>0</v>
          </cell>
          <cell r="J3397">
            <v>31.74</v>
          </cell>
          <cell r="K3397">
            <v>38.087999999999994</v>
          </cell>
        </row>
        <row r="3398">
          <cell r="B3398" t="str">
            <v>C2298</v>
          </cell>
          <cell r="C3398" t="str">
            <v>TAMPA CEGA PLÁSTICA, SISTEMA "X"</v>
          </cell>
          <cell r="D3398" t="str">
            <v>UN</v>
          </cell>
          <cell r="E3398">
            <v>1</v>
          </cell>
          <cell r="F3398">
            <v>3.2312500000000002</v>
          </cell>
          <cell r="G3398">
            <v>0</v>
          </cell>
          <cell r="H3398">
            <v>0.91874999999999996</v>
          </cell>
          <cell r="I3398">
            <v>0</v>
          </cell>
          <cell r="J3398">
            <v>4.1500000000000004</v>
          </cell>
          <cell r="K3398">
            <v>4.9800000000000004</v>
          </cell>
        </row>
        <row r="3399">
          <cell r="B3399" t="str">
            <v>C2481</v>
          </cell>
          <cell r="C3399" t="str">
            <v>TOMADA C/TRAVA MECÂNICA E PLUG DE EMBUTIR 30A/250V</v>
          </cell>
          <cell r="D3399" t="str">
            <v>UN</v>
          </cell>
          <cell r="E3399">
            <v>1</v>
          </cell>
          <cell r="F3399">
            <v>35.416249999999998</v>
          </cell>
          <cell r="G3399">
            <v>0</v>
          </cell>
          <cell r="H3399">
            <v>2.1437499999999998</v>
          </cell>
          <cell r="I3399">
            <v>0</v>
          </cell>
          <cell r="J3399">
            <v>37.559999999999995</v>
          </cell>
          <cell r="K3399">
            <v>45.071999999999996</v>
          </cell>
        </row>
        <row r="3400">
          <cell r="B3400" t="str">
            <v>C4117</v>
          </cell>
          <cell r="C3400" t="str">
            <v>TOMADA ENERGIZADA TIPO PLUG DE GUITARRA PARA SPOT ORIENTÁVEL DE 50W. EMBUTIDA NO FORRO DE GESSO. DEMANDA TOTAL 60%</v>
          </cell>
          <cell r="D3400" t="str">
            <v>UN</v>
          </cell>
          <cell r="E3400">
            <v>1</v>
          </cell>
          <cell r="F3400">
            <v>5.4474999999999998</v>
          </cell>
          <cell r="G3400">
            <v>0</v>
          </cell>
          <cell r="H3400">
            <v>3.0625</v>
          </cell>
          <cell r="I3400">
            <v>0</v>
          </cell>
          <cell r="J3400">
            <v>8.51</v>
          </cell>
          <cell r="K3400">
            <v>10.212</v>
          </cell>
        </row>
        <row r="3401">
          <cell r="B3401" t="str">
            <v>C2486</v>
          </cell>
          <cell r="C3401" t="str">
            <v>TOMADA P/TELEFONE 4 POLOS PADRÃO TELEBRAS</v>
          </cell>
          <cell r="D3401" t="str">
            <v>UN</v>
          </cell>
          <cell r="E3401">
            <v>1</v>
          </cell>
          <cell r="F3401">
            <v>9.8137500000000006</v>
          </cell>
          <cell r="G3401">
            <v>0</v>
          </cell>
          <cell r="H3401">
            <v>2.2662499999999999</v>
          </cell>
          <cell r="I3401">
            <v>0</v>
          </cell>
          <cell r="J3401">
            <v>12.08</v>
          </cell>
          <cell r="K3401">
            <v>14.495999999999999</v>
          </cell>
        </row>
        <row r="3402">
          <cell r="B3402" t="str">
            <v>C2487</v>
          </cell>
          <cell r="C3402" t="str">
            <v>TOMADA P/TELEFONE 4 POLOS, SISTEMA "X"</v>
          </cell>
          <cell r="D3402" t="str">
            <v>UN</v>
          </cell>
          <cell r="E3402">
            <v>1</v>
          </cell>
          <cell r="F3402">
            <v>9.7162500000000005</v>
          </cell>
          <cell r="G3402">
            <v>0</v>
          </cell>
          <cell r="H3402">
            <v>2.1437499999999998</v>
          </cell>
          <cell r="I3402">
            <v>0</v>
          </cell>
          <cell r="J3402">
            <v>11.86</v>
          </cell>
          <cell r="K3402">
            <v>14.231999999999999</v>
          </cell>
        </row>
        <row r="3403">
          <cell r="B3403" t="str">
            <v>C2480</v>
          </cell>
          <cell r="C3403" t="str">
            <v>TOMADA 2 POLOS MAIS TERRA 20A - 250V, SISTEMA "X"</v>
          </cell>
          <cell r="D3403" t="str">
            <v>UN</v>
          </cell>
          <cell r="E3403">
            <v>1</v>
          </cell>
          <cell r="F3403">
            <v>9.0662500000000001</v>
          </cell>
          <cell r="G3403">
            <v>0</v>
          </cell>
          <cell r="H3403">
            <v>2.1437499999999998</v>
          </cell>
          <cell r="I3403">
            <v>0</v>
          </cell>
          <cell r="J3403">
            <v>11.21</v>
          </cell>
          <cell r="K3403">
            <v>13.452</v>
          </cell>
        </row>
        <row r="3404">
          <cell r="B3404" t="str">
            <v>C2488</v>
          </cell>
          <cell r="C3404" t="str">
            <v>TOMADA P/TELEFONE.PINO JACK 1/4"</v>
          </cell>
          <cell r="D3404" t="str">
            <v>UN</v>
          </cell>
          <cell r="E3404">
            <v>1</v>
          </cell>
          <cell r="F3404">
            <v>11.42375</v>
          </cell>
          <cell r="G3404">
            <v>0</v>
          </cell>
          <cell r="H3404">
            <v>1.7762500000000001</v>
          </cell>
          <cell r="I3404">
            <v>0</v>
          </cell>
          <cell r="J3404">
            <v>13.2</v>
          </cell>
          <cell r="K3404">
            <v>15.839999999999998</v>
          </cell>
        </row>
        <row r="3405">
          <cell r="B3405" t="str">
            <v>C2490</v>
          </cell>
          <cell r="C3405" t="str">
            <v>TOMADA TRIPOLAR, MAIS TERRA - 25A/250V</v>
          </cell>
          <cell r="D3405" t="str">
            <v>UN</v>
          </cell>
          <cell r="E3405">
            <v>1</v>
          </cell>
          <cell r="F3405">
            <v>23.92</v>
          </cell>
          <cell r="G3405">
            <v>0</v>
          </cell>
          <cell r="H3405">
            <v>4.9000000000000004</v>
          </cell>
          <cell r="I3405">
            <v>0</v>
          </cell>
          <cell r="J3405">
            <v>28.82</v>
          </cell>
          <cell r="K3405">
            <v>34.583999999999996</v>
          </cell>
        </row>
        <row r="3406">
          <cell r="B3406" t="str">
            <v>C2491</v>
          </cell>
          <cell r="C3406" t="str">
            <v>TOMADA TRIPOLAR, MAIS TERRA - 30A/250V</v>
          </cell>
          <cell r="D3406" t="str">
            <v>UN</v>
          </cell>
          <cell r="E3406">
            <v>1</v>
          </cell>
          <cell r="F3406">
            <v>23.92</v>
          </cell>
          <cell r="G3406">
            <v>0</v>
          </cell>
          <cell r="H3406">
            <v>4.9000000000000004</v>
          </cell>
          <cell r="I3406">
            <v>0</v>
          </cell>
          <cell r="J3406">
            <v>28.82</v>
          </cell>
          <cell r="K3406">
            <v>34.583999999999996</v>
          </cell>
        </row>
        <row r="3407">
          <cell r="B3407" t="str">
            <v>C2489</v>
          </cell>
          <cell r="C3407" t="str">
            <v>TOMADA TRIPOLAR (3P+T) - 32A/380V</v>
          </cell>
          <cell r="D3407" t="str">
            <v>UN</v>
          </cell>
          <cell r="E3407">
            <v>1</v>
          </cell>
          <cell r="F3407">
            <v>24.5</v>
          </cell>
          <cell r="G3407">
            <v>0</v>
          </cell>
          <cell r="H3407">
            <v>4.9000000000000004</v>
          </cell>
          <cell r="I3407">
            <v>0</v>
          </cell>
          <cell r="J3407">
            <v>29.4</v>
          </cell>
          <cell r="K3407">
            <v>35.279999999999994</v>
          </cell>
        </row>
        <row r="3408">
          <cell r="B3408" t="str">
            <v>C2493</v>
          </cell>
          <cell r="C3408" t="str">
            <v>TOMADA UNIVERSAL 10A 250V</v>
          </cell>
          <cell r="D3408" t="str">
            <v>UN</v>
          </cell>
          <cell r="E3408">
            <v>1</v>
          </cell>
          <cell r="F3408">
            <v>5.5337500000000004</v>
          </cell>
          <cell r="G3408">
            <v>0</v>
          </cell>
          <cell r="H3408">
            <v>1.2862499999999999</v>
          </cell>
          <cell r="I3408">
            <v>0</v>
          </cell>
          <cell r="J3408">
            <v>6.82</v>
          </cell>
          <cell r="K3408">
            <v>8.1839999999999993</v>
          </cell>
        </row>
        <row r="3409">
          <cell r="B3409" t="str">
            <v>C2485</v>
          </cell>
          <cell r="C3409" t="str">
            <v>TOMADA P/ COMPUTADOR, SISTEMA "X"</v>
          </cell>
          <cell r="D3409" t="str">
            <v>UN</v>
          </cell>
          <cell r="E3409">
            <v>1</v>
          </cell>
          <cell r="F3409">
            <v>12.4725</v>
          </cell>
          <cell r="G3409">
            <v>0</v>
          </cell>
          <cell r="H3409">
            <v>1.8374999999999999</v>
          </cell>
          <cell r="I3409">
            <v>0</v>
          </cell>
          <cell r="J3409">
            <v>14.31</v>
          </cell>
          <cell r="K3409">
            <v>17.172000000000001</v>
          </cell>
        </row>
        <row r="3410">
          <cell r="B3410" t="str">
            <v>C3486</v>
          </cell>
          <cell r="C3410" t="str">
            <v>TOMADA P/ PISO FÊMEA PARA RJ-11(TELEFÔNICA)</v>
          </cell>
          <cell r="D3410" t="str">
            <v>UN</v>
          </cell>
          <cell r="E3410">
            <v>1</v>
          </cell>
          <cell r="F3410">
            <v>22.18</v>
          </cell>
          <cell r="G3410">
            <v>0</v>
          </cell>
          <cell r="H3410">
            <v>4.9000000000000004</v>
          </cell>
          <cell r="I3410">
            <v>0</v>
          </cell>
          <cell r="J3410">
            <v>27.08</v>
          </cell>
          <cell r="K3410">
            <v>32.495999999999995</v>
          </cell>
        </row>
        <row r="3411">
          <cell r="B3411" t="str">
            <v>C2492</v>
          </cell>
          <cell r="C3411" t="str">
            <v>TOMADA UNIVERSAL 10A - 250V, SISTEMA "X"</v>
          </cell>
          <cell r="D3411" t="str">
            <v>UN</v>
          </cell>
          <cell r="E3411">
            <v>1</v>
          </cell>
          <cell r="F3411">
            <v>6.4725000000000001</v>
          </cell>
          <cell r="G3411">
            <v>0</v>
          </cell>
          <cell r="H3411">
            <v>1.8374999999999999</v>
          </cell>
          <cell r="I3411">
            <v>0</v>
          </cell>
          <cell r="J3411">
            <v>8.31</v>
          </cell>
          <cell r="K3411">
            <v>9.9719999999999995</v>
          </cell>
        </row>
        <row r="3412">
          <cell r="B3412" t="str">
            <v>C2494</v>
          </cell>
          <cell r="C3412" t="str">
            <v>TOMADA VOLTAMP - 30A (MACHO/FÊMEA)</v>
          </cell>
          <cell r="D3412" t="str">
            <v>UN</v>
          </cell>
          <cell r="E3412">
            <v>1</v>
          </cell>
          <cell r="F3412">
            <v>58.676250000000003</v>
          </cell>
          <cell r="G3412">
            <v>0</v>
          </cell>
          <cell r="H3412">
            <v>4.59375</v>
          </cell>
          <cell r="I3412">
            <v>0</v>
          </cell>
          <cell r="J3412">
            <v>63.27</v>
          </cell>
          <cell r="K3412">
            <v>75.924000000000007</v>
          </cell>
        </row>
        <row r="3413">
          <cell r="B3413" t="str">
            <v>C2495</v>
          </cell>
          <cell r="C3413" t="str">
            <v>TOMADA VOLTAMP - 60A (MACHO/FÊMEA)</v>
          </cell>
          <cell r="D3413" t="str">
            <v>UN</v>
          </cell>
          <cell r="E3413">
            <v>1</v>
          </cell>
          <cell r="F3413">
            <v>108.67625</v>
          </cell>
          <cell r="G3413">
            <v>0</v>
          </cell>
          <cell r="H3413">
            <v>4.59375</v>
          </cell>
          <cell r="I3413">
            <v>0</v>
          </cell>
          <cell r="J3413">
            <v>113.27</v>
          </cell>
          <cell r="K3413">
            <v>135.92399999999998</v>
          </cell>
        </row>
        <row r="3414">
          <cell r="B3414" t="str">
            <v>C2484</v>
          </cell>
          <cell r="C3414" t="str">
            <v>TOMADA 2 POLOS MAIS TERRA 20A 250V</v>
          </cell>
          <cell r="D3414" t="str">
            <v>UN</v>
          </cell>
          <cell r="E3414">
            <v>1</v>
          </cell>
          <cell r="F3414">
            <v>8.3237500000000004</v>
          </cell>
          <cell r="G3414">
            <v>0</v>
          </cell>
          <cell r="H3414">
            <v>1.7762500000000001</v>
          </cell>
          <cell r="I3414">
            <v>0</v>
          </cell>
          <cell r="J3414">
            <v>10.100000000000001</v>
          </cell>
          <cell r="K3414">
            <v>12.120000000000001</v>
          </cell>
        </row>
        <row r="3415">
          <cell r="B3415" t="str">
            <v>C3485</v>
          </cell>
          <cell r="C3415" t="str">
            <v>TOMADA DE PISO FÊMEA PARA RJ-45 (LÓGICA)</v>
          </cell>
          <cell r="D3415" t="str">
            <v>UN</v>
          </cell>
          <cell r="E3415">
            <v>1</v>
          </cell>
          <cell r="F3415">
            <v>22.18</v>
          </cell>
          <cell r="G3415">
            <v>0</v>
          </cell>
          <cell r="H3415">
            <v>4.9000000000000004</v>
          </cell>
          <cell r="I3415">
            <v>0</v>
          </cell>
          <cell r="J3415">
            <v>27.08</v>
          </cell>
          <cell r="K3415">
            <v>32.495999999999995</v>
          </cell>
        </row>
        <row r="3416">
          <cell r="B3416" t="str">
            <v>C2482</v>
          </cell>
          <cell r="C3416" t="str">
            <v>TOMADA C/TRAVA MECÂNICA E PLUG, DE SOBREPOR 30A/250V</v>
          </cell>
          <cell r="D3416" t="str">
            <v>UN</v>
          </cell>
          <cell r="E3416">
            <v>1</v>
          </cell>
          <cell r="F3416">
            <v>35.416249999999998</v>
          </cell>
          <cell r="G3416">
            <v>0</v>
          </cell>
          <cell r="H3416">
            <v>2.1437499999999998</v>
          </cell>
          <cell r="I3416">
            <v>0</v>
          </cell>
          <cell r="J3416">
            <v>37.559999999999995</v>
          </cell>
          <cell r="K3416">
            <v>45.071999999999996</v>
          </cell>
        </row>
        <row r="3417">
          <cell r="B3417" t="str">
            <v>C2483</v>
          </cell>
          <cell r="C3417" t="str">
            <v>TOMADA COMPLETA P/ COMPUTADOR</v>
          </cell>
          <cell r="D3417" t="str">
            <v>UN</v>
          </cell>
          <cell r="E3417">
            <v>1</v>
          </cell>
          <cell r="F3417">
            <v>12.92</v>
          </cell>
          <cell r="G3417">
            <v>0</v>
          </cell>
          <cell r="H3417">
            <v>4.9000000000000004</v>
          </cell>
          <cell r="I3417">
            <v>0</v>
          </cell>
          <cell r="J3417">
            <v>17.82</v>
          </cell>
          <cell r="K3417">
            <v>21.384</v>
          </cell>
        </row>
        <row r="3418">
          <cell r="B3418" t="str">
            <v>C4174</v>
          </cell>
          <cell r="C3418" t="str">
            <v>TOMADA P/ CONEXÃO DE REDE C/ CONECTOR RJ 45 C/ ESPELHO EM CAIXA 4 x 2 (INSTALADA)</v>
          </cell>
          <cell r="D3418" t="str">
            <v>UN</v>
          </cell>
          <cell r="E3418">
            <v>1</v>
          </cell>
          <cell r="F3418">
            <v>8.8137500000000006</v>
          </cell>
          <cell r="G3418">
            <v>0</v>
          </cell>
          <cell r="H3418">
            <v>2.2662499999999999</v>
          </cell>
          <cell r="I3418">
            <v>0</v>
          </cell>
          <cell r="J3418">
            <v>11.08</v>
          </cell>
          <cell r="K3418">
            <v>13.295999999999999</v>
          </cell>
        </row>
        <row r="3419">
          <cell r="C3419" t="str">
            <v>LUMINÁRIAS INTERNAS / EXTERNAS / ACESSÓRIOS</v>
          </cell>
          <cell r="E3419">
            <v>0</v>
          </cell>
          <cell r="F3419">
            <v>31953.836125000002</v>
          </cell>
          <cell r="G3419">
            <v>0</v>
          </cell>
          <cell r="H3419">
            <v>1863.653875</v>
          </cell>
          <cell r="I3419">
            <v>0</v>
          </cell>
          <cell r="J3419" t="str">
            <v/>
          </cell>
        </row>
        <row r="3420">
          <cell r="B3420" t="str">
            <v>C4114</v>
          </cell>
          <cell r="C3420" t="str">
            <v>ARANDELA APLICADA NA LATERAL DO PILAR EM ALUMÍNIO FUNDIDO PINTADO COM REFLETOR EM ALUMÍNIO ANODIZADO E DIFUSOR EM VIDRO PLANO TEMPERADO TRANSPARENTE PARA LÂMPADA VAPOR METÁLICO 400W MAIS REATOR E IGNITOR</v>
          </cell>
          <cell r="D3420" t="str">
            <v>UN</v>
          </cell>
          <cell r="E3420">
            <v>1</v>
          </cell>
          <cell r="F3420">
            <v>490.88</v>
          </cell>
          <cell r="G3420">
            <v>0</v>
          </cell>
          <cell r="H3420">
            <v>7.35</v>
          </cell>
          <cell r="I3420">
            <v>0</v>
          </cell>
          <cell r="J3420">
            <v>498.23</v>
          </cell>
          <cell r="K3420">
            <v>597.87599999999998</v>
          </cell>
        </row>
        <row r="3421">
          <cell r="B3421" t="str">
            <v>C4105</v>
          </cell>
          <cell r="C3421" t="str">
            <v>ARANDELA PARA FLUORESCENTE COMPACTA 18W EM ALUMÍNIO ANODIZADO E PINTADO POR PROCESSO ELETROSTÁTICO COM UM VISOR EM VIDRO FOSCO</v>
          </cell>
          <cell r="D3421" t="str">
            <v>UN</v>
          </cell>
          <cell r="E3421">
            <v>1</v>
          </cell>
          <cell r="F3421">
            <v>122.88</v>
          </cell>
          <cell r="G3421">
            <v>0</v>
          </cell>
          <cell r="H3421">
            <v>7.35</v>
          </cell>
          <cell r="I3421">
            <v>0</v>
          </cell>
          <cell r="J3421">
            <v>130.22999999999999</v>
          </cell>
          <cell r="K3421">
            <v>156.27599999999998</v>
          </cell>
        </row>
        <row r="3422">
          <cell r="B3422" t="str">
            <v>C4106</v>
          </cell>
          <cell r="C3422" t="str">
            <v>ARANDELA PARA FLUORESCENTE COMPACTA 18W EM ALUMÍNIO ANODIZADO E PINTADO POR PROCESSO ELETROSTÁTICO COM DOIS VISORES EM VIDRO FOSCO</v>
          </cell>
          <cell r="D3422" t="str">
            <v>UN</v>
          </cell>
          <cell r="E3422">
            <v>1</v>
          </cell>
          <cell r="F3422">
            <v>145.88</v>
          </cell>
          <cell r="G3422">
            <v>0</v>
          </cell>
          <cell r="H3422">
            <v>7.35</v>
          </cell>
          <cell r="I3422">
            <v>0</v>
          </cell>
          <cell r="J3422">
            <v>153.22999999999999</v>
          </cell>
          <cell r="K3422">
            <v>183.87599999999998</v>
          </cell>
        </row>
        <row r="3423">
          <cell r="B3423" t="str">
            <v>C4107</v>
          </cell>
          <cell r="C3423" t="str">
            <v>ARANDELA PARA LÂMPADA INCANDESCENTE 60W EM ALUMÍNIO ANODIZADO E PINTADO POR PROCESSO ELETROSTÁTICO COM REFLETOR EM ALUMÍNIO ANODIZADO ALTO BRILHO</v>
          </cell>
          <cell r="D3423" t="str">
            <v>UN</v>
          </cell>
          <cell r="E3423">
            <v>1</v>
          </cell>
          <cell r="F3423">
            <v>80.88</v>
          </cell>
          <cell r="G3423">
            <v>0</v>
          </cell>
          <cell r="H3423">
            <v>7.35</v>
          </cell>
          <cell r="I3423">
            <v>0</v>
          </cell>
          <cell r="J3423">
            <v>88.22999999999999</v>
          </cell>
          <cell r="K3423">
            <v>105.87599999999999</v>
          </cell>
        </row>
        <row r="3424">
          <cell r="B3424" t="str">
            <v>C3906</v>
          </cell>
          <cell r="C3424" t="str">
            <v>BASE METÁLICA INCL. TUBO GALVANIZADO 2" P/ LUMINÁRIA ELEVADA SN-05</v>
          </cell>
          <cell r="D3424" t="str">
            <v>UN</v>
          </cell>
          <cell r="E3424">
            <v>1</v>
          </cell>
          <cell r="F3424">
            <v>256.44887499999999</v>
          </cell>
          <cell r="G3424">
            <v>0</v>
          </cell>
          <cell r="H3424">
            <v>12.501125</v>
          </cell>
          <cell r="I3424">
            <v>0</v>
          </cell>
          <cell r="J3424">
            <v>268.95</v>
          </cell>
          <cell r="K3424">
            <v>322.73999999999995</v>
          </cell>
        </row>
        <row r="3425">
          <cell r="B3425" t="str">
            <v>C1029</v>
          </cell>
          <cell r="C3425" t="str">
            <v>CÉLULA FOTOELÉTRICA P/ LÂMPADA,  ATÉ 250W</v>
          </cell>
          <cell r="D3425" t="str">
            <v>UN</v>
          </cell>
          <cell r="E3425">
            <v>1</v>
          </cell>
          <cell r="F3425">
            <v>23.92</v>
          </cell>
          <cell r="G3425">
            <v>0</v>
          </cell>
          <cell r="H3425">
            <v>4.9000000000000004</v>
          </cell>
          <cell r="I3425">
            <v>0</v>
          </cell>
          <cell r="J3425">
            <v>28.82</v>
          </cell>
          <cell r="K3425">
            <v>34.583999999999996</v>
          </cell>
        </row>
        <row r="3426">
          <cell r="B3426" t="str">
            <v>C1030</v>
          </cell>
          <cell r="C3426" t="str">
            <v>CÉLULA FOTOELÉTRICA P/ LÂMPADA, ATÉ 1000W</v>
          </cell>
          <cell r="D3426" t="str">
            <v>UN</v>
          </cell>
          <cell r="E3426">
            <v>1</v>
          </cell>
          <cell r="F3426">
            <v>23.92</v>
          </cell>
          <cell r="G3426">
            <v>0</v>
          </cell>
          <cell r="H3426">
            <v>4.9000000000000004</v>
          </cell>
          <cell r="I3426">
            <v>0</v>
          </cell>
          <cell r="J3426">
            <v>28.82</v>
          </cell>
          <cell r="K3426">
            <v>34.583999999999996</v>
          </cell>
        </row>
        <row r="3427">
          <cell r="B3427" t="str">
            <v>C4104</v>
          </cell>
          <cell r="C3427" t="str">
            <v>CLARABÓIA ARTIFICIAL 60X200CM COM DIFUSOR APOIADO NO FORRO E LUMINÁRIA MAIS REATOR ELETRÔNICO APLICADOS NA LAJE PARA 2 FLUORESCENTES 32W COR QUENTE</v>
          </cell>
          <cell r="D3427" t="str">
            <v>UN</v>
          </cell>
          <cell r="E3427">
            <v>1</v>
          </cell>
          <cell r="F3427">
            <v>84.905000000000001</v>
          </cell>
          <cell r="G3427">
            <v>0</v>
          </cell>
          <cell r="H3427">
            <v>6.125</v>
          </cell>
          <cell r="I3427">
            <v>0</v>
          </cell>
          <cell r="J3427">
            <v>91.03</v>
          </cell>
          <cell r="K3427">
            <v>109.236</v>
          </cell>
        </row>
        <row r="3428">
          <cell r="B3428" t="str">
            <v>C0862</v>
          </cell>
          <cell r="C3428" t="str">
            <v>CONJUNTO  C/01 PÉTALA  E  LÂMPADA VAPOR METÁLICO 400W, MONTADA EM POSTE DE CONCRETO CIRCULAR - H=12M</v>
          </cell>
          <cell r="D3428" t="str">
            <v>UN</v>
          </cell>
          <cell r="E3428">
            <v>1</v>
          </cell>
          <cell r="F3428">
            <v>966.09249999999997</v>
          </cell>
          <cell r="G3428">
            <v>0</v>
          </cell>
          <cell r="H3428">
            <v>84.887500000000003</v>
          </cell>
          <cell r="I3428">
            <v>0</v>
          </cell>
          <cell r="J3428">
            <v>1050.98</v>
          </cell>
          <cell r="K3428">
            <v>1261.1759999999999</v>
          </cell>
        </row>
        <row r="3429">
          <cell r="B3429" t="str">
            <v>C3726</v>
          </cell>
          <cell r="C3429" t="str">
            <v>CONJUNTO C/02 PÉTALAS E LÂMPADAS VAPOR METÁLICO 400W, MONTADA EM POSTE DE CONCRETO CIRCULAR - H=12M</v>
          </cell>
          <cell r="D3429" t="str">
            <v>UN</v>
          </cell>
          <cell r="E3429">
            <v>1</v>
          </cell>
          <cell r="F3429">
            <v>1302.43</v>
          </cell>
          <cell r="G3429">
            <v>0</v>
          </cell>
          <cell r="H3429">
            <v>93.94</v>
          </cell>
          <cell r="I3429">
            <v>0</v>
          </cell>
          <cell r="J3429">
            <v>1396.3700000000001</v>
          </cell>
          <cell r="K3429">
            <v>1675.644</v>
          </cell>
        </row>
        <row r="3430">
          <cell r="B3430" t="str">
            <v>C3727</v>
          </cell>
          <cell r="C3430" t="str">
            <v>CONJUNTO C/03 PÉTALAS E LÂMPADAS VAPOR METÁLICO 400W, MONTADA EM POSTE DE CONCRETO CIRCULAR - H=12M</v>
          </cell>
          <cell r="D3430" t="str">
            <v>UN</v>
          </cell>
          <cell r="E3430">
            <v>1</v>
          </cell>
          <cell r="F3430">
            <v>1645.3375000000001</v>
          </cell>
          <cell r="G3430">
            <v>0</v>
          </cell>
          <cell r="H3430">
            <v>102.46250000000001</v>
          </cell>
          <cell r="I3430">
            <v>0</v>
          </cell>
          <cell r="J3430">
            <v>1747.8000000000002</v>
          </cell>
          <cell r="K3430">
            <v>2097.36</v>
          </cell>
        </row>
        <row r="3431">
          <cell r="B3431" t="str">
            <v>C3728</v>
          </cell>
          <cell r="C3431" t="str">
            <v>CONJUNTO C/04 PÉTALAS E LÂMPADAS VAPOR METÁLICO 400W, MONTADA EM POSTE DE CONCRETO CIRCULAR - H=12M</v>
          </cell>
          <cell r="D3431" t="str">
            <v>UN</v>
          </cell>
          <cell r="E3431">
            <v>1</v>
          </cell>
          <cell r="F3431">
            <v>2002.45</v>
          </cell>
          <cell r="G3431">
            <v>0</v>
          </cell>
          <cell r="H3431">
            <v>111.25</v>
          </cell>
          <cell r="I3431">
            <v>0</v>
          </cell>
          <cell r="J3431">
            <v>2113.6999999999998</v>
          </cell>
          <cell r="K3431">
            <v>2536.4399999999996</v>
          </cell>
        </row>
        <row r="3432">
          <cell r="B3432" t="str">
            <v>C3915</v>
          </cell>
          <cell r="C3432" t="str">
            <v>GLOBO PRISMÁTICO AZUL PARA LUMINÁRIA SN-05 (45W)</v>
          </cell>
          <cell r="D3432" t="str">
            <v>UN</v>
          </cell>
          <cell r="E3432">
            <v>1</v>
          </cell>
          <cell r="F3432">
            <v>240.70500000000001</v>
          </cell>
          <cell r="G3432">
            <v>0</v>
          </cell>
          <cell r="H3432">
            <v>5.1349999999999998</v>
          </cell>
          <cell r="I3432">
            <v>0</v>
          </cell>
          <cell r="J3432">
            <v>245.84</v>
          </cell>
          <cell r="K3432">
            <v>295.00799999999998</v>
          </cell>
        </row>
        <row r="3433">
          <cell r="B3433" t="str">
            <v>C3917</v>
          </cell>
          <cell r="C3433" t="str">
            <v>GLOBO PRISMÁTICO CLARO / ÂMBAR P/ LUMINÁRIA SN-05 (30W)</v>
          </cell>
          <cell r="D3433" t="str">
            <v>UN</v>
          </cell>
          <cell r="E3433">
            <v>1</v>
          </cell>
          <cell r="F3433">
            <v>312.20499999999998</v>
          </cell>
          <cell r="G3433">
            <v>0</v>
          </cell>
          <cell r="H3433">
            <v>5.1349999999999998</v>
          </cell>
          <cell r="I3433">
            <v>0</v>
          </cell>
          <cell r="J3433">
            <v>317.33999999999997</v>
          </cell>
          <cell r="K3433">
            <v>380.80799999999994</v>
          </cell>
        </row>
        <row r="3434">
          <cell r="B3434" t="str">
            <v>C3916</v>
          </cell>
          <cell r="C3434" t="str">
            <v>GLOBO PRISMÁTICO CLARO PARA LUMINÁRIA SN-05 (30W)</v>
          </cell>
          <cell r="D3434" t="str">
            <v>UN</v>
          </cell>
          <cell r="E3434">
            <v>1</v>
          </cell>
          <cell r="F3434">
            <v>193.905</v>
          </cell>
          <cell r="G3434">
            <v>0</v>
          </cell>
          <cell r="H3434">
            <v>5.1349999999999998</v>
          </cell>
          <cell r="I3434">
            <v>0</v>
          </cell>
          <cell r="J3434">
            <v>199.04</v>
          </cell>
          <cell r="K3434">
            <v>238.84799999999998</v>
          </cell>
        </row>
        <row r="3435">
          <cell r="B3435" t="str">
            <v>C3918</v>
          </cell>
          <cell r="C3435" t="str">
            <v>LÂMPADA 30W-6.6A, BASE MÉDIUM PREFOCUS</v>
          </cell>
          <cell r="D3435" t="str">
            <v>UN</v>
          </cell>
          <cell r="E3435">
            <v>1</v>
          </cell>
          <cell r="F3435">
            <v>88.344999999999999</v>
          </cell>
          <cell r="G3435">
            <v>0</v>
          </cell>
          <cell r="H3435">
            <v>3.1850000000000001</v>
          </cell>
          <cell r="I3435">
            <v>0</v>
          </cell>
          <cell r="J3435">
            <v>91.53</v>
          </cell>
          <cell r="K3435">
            <v>109.836</v>
          </cell>
        </row>
        <row r="3436">
          <cell r="B3436" t="str">
            <v>C3919</v>
          </cell>
          <cell r="C3436" t="str">
            <v>LÂMPADA 45W-6.6A, BASE MÉDIUM PREFOCUS</v>
          </cell>
          <cell r="D3436" t="str">
            <v>UN</v>
          </cell>
          <cell r="E3436">
            <v>1</v>
          </cell>
          <cell r="F3436">
            <v>88.344999999999999</v>
          </cell>
          <cell r="G3436">
            <v>0</v>
          </cell>
          <cell r="H3436">
            <v>3.1850000000000001</v>
          </cell>
          <cell r="I3436">
            <v>0</v>
          </cell>
          <cell r="J3436">
            <v>91.53</v>
          </cell>
          <cell r="K3436">
            <v>109.836</v>
          </cell>
        </row>
        <row r="3437">
          <cell r="B3437" t="str">
            <v>C1764</v>
          </cell>
          <cell r="C3437" t="str">
            <v>LÂMPADA DE SEGURANÇA RED.STANDART C/13.9CM</v>
          </cell>
          <cell r="D3437" t="str">
            <v>UN</v>
          </cell>
          <cell r="E3437">
            <v>1</v>
          </cell>
          <cell r="F3437">
            <v>240.30250000000001</v>
          </cell>
          <cell r="G3437">
            <v>0</v>
          </cell>
          <cell r="H3437">
            <v>9.1875</v>
          </cell>
          <cell r="I3437">
            <v>0</v>
          </cell>
          <cell r="J3437">
            <v>249.49</v>
          </cell>
          <cell r="K3437">
            <v>299.38799999999998</v>
          </cell>
        </row>
        <row r="3438">
          <cell r="B3438" t="str">
            <v>C4103</v>
          </cell>
          <cell r="C3438" t="str">
            <v>LÂMPADA FLUORESCENTE 32W/3000K MAIS REATOR ELETRÔNICO FIXADOS SOBRE SANCA</v>
          </cell>
          <cell r="D3438" t="str">
            <v>UN</v>
          </cell>
          <cell r="E3438">
            <v>1</v>
          </cell>
          <cell r="F3438">
            <v>12.567500000000001</v>
          </cell>
          <cell r="G3438">
            <v>0</v>
          </cell>
          <cell r="H3438">
            <v>3.0625</v>
          </cell>
          <cell r="I3438">
            <v>0</v>
          </cell>
          <cell r="J3438">
            <v>15.63</v>
          </cell>
          <cell r="K3438">
            <v>18.756</v>
          </cell>
        </row>
        <row r="3439">
          <cell r="B3439" t="str">
            <v>C1765</v>
          </cell>
          <cell r="C3439" t="str">
            <v>LÂMPADA FLUORESCENTE DE 16W OU 20W (SUBSTITUIÇÃO)</v>
          </cell>
          <cell r="D3439" t="str">
            <v>UN</v>
          </cell>
          <cell r="E3439">
            <v>1</v>
          </cell>
          <cell r="F3439">
            <v>9.8375000000000004</v>
          </cell>
          <cell r="G3439">
            <v>0</v>
          </cell>
          <cell r="H3439">
            <v>1.0425</v>
          </cell>
          <cell r="I3439">
            <v>0</v>
          </cell>
          <cell r="J3439">
            <v>10.88</v>
          </cell>
          <cell r="K3439">
            <v>13.056000000000001</v>
          </cell>
        </row>
        <row r="3440">
          <cell r="B3440" t="str">
            <v>C1766</v>
          </cell>
          <cell r="C3440" t="str">
            <v>LÂMPADA FLUORESCENTE DE 32W OU 40W (SUBSTITUIÇÃO)</v>
          </cell>
          <cell r="D3440" t="str">
            <v>UN</v>
          </cell>
          <cell r="E3440">
            <v>1</v>
          </cell>
          <cell r="F3440">
            <v>10.7875</v>
          </cell>
          <cell r="G3440">
            <v>0</v>
          </cell>
          <cell r="H3440">
            <v>1.0425</v>
          </cell>
          <cell r="I3440">
            <v>0</v>
          </cell>
          <cell r="J3440">
            <v>11.83</v>
          </cell>
          <cell r="K3440">
            <v>14.196</v>
          </cell>
        </row>
        <row r="3441">
          <cell r="B3441" t="str">
            <v>C1767</v>
          </cell>
          <cell r="C3441" t="str">
            <v>LÂMPADA FLUORESCENTE, TIPO PL, ATE 13W (SUBSTITUIÇÃO)</v>
          </cell>
          <cell r="D3441" t="str">
            <v>UN</v>
          </cell>
          <cell r="E3441">
            <v>1</v>
          </cell>
          <cell r="F3441">
            <v>8.8375000000000004</v>
          </cell>
          <cell r="G3441">
            <v>0</v>
          </cell>
          <cell r="H3441">
            <v>1.0425</v>
          </cell>
          <cell r="I3441">
            <v>0</v>
          </cell>
          <cell r="J3441">
            <v>9.8800000000000008</v>
          </cell>
          <cell r="K3441">
            <v>11.856</v>
          </cell>
        </row>
        <row r="3442">
          <cell r="B3442" t="str">
            <v>C1768</v>
          </cell>
          <cell r="C3442" t="str">
            <v>LÂMPADA HALÓGENA ATÉ 500W (SUBSTITUIÇÃO)</v>
          </cell>
          <cell r="D3442" t="str">
            <v>UN</v>
          </cell>
          <cell r="E3442">
            <v>1</v>
          </cell>
          <cell r="F3442">
            <v>26.6175</v>
          </cell>
          <cell r="G3442">
            <v>0</v>
          </cell>
          <cell r="H3442">
            <v>1.0425</v>
          </cell>
          <cell r="I3442">
            <v>0</v>
          </cell>
          <cell r="J3442">
            <v>27.66</v>
          </cell>
          <cell r="K3442">
            <v>33.192</v>
          </cell>
        </row>
        <row r="3443">
          <cell r="B3443" t="str">
            <v>C1769</v>
          </cell>
          <cell r="C3443" t="str">
            <v>LÂMPADA INCANDESCENTE  ATE 150W (SUBSTITUIÇÃO)</v>
          </cell>
          <cell r="D3443" t="str">
            <v>UN</v>
          </cell>
          <cell r="E3443">
            <v>1</v>
          </cell>
          <cell r="F3443">
            <v>2.0375000000000001</v>
          </cell>
          <cell r="G3443">
            <v>0</v>
          </cell>
          <cell r="H3443">
            <v>1.0425</v>
          </cell>
          <cell r="I3443">
            <v>0</v>
          </cell>
          <cell r="J3443">
            <v>3.08</v>
          </cell>
          <cell r="K3443">
            <v>3.6959999999999997</v>
          </cell>
        </row>
        <row r="3444">
          <cell r="B3444" t="str">
            <v>C1763</v>
          </cell>
          <cell r="C3444" t="str">
            <v>LÂMPADA  MISTA DE 160  A 500W  (SUBSTITUIÇÃO)</v>
          </cell>
          <cell r="D3444" t="str">
            <v>UN</v>
          </cell>
          <cell r="E3444">
            <v>1</v>
          </cell>
          <cell r="F3444">
            <v>45.1175</v>
          </cell>
          <cell r="G3444">
            <v>0</v>
          </cell>
          <cell r="H3444">
            <v>1.0425</v>
          </cell>
          <cell r="I3444">
            <v>0</v>
          </cell>
          <cell r="J3444">
            <v>46.16</v>
          </cell>
          <cell r="K3444">
            <v>55.391999999999996</v>
          </cell>
        </row>
        <row r="3445">
          <cell r="B3445" t="str">
            <v>C1770</v>
          </cell>
          <cell r="C3445" t="str">
            <v>LÂMPADA VAPOR DE MERCÚRIO ATE 160W (SUBSTITUIÇÃO)</v>
          </cell>
          <cell r="D3445" t="str">
            <v>UN</v>
          </cell>
          <cell r="E3445">
            <v>1</v>
          </cell>
          <cell r="F3445">
            <v>23.837499999999999</v>
          </cell>
          <cell r="G3445">
            <v>0</v>
          </cell>
          <cell r="H3445">
            <v>1.0425</v>
          </cell>
          <cell r="I3445">
            <v>0</v>
          </cell>
          <cell r="J3445">
            <v>24.88</v>
          </cell>
          <cell r="K3445">
            <v>29.855999999999998</v>
          </cell>
        </row>
        <row r="3446">
          <cell r="B3446" t="str">
            <v>C1771</v>
          </cell>
          <cell r="C3446" t="str">
            <v>LÂMPADA VAPOR DE MERCÚRIO ATE 250W  (SUBSTITUIÇÃO)</v>
          </cell>
          <cell r="D3446" t="str">
            <v>UN</v>
          </cell>
          <cell r="E3446">
            <v>1</v>
          </cell>
          <cell r="F3446">
            <v>24.837499999999999</v>
          </cell>
          <cell r="G3446">
            <v>0</v>
          </cell>
          <cell r="H3446">
            <v>1.0425</v>
          </cell>
          <cell r="I3446">
            <v>0</v>
          </cell>
          <cell r="J3446">
            <v>25.88</v>
          </cell>
          <cell r="K3446">
            <v>31.055999999999997</v>
          </cell>
        </row>
        <row r="3447">
          <cell r="B3447" t="str">
            <v>C1773</v>
          </cell>
          <cell r="C3447" t="str">
            <v>LÂMPADA VAPOR DE MERCÚRIO ATÉ 400W (SUBSTITUIÇÃO)</v>
          </cell>
          <cell r="D3447" t="str">
            <v>UN</v>
          </cell>
          <cell r="E3447">
            <v>1</v>
          </cell>
          <cell r="F3447">
            <v>36.877499999999998</v>
          </cell>
          <cell r="G3447">
            <v>0</v>
          </cell>
          <cell r="H3447">
            <v>1.0425</v>
          </cell>
          <cell r="I3447">
            <v>0</v>
          </cell>
          <cell r="J3447">
            <v>37.919999999999995</v>
          </cell>
          <cell r="K3447">
            <v>45.503999999999991</v>
          </cell>
        </row>
        <row r="3448">
          <cell r="B3448" t="str">
            <v>C1772</v>
          </cell>
          <cell r="C3448" t="str">
            <v>LÂMPADA VAPOR DE MERCÚRIO ATE 400W (SUBSTITUIÇÃO)</v>
          </cell>
          <cell r="D3448" t="str">
            <v>UN</v>
          </cell>
          <cell r="E3448">
            <v>1</v>
          </cell>
          <cell r="F3448">
            <v>36.877499999999998</v>
          </cell>
          <cell r="G3448">
            <v>0</v>
          </cell>
          <cell r="H3448">
            <v>1.0425</v>
          </cell>
          <cell r="I3448">
            <v>0</v>
          </cell>
          <cell r="J3448">
            <v>37.919999999999995</v>
          </cell>
          <cell r="K3448">
            <v>45.503999999999991</v>
          </cell>
        </row>
        <row r="3449">
          <cell r="B3449" t="str">
            <v>C1776</v>
          </cell>
          <cell r="C3449" t="str">
            <v>LÂMPADA VAPOR DE SÓDIO ATE 70W  (SUBSTITUIÇÃO)</v>
          </cell>
          <cell r="D3449" t="str">
            <v>UN</v>
          </cell>
          <cell r="E3449">
            <v>1</v>
          </cell>
          <cell r="F3449">
            <v>22.837499999999999</v>
          </cell>
          <cell r="G3449">
            <v>0</v>
          </cell>
          <cell r="H3449">
            <v>1.0425</v>
          </cell>
          <cell r="I3449">
            <v>0</v>
          </cell>
          <cell r="J3449">
            <v>23.88</v>
          </cell>
          <cell r="K3449">
            <v>28.655999999999999</v>
          </cell>
        </row>
        <row r="3450">
          <cell r="B3450" t="str">
            <v>C1774</v>
          </cell>
          <cell r="C3450" t="str">
            <v>LÂMPADA VAPOR DE SÓDIO ATE 250W  (SUBSTITUIÇÃO)</v>
          </cell>
          <cell r="D3450" t="str">
            <v>UN</v>
          </cell>
          <cell r="E3450">
            <v>1</v>
          </cell>
          <cell r="F3450">
            <v>45.837499999999999</v>
          </cell>
          <cell r="G3450">
            <v>0</v>
          </cell>
          <cell r="H3450">
            <v>1.0425</v>
          </cell>
          <cell r="I3450">
            <v>0</v>
          </cell>
          <cell r="J3450">
            <v>46.879999999999995</v>
          </cell>
          <cell r="K3450">
            <v>56.255999999999993</v>
          </cell>
        </row>
        <row r="3451">
          <cell r="B3451" t="str">
            <v>C1775</v>
          </cell>
          <cell r="C3451" t="str">
            <v>LÂMPADA VAPOR DE SÓDIO ATE 400W (SUBSTITUIÇÃO)</v>
          </cell>
          <cell r="D3451" t="str">
            <v>UN</v>
          </cell>
          <cell r="E3451">
            <v>1</v>
          </cell>
          <cell r="F3451">
            <v>49.837499999999999</v>
          </cell>
          <cell r="G3451">
            <v>0</v>
          </cell>
          <cell r="H3451">
            <v>1.0425</v>
          </cell>
          <cell r="I3451">
            <v>0</v>
          </cell>
          <cell r="J3451">
            <v>50.879999999999995</v>
          </cell>
          <cell r="K3451">
            <v>61.05599999999999</v>
          </cell>
        </row>
        <row r="3452">
          <cell r="B3452" t="str">
            <v>C1777</v>
          </cell>
          <cell r="C3452" t="str">
            <v>LÂMPADA VAPOR METÁLICO ATE 1000W (SUBSTITUIÇÃO)</v>
          </cell>
          <cell r="D3452" t="str">
            <v>UN</v>
          </cell>
          <cell r="E3452">
            <v>1</v>
          </cell>
          <cell r="F3452">
            <v>500.83749999999998</v>
          </cell>
          <cell r="G3452">
            <v>0</v>
          </cell>
          <cell r="H3452">
            <v>1.0425</v>
          </cell>
          <cell r="I3452">
            <v>0</v>
          </cell>
          <cell r="J3452">
            <v>501.88</v>
          </cell>
          <cell r="K3452">
            <v>602.25599999999997</v>
          </cell>
        </row>
        <row r="3453">
          <cell r="B3453" t="str">
            <v>C1778</v>
          </cell>
          <cell r="C3453" t="str">
            <v>LÂMPADA VAPOR METÁLICO ATE 2000W (SUBSTITUIÇÃO)</v>
          </cell>
          <cell r="D3453" t="str">
            <v>UN</v>
          </cell>
          <cell r="E3453">
            <v>1</v>
          </cell>
          <cell r="F3453">
            <v>520.83749999999998</v>
          </cell>
          <cell r="G3453">
            <v>0</v>
          </cell>
          <cell r="H3453">
            <v>1.0425</v>
          </cell>
          <cell r="I3453">
            <v>0</v>
          </cell>
          <cell r="J3453">
            <v>521.88</v>
          </cell>
          <cell r="K3453">
            <v>626.25599999999997</v>
          </cell>
        </row>
        <row r="3454">
          <cell r="B3454" t="str">
            <v>C4111</v>
          </cell>
          <cell r="C3454" t="str">
            <v>LUMINÁRIA APLICADA NAS LATERAIS DAS PAREDES EXPOSITORAS EM CHAPA DE AÇO PINTADA COM REFLETOR DE ALUMÍNIO ANODIZADO ALTO BRILHO E DIFUSOR EM VIDRO TRANSPARENTE TEMPERADO COM PONTO DE LUZ DE 300W A 2M DO PISO</v>
          </cell>
          <cell r="D3454" t="str">
            <v>UN</v>
          </cell>
          <cell r="E3454">
            <v>1</v>
          </cell>
          <cell r="F3454">
            <v>187.35249999999999</v>
          </cell>
          <cell r="G3454">
            <v>0</v>
          </cell>
          <cell r="H3454">
            <v>9.1875</v>
          </cell>
          <cell r="I3454">
            <v>0</v>
          </cell>
          <cell r="J3454">
            <v>196.54</v>
          </cell>
          <cell r="K3454">
            <v>235.84799999999998</v>
          </cell>
        </row>
        <row r="3455">
          <cell r="B3455" t="str">
            <v>C4100</v>
          </cell>
          <cell r="C3455" t="str">
            <v>LUMINÁRIA CILÍNDRICA DE EMBUTIR COM ANEL DE ARREMATE EM ALUMÍNIO ANODIZADO E PINTADO POR PROCESSO ELETROSTÁTICO COM REFLETOR EM ALUMÍNIO ANODIZADO ALTO BRILHO COM CONTROLE ANTIOFUSCAMENTO PARA LÂMPADA FLUORESCENTE COMPACTA DE 23W</v>
          </cell>
          <cell r="D3455" t="str">
            <v>UN</v>
          </cell>
          <cell r="E3455">
            <v>1</v>
          </cell>
          <cell r="F3455">
            <v>82.352500000000006</v>
          </cell>
          <cell r="G3455">
            <v>0</v>
          </cell>
          <cell r="H3455">
            <v>9.1875</v>
          </cell>
          <cell r="I3455">
            <v>0</v>
          </cell>
          <cell r="J3455">
            <v>91.54</v>
          </cell>
          <cell r="K3455">
            <v>109.848</v>
          </cell>
        </row>
        <row r="3456">
          <cell r="B3456" t="str">
            <v>C1650</v>
          </cell>
          <cell r="C3456" t="str">
            <v>LUMINÁRIA C/LÂMPADA INCANDESCENTE, A PROVA DE TEMPO, VAPOR, ETC.</v>
          </cell>
          <cell r="D3456" t="str">
            <v>UN</v>
          </cell>
          <cell r="E3456">
            <v>1</v>
          </cell>
          <cell r="F3456">
            <v>39.484999999999999</v>
          </cell>
          <cell r="G3456">
            <v>0</v>
          </cell>
          <cell r="H3456">
            <v>4.1050000000000004</v>
          </cell>
          <cell r="I3456">
            <v>0</v>
          </cell>
          <cell r="J3456">
            <v>43.59</v>
          </cell>
          <cell r="K3456">
            <v>52.308</v>
          </cell>
        </row>
        <row r="3457">
          <cell r="B3457" t="str">
            <v>C1651</v>
          </cell>
          <cell r="C3457" t="str">
            <v>LUMINÁRIA C/LÂMPADA MISTA DE 160 A 500W</v>
          </cell>
          <cell r="D3457" t="str">
            <v>UN</v>
          </cell>
          <cell r="E3457">
            <v>1</v>
          </cell>
          <cell r="F3457">
            <v>537.32375000000002</v>
          </cell>
          <cell r="G3457">
            <v>0</v>
          </cell>
          <cell r="H3457">
            <v>5.2062499999999998</v>
          </cell>
          <cell r="I3457">
            <v>0</v>
          </cell>
          <cell r="J3457">
            <v>542.53</v>
          </cell>
          <cell r="K3457">
            <v>651.03599999999994</v>
          </cell>
        </row>
        <row r="3458">
          <cell r="B3458" t="str">
            <v>C1652</v>
          </cell>
          <cell r="C3458" t="str">
            <v>LUMINÁRIA COMPLETA, EMBUTIDA EM LAJE P/ PRESÍDIO</v>
          </cell>
          <cell r="D3458" t="str">
            <v>UN</v>
          </cell>
          <cell r="E3458">
            <v>1</v>
          </cell>
          <cell r="F3458">
            <v>41.292499999999997</v>
          </cell>
          <cell r="G3458">
            <v>0</v>
          </cell>
          <cell r="H3458">
            <v>21.4375</v>
          </cell>
          <cell r="I3458">
            <v>0</v>
          </cell>
          <cell r="J3458">
            <v>62.73</v>
          </cell>
          <cell r="K3458">
            <v>75.275999999999996</v>
          </cell>
        </row>
        <row r="3459">
          <cell r="B3459" t="str">
            <v>C1653</v>
          </cell>
          <cell r="C3459" t="str">
            <v>LUMINÁRIA DE ADVERTENCIA - INTERNA/EXTERNA</v>
          </cell>
          <cell r="D3459" t="str">
            <v>UN</v>
          </cell>
          <cell r="E3459">
            <v>1</v>
          </cell>
          <cell r="F3459">
            <v>38.432499999999997</v>
          </cell>
          <cell r="G3459">
            <v>0</v>
          </cell>
          <cell r="H3459">
            <v>4.2874999999999996</v>
          </cell>
          <cell r="I3459">
            <v>0</v>
          </cell>
          <cell r="J3459">
            <v>42.72</v>
          </cell>
          <cell r="K3459">
            <v>51.263999999999996</v>
          </cell>
        </row>
        <row r="3460">
          <cell r="B3460" t="str">
            <v>C3627</v>
          </cell>
          <cell r="C3460" t="str">
            <v>LUMINÁRIA DE ALTO RENDIMENTO, CORPO EM ALUMÍNIO FUNDIDO P/ LÂMPADAS VAPOR DE SÓDIO 400W</v>
          </cell>
          <cell r="D3460" t="str">
            <v>UN</v>
          </cell>
          <cell r="E3460">
            <v>1</v>
          </cell>
          <cell r="F3460">
            <v>407.07</v>
          </cell>
          <cell r="G3460">
            <v>0</v>
          </cell>
          <cell r="H3460">
            <v>12.25</v>
          </cell>
          <cell r="I3460">
            <v>0</v>
          </cell>
          <cell r="J3460">
            <v>419.32</v>
          </cell>
          <cell r="K3460">
            <v>503.18399999999997</v>
          </cell>
        </row>
        <row r="3461">
          <cell r="B3461" t="str">
            <v>C4109</v>
          </cell>
          <cell r="C3461" t="str">
            <v>LUMINÁRIA DE APLICAR EM CHAPA DE AÇO TRATADA E PINTADA EM EPÓXI BRANCO COM REFLETOR PARABÓLICO EM CHAPA DE ALUMÍNIO ANODIZADO ALTO BRILHO PARA LÂMPADA FLUORESCENTE 1X32W COR QUENTE MAIS REATOR AFP-PR</v>
          </cell>
          <cell r="D3461" t="str">
            <v>UN</v>
          </cell>
          <cell r="E3461">
            <v>1</v>
          </cell>
          <cell r="F3461">
            <v>87.352500000000006</v>
          </cell>
          <cell r="G3461">
            <v>0</v>
          </cell>
          <cell r="H3461">
            <v>9.1875</v>
          </cell>
          <cell r="I3461">
            <v>0</v>
          </cell>
          <cell r="J3461">
            <v>96.54</v>
          </cell>
          <cell r="K3461">
            <v>115.848</v>
          </cell>
        </row>
        <row r="3462">
          <cell r="B3462" t="str">
            <v>C4101</v>
          </cell>
          <cell r="C3462" t="str">
            <v>LUMINÁRIA DE EMBUTIR COM ANEL DE ARREMATE EM ALUMÍNIO ANODIZADO E PINTADO POR PROCESSO ELETROSTÁTICO COM REFLETOR EM ALUMÍNIO ANODIZADO ALTO BRILHO COM CONTROLE ANTIOFUSCAMENTO PARA LÂMPADA FLUORESCENTE COMPACTA DE 26W</v>
          </cell>
          <cell r="D3462" t="str">
            <v>UN</v>
          </cell>
          <cell r="E3462">
            <v>1</v>
          </cell>
          <cell r="F3462">
            <v>82.352500000000006</v>
          </cell>
          <cell r="G3462">
            <v>0</v>
          </cell>
          <cell r="H3462">
            <v>9.1875</v>
          </cell>
          <cell r="I3462">
            <v>0</v>
          </cell>
          <cell r="J3462">
            <v>91.54</v>
          </cell>
          <cell r="K3462">
            <v>109.848</v>
          </cell>
        </row>
        <row r="3463">
          <cell r="B3463" t="str">
            <v>C4102</v>
          </cell>
          <cell r="C3463" t="str">
            <v>LUMINÁRIA DE EMBUTIR COM ANEL DE ARREMATE EM ALUMÍNIO ANODIZADO E PINTADO POR PROCESSO ELETROSTÁTICO PARA LÂMPADA DICRÓICA DE 50W</v>
          </cell>
          <cell r="D3463" t="str">
            <v>UN</v>
          </cell>
          <cell r="E3463">
            <v>1</v>
          </cell>
          <cell r="F3463">
            <v>61.352499999999999</v>
          </cell>
          <cell r="G3463">
            <v>0</v>
          </cell>
          <cell r="H3463">
            <v>9.1875</v>
          </cell>
          <cell r="I3463">
            <v>0</v>
          </cell>
          <cell r="J3463">
            <v>70.539999999999992</v>
          </cell>
          <cell r="K3463">
            <v>84.647999999999982</v>
          </cell>
        </row>
        <row r="3464">
          <cell r="B3464" t="str">
            <v>C3628</v>
          </cell>
          <cell r="C3464" t="str">
            <v>LUMINÁRIA DECORATIVA, CORPO EM ALUMÍNIO FUNDIDO P/ LÂMPADAS VAPOR DE SÓDIO 250W</v>
          </cell>
          <cell r="D3464" t="str">
            <v>UN</v>
          </cell>
          <cell r="E3464">
            <v>1</v>
          </cell>
          <cell r="F3464">
            <v>338.8</v>
          </cell>
          <cell r="G3464">
            <v>0</v>
          </cell>
          <cell r="H3464">
            <v>12.25</v>
          </cell>
          <cell r="I3464">
            <v>0</v>
          </cell>
          <cell r="J3464">
            <v>351.05</v>
          </cell>
          <cell r="K3464">
            <v>421.26</v>
          </cell>
        </row>
        <row r="3465">
          <cell r="B3465" t="str">
            <v>C3924</v>
          </cell>
          <cell r="C3465" t="str">
            <v>LUMINÁRIA ELEVADA MÉDIA INTENSIDADE SN-05</v>
          </cell>
          <cell r="D3465" t="str">
            <v>UN</v>
          </cell>
          <cell r="E3465">
            <v>1</v>
          </cell>
          <cell r="F3465">
            <v>238.791875</v>
          </cell>
          <cell r="G3465">
            <v>0</v>
          </cell>
          <cell r="H3465">
            <v>22.238125</v>
          </cell>
          <cell r="I3465">
            <v>0</v>
          </cell>
          <cell r="J3465">
            <v>261.03000000000003</v>
          </cell>
          <cell r="K3465">
            <v>313.23600000000005</v>
          </cell>
        </row>
        <row r="3466">
          <cell r="B3466" t="str">
            <v>C1659</v>
          </cell>
          <cell r="C3466" t="str">
            <v>LUMINÁRIA FECHADA, BRAÇO, LENTE DE VIDRO E LÂMPADA DE VAPOR DE MERCÚRIO 250W</v>
          </cell>
          <cell r="D3466" t="str">
            <v>UN</v>
          </cell>
          <cell r="E3466">
            <v>1</v>
          </cell>
          <cell r="F3466">
            <v>216.80250000000001</v>
          </cell>
          <cell r="G3466">
            <v>0</v>
          </cell>
          <cell r="H3466">
            <v>9.1875</v>
          </cell>
          <cell r="I3466">
            <v>0</v>
          </cell>
          <cell r="J3466">
            <v>225.99</v>
          </cell>
          <cell r="K3466">
            <v>271.18799999999999</v>
          </cell>
        </row>
        <row r="3467">
          <cell r="B3467" t="str">
            <v>C1658</v>
          </cell>
          <cell r="C3467" t="str">
            <v>LUMINÁRIA FECHADA, BRAÇO LENTE VIDRO C/ LÂMPADA DE VAPOR DE MERCÚRIO 400W</v>
          </cell>
          <cell r="D3467" t="str">
            <v>UN</v>
          </cell>
          <cell r="E3467">
            <v>1</v>
          </cell>
          <cell r="F3467">
            <v>236.45249999999999</v>
          </cell>
          <cell r="G3467">
            <v>0</v>
          </cell>
          <cell r="H3467">
            <v>9.1875</v>
          </cell>
          <cell r="I3467">
            <v>0</v>
          </cell>
          <cell r="J3467">
            <v>245.64</v>
          </cell>
          <cell r="K3467">
            <v>294.76799999999997</v>
          </cell>
        </row>
        <row r="3468">
          <cell r="B3468" t="str">
            <v>C1660</v>
          </cell>
          <cell r="C3468" t="str">
            <v>LUMINÁRIA FECHADA, BRAÇO, LENTE VIDRO E LÂMPADA DE VAPOR DE SÓDIO 360W</v>
          </cell>
          <cell r="D3468" t="str">
            <v>UN</v>
          </cell>
          <cell r="E3468">
            <v>1</v>
          </cell>
          <cell r="F3468">
            <v>273.8725</v>
          </cell>
          <cell r="G3468">
            <v>0</v>
          </cell>
          <cell r="H3468">
            <v>9.1875</v>
          </cell>
          <cell r="I3468">
            <v>0</v>
          </cell>
          <cell r="J3468">
            <v>283.06</v>
          </cell>
          <cell r="K3468">
            <v>339.67199999999997</v>
          </cell>
        </row>
        <row r="3469">
          <cell r="B3469" t="str">
            <v>C1662</v>
          </cell>
          <cell r="C3469" t="str">
            <v>LUMINÁRIA FLUORESCENTE COMPLETA (1 X 16)W</v>
          </cell>
          <cell r="D3469" t="str">
            <v>UN</v>
          </cell>
          <cell r="E3469">
            <v>1</v>
          </cell>
          <cell r="F3469">
            <v>33.392499999999998</v>
          </cell>
          <cell r="G3469">
            <v>0</v>
          </cell>
          <cell r="H3469">
            <v>6.7374999999999998</v>
          </cell>
          <cell r="I3469">
            <v>0</v>
          </cell>
          <cell r="J3469">
            <v>40.129999999999995</v>
          </cell>
          <cell r="K3469">
            <v>48.155999999999992</v>
          </cell>
        </row>
        <row r="3470">
          <cell r="B3470" t="str">
            <v>C1637</v>
          </cell>
          <cell r="C3470" t="str">
            <v>LUMINÁRIA FLUORESCENTE COMPLETA (1 X 32)W</v>
          </cell>
          <cell r="D3470" t="str">
            <v>UN</v>
          </cell>
          <cell r="E3470">
            <v>1</v>
          </cell>
          <cell r="F3470">
            <v>43.392499999999998</v>
          </cell>
          <cell r="G3470">
            <v>0</v>
          </cell>
          <cell r="H3470">
            <v>6.7374999999999998</v>
          </cell>
          <cell r="I3470">
            <v>0</v>
          </cell>
          <cell r="J3470">
            <v>50.129999999999995</v>
          </cell>
          <cell r="K3470">
            <v>60.155999999999992</v>
          </cell>
        </row>
        <row r="3471">
          <cell r="B3471" t="str">
            <v>C1661</v>
          </cell>
          <cell r="C3471" t="str">
            <v>LUMINÁRIA FLUORESCENTE COMPLETA ( 2 X 16 )W</v>
          </cell>
          <cell r="D3471" t="str">
            <v>UN</v>
          </cell>
          <cell r="E3471">
            <v>1</v>
          </cell>
          <cell r="F3471">
            <v>55.392499999999998</v>
          </cell>
          <cell r="G3471">
            <v>0</v>
          </cell>
          <cell r="H3471">
            <v>6.7374999999999998</v>
          </cell>
          <cell r="I3471">
            <v>0</v>
          </cell>
          <cell r="J3471">
            <v>62.129999999999995</v>
          </cell>
          <cell r="K3471">
            <v>74.555999999999997</v>
          </cell>
        </row>
        <row r="3472">
          <cell r="B3472" t="str">
            <v>C1638</v>
          </cell>
          <cell r="C3472" t="str">
            <v>LUMINÁRIA FLUORESCENTE COMPLETA (2 X 32)W</v>
          </cell>
          <cell r="D3472" t="str">
            <v>UN</v>
          </cell>
          <cell r="E3472">
            <v>1</v>
          </cell>
          <cell r="F3472">
            <v>83.392499999999998</v>
          </cell>
          <cell r="G3472">
            <v>0</v>
          </cell>
          <cell r="H3472">
            <v>6.7374999999999998</v>
          </cell>
          <cell r="I3472">
            <v>0</v>
          </cell>
          <cell r="J3472">
            <v>90.13</v>
          </cell>
          <cell r="K3472">
            <v>108.15599999999999</v>
          </cell>
        </row>
        <row r="3473">
          <cell r="B3473" t="str">
            <v>C1639</v>
          </cell>
          <cell r="C3473" t="str">
            <v>LUMINÁRIA FLUORESCENTE COMPLETA (4 X 16)W</v>
          </cell>
          <cell r="D3473" t="str">
            <v>UN</v>
          </cell>
          <cell r="E3473">
            <v>1</v>
          </cell>
          <cell r="F3473">
            <v>127.35250000000001</v>
          </cell>
          <cell r="G3473">
            <v>0</v>
          </cell>
          <cell r="H3473">
            <v>9.1875</v>
          </cell>
          <cell r="I3473">
            <v>0</v>
          </cell>
          <cell r="J3473">
            <v>136.54000000000002</v>
          </cell>
          <cell r="K3473">
            <v>163.84800000000001</v>
          </cell>
        </row>
        <row r="3474">
          <cell r="B3474" t="str">
            <v>C1636</v>
          </cell>
          <cell r="C3474" t="str">
            <v>LUMINÁRIA FLUORESCENTE COMPLETA ( 4 X 32 )W</v>
          </cell>
          <cell r="D3474" t="str">
            <v>UN</v>
          </cell>
          <cell r="E3474">
            <v>1</v>
          </cell>
          <cell r="F3474">
            <v>167.35249999999999</v>
          </cell>
          <cell r="G3474">
            <v>0</v>
          </cell>
          <cell r="H3474">
            <v>9.1875</v>
          </cell>
          <cell r="I3474">
            <v>0</v>
          </cell>
          <cell r="J3474">
            <v>176.54</v>
          </cell>
          <cell r="K3474">
            <v>211.84799999999998</v>
          </cell>
        </row>
        <row r="3475">
          <cell r="B3475" t="str">
            <v>C1640</v>
          </cell>
          <cell r="C3475" t="str">
            <v>LUMINÁRIA FLUORESCENTE COMPLETA C/1 LÂMPADA DE 20W</v>
          </cell>
          <cell r="D3475" t="str">
            <v>UN</v>
          </cell>
          <cell r="E3475">
            <v>1</v>
          </cell>
          <cell r="F3475">
            <v>25.71</v>
          </cell>
          <cell r="G3475">
            <v>0</v>
          </cell>
          <cell r="H3475">
            <v>4.8</v>
          </cell>
          <cell r="I3475">
            <v>0</v>
          </cell>
          <cell r="J3475">
            <v>30.51</v>
          </cell>
          <cell r="K3475">
            <v>36.612000000000002</v>
          </cell>
        </row>
        <row r="3476">
          <cell r="B3476" t="str">
            <v>C1663</v>
          </cell>
          <cell r="C3476" t="str">
            <v>LUMINÁRIA FLUORESCENTE COMPLETA C/ 1 LÂMPADA 40W</v>
          </cell>
          <cell r="D3476" t="str">
            <v>UN</v>
          </cell>
          <cell r="E3476">
            <v>1</v>
          </cell>
          <cell r="F3476">
            <v>29.84</v>
          </cell>
          <cell r="G3476">
            <v>0</v>
          </cell>
          <cell r="H3476">
            <v>4.8</v>
          </cell>
          <cell r="I3476">
            <v>0</v>
          </cell>
          <cell r="J3476">
            <v>34.64</v>
          </cell>
          <cell r="K3476">
            <v>41.567999999999998</v>
          </cell>
        </row>
        <row r="3477">
          <cell r="B3477" t="str">
            <v>C1665</v>
          </cell>
          <cell r="C3477" t="str">
            <v>LUMINÁRIA FLUORESCENTE COMPLETA C/2 LÂMPADAS DE 20W</v>
          </cell>
          <cell r="D3477" t="str">
            <v>UN</v>
          </cell>
          <cell r="E3477">
            <v>1</v>
          </cell>
          <cell r="F3477">
            <v>43.1325</v>
          </cell>
          <cell r="G3477">
            <v>0</v>
          </cell>
          <cell r="H3477">
            <v>6.7374999999999998</v>
          </cell>
          <cell r="I3477">
            <v>0</v>
          </cell>
          <cell r="J3477">
            <v>49.87</v>
          </cell>
          <cell r="K3477">
            <v>59.843999999999994</v>
          </cell>
        </row>
        <row r="3478">
          <cell r="B3478" t="str">
            <v>C1666</v>
          </cell>
          <cell r="C3478" t="str">
            <v>LUMINÁRIA FLUORESCENTE COMPLETA C/2 LÂMPADAS DE 40W</v>
          </cell>
          <cell r="D3478" t="str">
            <v>UN</v>
          </cell>
          <cell r="E3478">
            <v>1</v>
          </cell>
          <cell r="F3478">
            <v>58.532499999999999</v>
          </cell>
          <cell r="G3478">
            <v>0</v>
          </cell>
          <cell r="H3478">
            <v>6.7374999999999998</v>
          </cell>
          <cell r="I3478">
            <v>0</v>
          </cell>
          <cell r="J3478">
            <v>65.27</v>
          </cell>
          <cell r="K3478">
            <v>78.323999999999998</v>
          </cell>
        </row>
        <row r="3479">
          <cell r="B3479" t="str">
            <v>C1667</v>
          </cell>
          <cell r="C3479" t="str">
            <v>LUMINÁRIA FLUORESCENTE COMPLETA C/2 LÂMPADAS DE 65W</v>
          </cell>
          <cell r="D3479" t="str">
            <v>UN</v>
          </cell>
          <cell r="E3479">
            <v>1</v>
          </cell>
          <cell r="F3479">
            <v>114.0925</v>
          </cell>
          <cell r="G3479">
            <v>0</v>
          </cell>
          <cell r="H3479">
            <v>6.7374999999999998</v>
          </cell>
          <cell r="I3479">
            <v>0</v>
          </cell>
          <cell r="J3479">
            <v>120.83</v>
          </cell>
          <cell r="K3479">
            <v>144.99599999999998</v>
          </cell>
        </row>
        <row r="3480">
          <cell r="B3480" t="str">
            <v>C1664</v>
          </cell>
          <cell r="C3480" t="str">
            <v>LUMINÁRIA FLUORESCENTE COMPLETA C/ 3 LÂMPADAS 40W</v>
          </cell>
          <cell r="D3480" t="str">
            <v>UN</v>
          </cell>
          <cell r="E3480">
            <v>1</v>
          </cell>
          <cell r="F3480">
            <v>88.367500000000007</v>
          </cell>
          <cell r="G3480">
            <v>0</v>
          </cell>
          <cell r="H3480">
            <v>7.9625000000000004</v>
          </cell>
          <cell r="I3480">
            <v>0</v>
          </cell>
          <cell r="J3480">
            <v>96.330000000000013</v>
          </cell>
          <cell r="K3480">
            <v>115.596</v>
          </cell>
        </row>
        <row r="3481">
          <cell r="B3481" t="str">
            <v>C1641</v>
          </cell>
          <cell r="C3481" t="str">
            <v>LUMINÁRIA FLUORESCENTE COMPLETA C/4 LÂMPADAS DE 20W</v>
          </cell>
          <cell r="D3481" t="str">
            <v>UN</v>
          </cell>
          <cell r="E3481">
            <v>1</v>
          </cell>
          <cell r="F3481">
            <v>93.352500000000006</v>
          </cell>
          <cell r="G3481">
            <v>0</v>
          </cell>
          <cell r="H3481">
            <v>9.1875</v>
          </cell>
          <cell r="I3481">
            <v>0</v>
          </cell>
          <cell r="J3481">
            <v>102.54</v>
          </cell>
          <cell r="K3481">
            <v>123.048</v>
          </cell>
        </row>
        <row r="3482">
          <cell r="B3482" t="str">
            <v>C1642</v>
          </cell>
          <cell r="C3482" t="str">
            <v>LUMINÁRIA FLUORESCENTE COMPLETA C/4 LÂMPADAS DE 40W</v>
          </cell>
          <cell r="D3482" t="str">
            <v>UN</v>
          </cell>
          <cell r="E3482">
            <v>1</v>
          </cell>
          <cell r="F3482">
            <v>137.35249999999999</v>
          </cell>
          <cell r="G3482">
            <v>0</v>
          </cell>
          <cell r="H3482">
            <v>9.1875</v>
          </cell>
          <cell r="I3482">
            <v>0</v>
          </cell>
          <cell r="J3482">
            <v>146.54</v>
          </cell>
          <cell r="K3482">
            <v>175.84799999999998</v>
          </cell>
        </row>
        <row r="3483">
          <cell r="B3483" t="str">
            <v>C1668</v>
          </cell>
          <cell r="C3483" t="str">
            <v>LUMINÁRIA P/MUROS FECHADA  C/ LÂMPADA</v>
          </cell>
          <cell r="D3483" t="str">
            <v>UN</v>
          </cell>
          <cell r="E3483">
            <v>1</v>
          </cell>
          <cell r="F3483">
            <v>71.392499999999998</v>
          </cell>
          <cell r="G3483">
            <v>0</v>
          </cell>
          <cell r="H3483">
            <v>6.7374999999999998</v>
          </cell>
          <cell r="I3483">
            <v>0</v>
          </cell>
          <cell r="J3483">
            <v>78.13</v>
          </cell>
          <cell r="K3483">
            <v>93.755999999999986</v>
          </cell>
        </row>
        <row r="3484">
          <cell r="B3484" t="str">
            <v>C1669</v>
          </cell>
          <cell r="C3484" t="str">
            <v>LUMINÁRIA PAREDE,TIPO ARANDELA C/ LÂMPADA INCANDESCENTE</v>
          </cell>
          <cell r="D3484" t="str">
            <v>UN</v>
          </cell>
          <cell r="E3484">
            <v>1</v>
          </cell>
          <cell r="F3484">
            <v>30.12</v>
          </cell>
          <cell r="G3484">
            <v>0</v>
          </cell>
          <cell r="H3484">
            <v>4.9000000000000004</v>
          </cell>
          <cell r="I3484">
            <v>0</v>
          </cell>
          <cell r="J3484">
            <v>35.020000000000003</v>
          </cell>
          <cell r="K3484">
            <v>42.024000000000001</v>
          </cell>
        </row>
        <row r="3485">
          <cell r="B3485" t="str">
            <v>C4108</v>
          </cell>
          <cell r="C3485" t="str">
            <v>LUMINÁRIA QUADRADA EMBUTIDA NA PAREDE PARA LÂMPADA FLUORESCENTE COMPACTA 2X26W EM ALUMÍNIO FUNDIDO E PINTADO POR PROCESSO ELETROSTÁTICO COM REFLETOR EM ALUMÍNIO ANODIZADO ALTO BRILHO E DIFUSOR EM VIDRO TRANPARENTE PRISMÁTICO</v>
          </cell>
          <cell r="D3485" t="str">
            <v>UN</v>
          </cell>
          <cell r="E3485">
            <v>1</v>
          </cell>
          <cell r="F3485">
            <v>292.35250000000002</v>
          </cell>
          <cell r="G3485">
            <v>0</v>
          </cell>
          <cell r="H3485">
            <v>9.1875</v>
          </cell>
          <cell r="I3485">
            <v>0</v>
          </cell>
          <cell r="J3485">
            <v>301.54000000000002</v>
          </cell>
          <cell r="K3485">
            <v>361.84800000000001</v>
          </cell>
        </row>
        <row r="3486">
          <cell r="B3486" t="str">
            <v>C1671</v>
          </cell>
          <cell r="C3486" t="str">
            <v>LUMINÁRIA REFLETORA COM LÂMPADA HALÓGENA DICROICA 50W</v>
          </cell>
          <cell r="D3486" t="str">
            <v>UN</v>
          </cell>
          <cell r="E3486">
            <v>1</v>
          </cell>
          <cell r="F3486">
            <v>22.285</v>
          </cell>
          <cell r="G3486">
            <v>0</v>
          </cell>
          <cell r="H3486">
            <v>4.1050000000000004</v>
          </cell>
          <cell r="I3486">
            <v>0</v>
          </cell>
          <cell r="J3486">
            <v>26.39</v>
          </cell>
          <cell r="K3486">
            <v>31.667999999999999</v>
          </cell>
        </row>
        <row r="3487">
          <cell r="B3487" t="str">
            <v>C1670</v>
          </cell>
          <cell r="C3487" t="str">
            <v>LUMINÁRIA REFLETORA COM LÂMPADA HALÓGENA DICROICA 75W</v>
          </cell>
          <cell r="D3487" t="str">
            <v>UN</v>
          </cell>
          <cell r="E3487">
            <v>1</v>
          </cell>
          <cell r="F3487">
            <v>34.325000000000003</v>
          </cell>
          <cell r="G3487">
            <v>0</v>
          </cell>
          <cell r="H3487">
            <v>4.1050000000000004</v>
          </cell>
          <cell r="I3487">
            <v>0</v>
          </cell>
          <cell r="J3487">
            <v>38.430000000000007</v>
          </cell>
          <cell r="K3487">
            <v>46.116000000000007</v>
          </cell>
        </row>
        <row r="3488">
          <cell r="B3488" t="str">
            <v>C1672</v>
          </cell>
          <cell r="C3488" t="str">
            <v>LUMINÁRIA REFLETORA INTERNA SIMPLES C/OU S/VIDRO</v>
          </cell>
          <cell r="D3488" t="str">
            <v>UN</v>
          </cell>
          <cell r="E3488">
            <v>1</v>
          </cell>
          <cell r="F3488">
            <v>73.56</v>
          </cell>
          <cell r="G3488">
            <v>0</v>
          </cell>
          <cell r="H3488">
            <v>4.9000000000000004</v>
          </cell>
          <cell r="I3488">
            <v>0</v>
          </cell>
          <cell r="J3488">
            <v>78.460000000000008</v>
          </cell>
          <cell r="K3488">
            <v>94.152000000000001</v>
          </cell>
        </row>
        <row r="3489">
          <cell r="B3489" t="str">
            <v>C1643</v>
          </cell>
          <cell r="C3489" t="str">
            <v>LUMINÁRIA REFLETORA.INTERNA.SIMPLES C/LÂMPADA MERCÚRIO</v>
          </cell>
          <cell r="D3489" t="str">
            <v>UN</v>
          </cell>
          <cell r="E3489">
            <v>1</v>
          </cell>
          <cell r="F3489">
            <v>74.545000000000002</v>
          </cell>
          <cell r="G3489">
            <v>0</v>
          </cell>
          <cell r="H3489">
            <v>6.125</v>
          </cell>
          <cell r="I3489">
            <v>0</v>
          </cell>
          <cell r="J3489">
            <v>80.67</v>
          </cell>
          <cell r="K3489">
            <v>96.804000000000002</v>
          </cell>
        </row>
        <row r="3490">
          <cell r="B3490" t="str">
            <v>C1673</v>
          </cell>
          <cell r="C3490" t="str">
            <v>LUMINÁRIA TIPO GLOBO PLÁSTICO C/ LÂMPADA INCANDESCENTE</v>
          </cell>
          <cell r="D3490" t="str">
            <v>UN</v>
          </cell>
          <cell r="E3490">
            <v>1</v>
          </cell>
          <cell r="F3490">
            <v>14.08</v>
          </cell>
          <cell r="G3490">
            <v>0</v>
          </cell>
          <cell r="H3490">
            <v>4.9000000000000004</v>
          </cell>
          <cell r="I3490">
            <v>0</v>
          </cell>
          <cell r="J3490">
            <v>18.98</v>
          </cell>
          <cell r="K3490">
            <v>22.776</v>
          </cell>
        </row>
        <row r="3491">
          <cell r="B3491" t="str">
            <v>C1674</v>
          </cell>
          <cell r="C3491" t="str">
            <v>LUMINÁRIA TIPO GLOBO VIDRO C/ LAMPADA INCANDESCENTE</v>
          </cell>
          <cell r="D3491" t="str">
            <v>UN</v>
          </cell>
          <cell r="E3491">
            <v>1</v>
          </cell>
          <cell r="F3491">
            <v>25.12</v>
          </cell>
          <cell r="G3491">
            <v>0</v>
          </cell>
          <cell r="H3491">
            <v>4.9000000000000004</v>
          </cell>
          <cell r="I3491">
            <v>0</v>
          </cell>
          <cell r="J3491">
            <v>30.020000000000003</v>
          </cell>
          <cell r="K3491">
            <v>36.024000000000001</v>
          </cell>
        </row>
        <row r="3492">
          <cell r="B3492" t="str">
            <v>C1675</v>
          </cell>
          <cell r="C3492" t="str">
            <v>LUMINÁRIA TIPO GLOBO VIDRO C/ LÂMPADA MISTA, ATÉ 160W</v>
          </cell>
          <cell r="D3492" t="str">
            <v>UN</v>
          </cell>
          <cell r="E3492">
            <v>1</v>
          </cell>
          <cell r="F3492">
            <v>37.590000000000003</v>
          </cell>
          <cell r="G3492">
            <v>0</v>
          </cell>
          <cell r="H3492">
            <v>4.9000000000000004</v>
          </cell>
          <cell r="I3492">
            <v>0</v>
          </cell>
          <cell r="J3492">
            <v>42.49</v>
          </cell>
          <cell r="K3492">
            <v>50.988</v>
          </cell>
        </row>
        <row r="3493">
          <cell r="B3493" t="str">
            <v>C1676</v>
          </cell>
          <cell r="C3493" t="str">
            <v>LUMINÁRIA TIPO GLOBO VIDRO C/ LÂMPADA MISTA, ATÉ 500W</v>
          </cell>
          <cell r="D3493" t="str">
            <v>UN</v>
          </cell>
          <cell r="E3493">
            <v>1</v>
          </cell>
          <cell r="F3493">
            <v>68.2</v>
          </cell>
          <cell r="G3493">
            <v>0</v>
          </cell>
          <cell r="H3493">
            <v>4.9000000000000004</v>
          </cell>
          <cell r="I3493">
            <v>0</v>
          </cell>
          <cell r="J3493">
            <v>73.100000000000009</v>
          </cell>
          <cell r="K3493">
            <v>87.720000000000013</v>
          </cell>
        </row>
        <row r="3494">
          <cell r="B3494" t="str">
            <v>C1677</v>
          </cell>
          <cell r="C3494" t="str">
            <v>LUMINÁRIA TIPO SPOT DIRECIONAL C/ BRAÇO E C/ LÂMPADA INCANDESCENTE</v>
          </cell>
          <cell r="D3494" t="str">
            <v>UN</v>
          </cell>
          <cell r="E3494">
            <v>1</v>
          </cell>
          <cell r="F3494">
            <v>29.23</v>
          </cell>
          <cell r="G3494">
            <v>0</v>
          </cell>
          <cell r="H3494">
            <v>4.9000000000000004</v>
          </cell>
          <cell r="I3494">
            <v>0</v>
          </cell>
          <cell r="J3494">
            <v>34.130000000000003</v>
          </cell>
          <cell r="K3494">
            <v>40.956000000000003</v>
          </cell>
        </row>
        <row r="3495">
          <cell r="B3495" t="str">
            <v>C1678</v>
          </cell>
          <cell r="C3495" t="str">
            <v>LUMINÁRIA TIPO SPOT SIMPLES C/ LÂMPADA INCANDESCENTE</v>
          </cell>
          <cell r="D3495" t="str">
            <v>UN</v>
          </cell>
          <cell r="E3495">
            <v>1</v>
          </cell>
          <cell r="F3495">
            <v>11.12</v>
          </cell>
          <cell r="G3495">
            <v>0</v>
          </cell>
          <cell r="H3495">
            <v>4.9000000000000004</v>
          </cell>
          <cell r="I3495">
            <v>0</v>
          </cell>
          <cell r="J3495">
            <v>16.02</v>
          </cell>
          <cell r="K3495">
            <v>19.224</v>
          </cell>
        </row>
        <row r="3496">
          <cell r="B3496" t="str">
            <v>C1875</v>
          </cell>
          <cell r="C3496" t="str">
            <v>PENDENTE OU PLAFONIER C/GLOBO LEITOSO C/ 1 LÂMPADA DE 60W</v>
          </cell>
          <cell r="D3496" t="str">
            <v>UN</v>
          </cell>
          <cell r="E3496">
            <v>1</v>
          </cell>
          <cell r="F3496">
            <v>13.62</v>
          </cell>
          <cell r="G3496">
            <v>0</v>
          </cell>
          <cell r="H3496">
            <v>4.9000000000000004</v>
          </cell>
          <cell r="I3496">
            <v>0</v>
          </cell>
          <cell r="J3496">
            <v>18.52</v>
          </cell>
          <cell r="K3496">
            <v>22.224</v>
          </cell>
        </row>
        <row r="3497">
          <cell r="B3497" t="str">
            <v>C3921</v>
          </cell>
          <cell r="C3497" t="str">
            <v>PLACA SUPORTE P/ LUMINÁRIA SN-05</v>
          </cell>
          <cell r="D3497" t="str">
            <v>UN</v>
          </cell>
          <cell r="E3497">
            <v>1</v>
          </cell>
          <cell r="F3497">
            <v>118.15625</v>
          </cell>
          <cell r="G3497">
            <v>0</v>
          </cell>
          <cell r="H3497">
            <v>23.77375</v>
          </cell>
          <cell r="I3497">
            <v>0</v>
          </cell>
          <cell r="J3497">
            <v>141.93</v>
          </cell>
          <cell r="K3497">
            <v>170.316</v>
          </cell>
        </row>
        <row r="3498">
          <cell r="B3498" t="str">
            <v>C2001</v>
          </cell>
          <cell r="C3498" t="str">
            <v>POSTE CONCRETO H=10M, 1 PROJETOR, LÂMPADA DE VAPOR DE MERCÚRIO 250 A 400W</v>
          </cell>
          <cell r="D3498" t="str">
            <v>UN</v>
          </cell>
          <cell r="E3498">
            <v>1</v>
          </cell>
          <cell r="F3498">
            <v>948.75250000000005</v>
          </cell>
          <cell r="G3498">
            <v>0</v>
          </cell>
          <cell r="H3498">
            <v>84.887500000000003</v>
          </cell>
          <cell r="I3498">
            <v>0</v>
          </cell>
          <cell r="J3498">
            <v>1033.6400000000001</v>
          </cell>
          <cell r="K3498">
            <v>1240.3680000000002</v>
          </cell>
        </row>
        <row r="3499">
          <cell r="B3499" t="str">
            <v>C2003</v>
          </cell>
          <cell r="C3499" t="str">
            <v>POSTE CONCRETO H=10M, 2 PROJETORES, LÂMPADA DE VAPOR DE MERCÚRIO 250 A 400W</v>
          </cell>
          <cell r="D3499" t="str">
            <v>UN</v>
          </cell>
          <cell r="E3499">
            <v>1</v>
          </cell>
          <cell r="F3499">
            <v>1091.7525000000001</v>
          </cell>
          <cell r="G3499">
            <v>0</v>
          </cell>
          <cell r="H3499">
            <v>87.337500000000006</v>
          </cell>
          <cell r="I3499">
            <v>0</v>
          </cell>
          <cell r="J3499">
            <v>1179.0900000000001</v>
          </cell>
          <cell r="K3499">
            <v>1414.9080000000001</v>
          </cell>
        </row>
        <row r="3500">
          <cell r="B3500" t="str">
            <v>C2002</v>
          </cell>
          <cell r="C3500" t="str">
            <v>POSTE CONCRETO H=10M, 2 PROJETORES, LÂMPADA DE VAPOR DE MERCÚRIO 400W</v>
          </cell>
          <cell r="D3500" t="str">
            <v>UN</v>
          </cell>
          <cell r="E3500">
            <v>1</v>
          </cell>
          <cell r="F3500">
            <v>1199.6424999999999</v>
          </cell>
          <cell r="G3500">
            <v>0</v>
          </cell>
          <cell r="H3500">
            <v>87.337500000000006</v>
          </cell>
          <cell r="I3500">
            <v>0</v>
          </cell>
          <cell r="J3500">
            <v>1286.98</v>
          </cell>
          <cell r="K3500">
            <v>1544.376</v>
          </cell>
        </row>
        <row r="3501">
          <cell r="B3501" t="str">
            <v>C2004</v>
          </cell>
          <cell r="C3501" t="str">
            <v>POSTE CONCRETO H=10M, 3 PROJETORES, LÂMPADA DE VAPOR DE MERCÚRIO 250 A 400W</v>
          </cell>
          <cell r="D3501" t="str">
            <v>UN</v>
          </cell>
          <cell r="E3501">
            <v>1</v>
          </cell>
          <cell r="F3501">
            <v>1234.7525000000001</v>
          </cell>
          <cell r="G3501">
            <v>0</v>
          </cell>
          <cell r="H3501">
            <v>89.787499999999994</v>
          </cell>
          <cell r="I3501">
            <v>0</v>
          </cell>
          <cell r="J3501">
            <v>1324.54</v>
          </cell>
          <cell r="K3501">
            <v>1589.4479999999999</v>
          </cell>
        </row>
        <row r="3502">
          <cell r="B3502" t="str">
            <v>C2005</v>
          </cell>
          <cell r="C3502" t="str">
            <v>POSTE CONCRETO H=10M, 4 PROJETORES, LÂMPADA DE VAPOR DE MERCÚRIO 250 A 400W</v>
          </cell>
          <cell r="D3502" t="str">
            <v>UN</v>
          </cell>
          <cell r="E3502">
            <v>1</v>
          </cell>
          <cell r="F3502">
            <v>1377.7525000000001</v>
          </cell>
          <cell r="G3502">
            <v>0</v>
          </cell>
          <cell r="H3502">
            <v>92.237499999999997</v>
          </cell>
          <cell r="I3502">
            <v>0</v>
          </cell>
          <cell r="J3502">
            <v>1469.99</v>
          </cell>
          <cell r="K3502">
            <v>1763.9880000000001</v>
          </cell>
        </row>
        <row r="3503">
          <cell r="B3503" t="str">
            <v>C2006</v>
          </cell>
          <cell r="C3503" t="str">
            <v>POSTE CONCRETO H=10M, PROJETOR, LÂMPADA DE VAPOR DE MERCÚRIO 400W</v>
          </cell>
          <cell r="D3503" t="str">
            <v>UN</v>
          </cell>
          <cell r="E3503">
            <v>1</v>
          </cell>
          <cell r="F3503">
            <v>1002.7125</v>
          </cell>
          <cell r="G3503">
            <v>0</v>
          </cell>
          <cell r="H3503">
            <v>84.887500000000003</v>
          </cell>
          <cell r="I3503">
            <v>0</v>
          </cell>
          <cell r="J3503">
            <v>1087.5999999999999</v>
          </cell>
          <cell r="K3503">
            <v>1305.1199999999999</v>
          </cell>
        </row>
        <row r="3504">
          <cell r="B3504" t="str">
            <v>C2905</v>
          </cell>
          <cell r="C3504" t="str">
            <v>POSTE DE CONCRETO 9/150 DUPLO T, 1 LUMINÁRIA FECHADA VM 250W</v>
          </cell>
          <cell r="D3504" t="str">
            <v>UN</v>
          </cell>
          <cell r="E3504">
            <v>1</v>
          </cell>
          <cell r="F3504">
            <v>452.995</v>
          </cell>
          <cell r="G3504">
            <v>0</v>
          </cell>
          <cell r="H3504">
            <v>18.375</v>
          </cell>
          <cell r="I3504">
            <v>0</v>
          </cell>
          <cell r="J3504">
            <v>471.37</v>
          </cell>
          <cell r="K3504">
            <v>565.64400000000001</v>
          </cell>
        </row>
        <row r="3505">
          <cell r="B3505" t="str">
            <v>C2906</v>
          </cell>
          <cell r="C3505" t="str">
            <v>POSTE DE CONCRETO 9/150 DUPLO T, 2 LUMINÁRIAS FECHADAS VM 250W</v>
          </cell>
          <cell r="D3505" t="str">
            <v>UN</v>
          </cell>
          <cell r="E3505">
            <v>1</v>
          </cell>
          <cell r="F3505">
            <v>606.66</v>
          </cell>
          <cell r="G3505">
            <v>0</v>
          </cell>
          <cell r="H3505">
            <v>24.5</v>
          </cell>
          <cell r="I3505">
            <v>0</v>
          </cell>
          <cell r="J3505">
            <v>631.16</v>
          </cell>
          <cell r="K3505">
            <v>757.39199999999994</v>
          </cell>
        </row>
        <row r="3506">
          <cell r="B3506" t="str">
            <v>C2008</v>
          </cell>
          <cell r="C3506" t="str">
            <v>POSTE DE CONCRETO P/ILUMINAÇÃO, ATÉ H=8.0OM</v>
          </cell>
          <cell r="D3506" t="str">
            <v>UN</v>
          </cell>
          <cell r="E3506">
            <v>1</v>
          </cell>
          <cell r="F3506">
            <v>397.15375</v>
          </cell>
          <cell r="G3506">
            <v>0</v>
          </cell>
          <cell r="H3506">
            <v>6.1262499999999998</v>
          </cell>
          <cell r="I3506">
            <v>0</v>
          </cell>
          <cell r="J3506">
            <v>403.28000000000003</v>
          </cell>
          <cell r="K3506">
            <v>483.93600000000004</v>
          </cell>
        </row>
        <row r="3507">
          <cell r="B3507" t="str">
            <v>C2007</v>
          </cell>
          <cell r="C3507" t="str">
            <v>POSTE DE CONCRETO P/ ILUMINAÇÃO, ATÉ H=11.0M</v>
          </cell>
          <cell r="D3507" t="str">
            <v>UN</v>
          </cell>
          <cell r="E3507">
            <v>1</v>
          </cell>
          <cell r="F3507">
            <v>540.25374999999997</v>
          </cell>
          <cell r="G3507">
            <v>0</v>
          </cell>
          <cell r="H3507">
            <v>6.1262499999999998</v>
          </cell>
          <cell r="I3507">
            <v>0</v>
          </cell>
          <cell r="J3507">
            <v>546.38</v>
          </cell>
          <cell r="K3507">
            <v>655.65599999999995</v>
          </cell>
        </row>
        <row r="3508">
          <cell r="B3508" t="str">
            <v>C2009</v>
          </cell>
          <cell r="C3508" t="str">
            <v>POSTE DE FERRO P/ JARDIM H=2.80M, C/GLOBO E LÂMPADA VAPOR DE SÓDIO 70W</v>
          </cell>
          <cell r="D3508" t="str">
            <v>UN</v>
          </cell>
          <cell r="E3508">
            <v>1</v>
          </cell>
          <cell r="F3508">
            <v>257.51625000000001</v>
          </cell>
          <cell r="G3508">
            <v>0</v>
          </cell>
          <cell r="H3508">
            <v>14.34375</v>
          </cell>
          <cell r="I3508">
            <v>0</v>
          </cell>
          <cell r="J3508">
            <v>271.86</v>
          </cell>
          <cell r="K3508">
            <v>326.23200000000003</v>
          </cell>
        </row>
        <row r="3509">
          <cell r="B3509" t="str">
            <v>C2010</v>
          </cell>
          <cell r="C3509" t="str">
            <v>POSTE DE FERRO P/JARDIM H=2.80M, C/GLOBO DE VIDRO, S/ LÂMPADA</v>
          </cell>
          <cell r="D3509" t="str">
            <v>UN</v>
          </cell>
          <cell r="E3509">
            <v>1</v>
          </cell>
          <cell r="F3509">
            <v>195.05375000000001</v>
          </cell>
          <cell r="G3509">
            <v>0</v>
          </cell>
          <cell r="H3509">
            <v>12.50625</v>
          </cell>
          <cell r="I3509">
            <v>0</v>
          </cell>
          <cell r="J3509">
            <v>207.56</v>
          </cell>
          <cell r="K3509">
            <v>249.072</v>
          </cell>
        </row>
        <row r="3510">
          <cell r="B3510" t="str">
            <v>C3625</v>
          </cell>
          <cell r="C3510" t="str">
            <v>POSTE METÁLICO CÔNICO RETO FLANGEADO H=10.0m P/02 LUMINÁRIAS DECORATIVAS</v>
          </cell>
          <cell r="D3510" t="str">
            <v>UN</v>
          </cell>
          <cell r="E3510">
            <v>1</v>
          </cell>
          <cell r="F3510">
            <v>730.14374999999995</v>
          </cell>
          <cell r="G3510">
            <v>0</v>
          </cell>
          <cell r="H3510">
            <v>72.016249999999999</v>
          </cell>
          <cell r="I3510">
            <v>0</v>
          </cell>
          <cell r="J3510">
            <v>802.16</v>
          </cell>
          <cell r="K3510">
            <v>962.59199999999987</v>
          </cell>
        </row>
        <row r="3511">
          <cell r="B3511" t="str">
            <v>C3626</v>
          </cell>
          <cell r="C3511" t="str">
            <v>POSTE METÁLICO DECORATIVO CÔNICO RETO FLANGEADO H=4.0m P/01 OU 02 LUMINÁRIAS DECORATIVAS</v>
          </cell>
          <cell r="D3511" t="str">
            <v>UN</v>
          </cell>
          <cell r="E3511">
            <v>1</v>
          </cell>
          <cell r="F3511">
            <v>545.44375000000002</v>
          </cell>
          <cell r="G3511">
            <v>0</v>
          </cell>
          <cell r="H3511">
            <v>72.016249999999999</v>
          </cell>
          <cell r="I3511">
            <v>0</v>
          </cell>
          <cell r="J3511">
            <v>617.46</v>
          </cell>
          <cell r="K3511">
            <v>740.952</v>
          </cell>
        </row>
        <row r="3512">
          <cell r="B3512" t="str">
            <v>C2047</v>
          </cell>
          <cell r="C3512" t="str">
            <v>PROJETOR DE ALUMÍNIO, C/ LÂMPADA FLUORESCENTE ATÉ PL-13W</v>
          </cell>
          <cell r="D3512" t="str">
            <v>UN</v>
          </cell>
          <cell r="E3512">
            <v>1</v>
          </cell>
          <cell r="F3512">
            <v>179.54624999999999</v>
          </cell>
          <cell r="G3512">
            <v>0</v>
          </cell>
          <cell r="H3512">
            <v>6.9437499999999996</v>
          </cell>
          <cell r="I3512">
            <v>0</v>
          </cell>
          <cell r="J3512">
            <v>186.48999999999998</v>
          </cell>
          <cell r="K3512">
            <v>223.78799999999998</v>
          </cell>
        </row>
        <row r="3513">
          <cell r="B3513" t="str">
            <v>C2044</v>
          </cell>
          <cell r="C3513" t="str">
            <v>PROJETOR DE ALUMÍNIO, C/ LÂMPADA FLUORESCENTE ATÉ PL-18W</v>
          </cell>
          <cell r="D3513" t="str">
            <v>UN</v>
          </cell>
          <cell r="E3513">
            <v>1</v>
          </cell>
          <cell r="F3513">
            <v>209.54624999999999</v>
          </cell>
          <cell r="G3513">
            <v>0</v>
          </cell>
          <cell r="H3513">
            <v>6.9437499999999996</v>
          </cell>
          <cell r="I3513">
            <v>0</v>
          </cell>
          <cell r="J3513">
            <v>216.48999999999998</v>
          </cell>
          <cell r="K3513">
            <v>259.78799999999995</v>
          </cell>
        </row>
        <row r="3514">
          <cell r="B3514" t="str">
            <v>C2045</v>
          </cell>
          <cell r="C3514" t="str">
            <v>PROJETOR DE ALUMÍNIO, C/ LÂMPADA DE VAPOR METÁLICO E FOTOCÉLULA ATÉ 400W</v>
          </cell>
          <cell r="D3514" t="str">
            <v>UN</v>
          </cell>
          <cell r="E3514">
            <v>1</v>
          </cell>
          <cell r="F3514">
            <v>336.89</v>
          </cell>
          <cell r="G3514">
            <v>0</v>
          </cell>
          <cell r="H3514">
            <v>12.25</v>
          </cell>
          <cell r="I3514">
            <v>0</v>
          </cell>
          <cell r="J3514">
            <v>349.14</v>
          </cell>
          <cell r="K3514">
            <v>418.96799999999996</v>
          </cell>
        </row>
        <row r="3515">
          <cell r="B3515" t="str">
            <v>C2046</v>
          </cell>
          <cell r="C3515" t="str">
            <v>PROJETOR DE ALUMÍNIO, C/ LÂMPADA DE VAPOR METÁLICO E FOTOCÉLULA ATÉ 1000W</v>
          </cell>
          <cell r="D3515" t="str">
            <v>UN</v>
          </cell>
          <cell r="E3515">
            <v>1</v>
          </cell>
          <cell r="F3515">
            <v>885.8</v>
          </cell>
          <cell r="G3515">
            <v>0</v>
          </cell>
          <cell r="H3515">
            <v>12.25</v>
          </cell>
          <cell r="I3515">
            <v>0</v>
          </cell>
          <cell r="J3515">
            <v>898.05</v>
          </cell>
          <cell r="K3515">
            <v>1077.6599999999999</v>
          </cell>
        </row>
        <row r="3516">
          <cell r="B3516" t="str">
            <v>C2048</v>
          </cell>
          <cell r="C3516" t="str">
            <v>PROJETOR C/ LÂMPADA DE VAPOR DE MERCÚRIO, C/FOTOCÉLULA</v>
          </cell>
          <cell r="D3516" t="str">
            <v>UN</v>
          </cell>
          <cell r="E3516">
            <v>1</v>
          </cell>
          <cell r="F3516">
            <v>189.8</v>
          </cell>
          <cell r="G3516">
            <v>0</v>
          </cell>
          <cell r="H3516">
            <v>12.25</v>
          </cell>
          <cell r="I3516">
            <v>0</v>
          </cell>
          <cell r="J3516">
            <v>202.05</v>
          </cell>
          <cell r="K3516">
            <v>242.46</v>
          </cell>
        </row>
        <row r="3517">
          <cell r="B3517" t="str">
            <v>C2050</v>
          </cell>
          <cell r="C3517" t="str">
            <v>PROJETOR C/LÂMPADA VAPOR DE  MERCÚRIO DE 250W OU 400W, COMPLETA</v>
          </cell>
          <cell r="D3517" t="str">
            <v>UN</v>
          </cell>
          <cell r="E3517">
            <v>1</v>
          </cell>
          <cell r="F3517">
            <v>135.84</v>
          </cell>
          <cell r="G3517">
            <v>0</v>
          </cell>
          <cell r="H3517">
            <v>12.25</v>
          </cell>
          <cell r="I3517">
            <v>0</v>
          </cell>
          <cell r="J3517">
            <v>148.09</v>
          </cell>
          <cell r="K3517">
            <v>177.708</v>
          </cell>
        </row>
        <row r="3518">
          <cell r="B3518" t="str">
            <v>C2051</v>
          </cell>
          <cell r="C3518" t="str">
            <v>PROJETOR C/ LÂMPADA VAPOR METÁLICO 1000W  C/FOTOCÉLULA</v>
          </cell>
          <cell r="D3518" t="str">
            <v>UN</v>
          </cell>
          <cell r="E3518">
            <v>1</v>
          </cell>
          <cell r="F3518">
            <v>780.8</v>
          </cell>
          <cell r="G3518">
            <v>0</v>
          </cell>
          <cell r="H3518">
            <v>12.25</v>
          </cell>
          <cell r="I3518">
            <v>0</v>
          </cell>
          <cell r="J3518">
            <v>793.05</v>
          </cell>
          <cell r="K3518">
            <v>951.65999999999985</v>
          </cell>
        </row>
        <row r="3519">
          <cell r="B3519" t="str">
            <v>C2049</v>
          </cell>
          <cell r="C3519" t="str">
            <v>PROJETOR C/LÂMPADA HALÓGENA DUPLO ENVELOPE DE 500W</v>
          </cell>
          <cell r="D3519" t="str">
            <v>UN</v>
          </cell>
          <cell r="E3519">
            <v>1</v>
          </cell>
          <cell r="F3519">
            <v>192.12375</v>
          </cell>
          <cell r="G3519">
            <v>0</v>
          </cell>
          <cell r="H3519">
            <v>7.65625</v>
          </cell>
          <cell r="I3519">
            <v>0</v>
          </cell>
          <cell r="J3519">
            <v>199.78</v>
          </cell>
          <cell r="K3519">
            <v>239.73599999999999</v>
          </cell>
        </row>
        <row r="3520">
          <cell r="B3520" t="str">
            <v>C4115</v>
          </cell>
          <cell r="C3520" t="str">
            <v>PROJETOR EM ALUMÍNIO POLIDO COM REFLETOR EM ALUMÍNIO ANODIZADO E DIFUSOR EM VIDRO PLANO TEMPERADO TRANSPARENTE DIÂMETRO = 40CM PARA LÂMPADA VAPOR METÁLICO 400W C/ REATOR E IGNITOR</v>
          </cell>
          <cell r="D3520" t="str">
            <v>UN</v>
          </cell>
          <cell r="E3520">
            <v>1</v>
          </cell>
          <cell r="F3520">
            <v>539.79999999999995</v>
          </cell>
          <cell r="G3520">
            <v>0</v>
          </cell>
          <cell r="H3520">
            <v>12.25</v>
          </cell>
          <cell r="I3520">
            <v>0</v>
          </cell>
          <cell r="J3520">
            <v>552.04999999999995</v>
          </cell>
          <cell r="K3520">
            <v>662.45999999999992</v>
          </cell>
        </row>
        <row r="3521">
          <cell r="B3521" t="str">
            <v>C4112</v>
          </cell>
          <cell r="C3521" t="str">
            <v>PROJETOR EMBUTIDO NO FORRO EM CHAPA DE AÇO PINTADA COM REFLETOR DE ALUMÍNIO ANODIZADO ALTO BRILHO E DIFUSOR EM VIDRO TRANSPARENTE TEMPERADO PARA LÂMPADA DE VAPOR METÁLICO 400W C/ REATOR E IGNITOR</v>
          </cell>
          <cell r="D3521" t="str">
            <v>UN</v>
          </cell>
          <cell r="E3521">
            <v>1</v>
          </cell>
          <cell r="F3521">
            <v>309.8</v>
          </cell>
          <cell r="G3521">
            <v>0</v>
          </cell>
          <cell r="H3521">
            <v>12.25</v>
          </cell>
          <cell r="I3521">
            <v>0</v>
          </cell>
          <cell r="J3521">
            <v>322.05</v>
          </cell>
          <cell r="K3521">
            <v>386.46</v>
          </cell>
        </row>
        <row r="3522">
          <cell r="B3522" t="str">
            <v>C2052</v>
          </cell>
          <cell r="C3522" t="str">
            <v>PROJETOR EXTERNO DE ALTA POT.ATE 2000 W</v>
          </cell>
          <cell r="D3522" t="str">
            <v>UN</v>
          </cell>
          <cell r="E3522">
            <v>1</v>
          </cell>
          <cell r="F3522">
            <v>619.79999999999995</v>
          </cell>
          <cell r="G3522">
            <v>0</v>
          </cell>
          <cell r="H3522">
            <v>12.25</v>
          </cell>
          <cell r="I3522">
            <v>0</v>
          </cell>
          <cell r="J3522">
            <v>632.04999999999995</v>
          </cell>
          <cell r="K3522">
            <v>758.45999999999992</v>
          </cell>
        </row>
        <row r="3523">
          <cell r="B3523" t="str">
            <v>C2053</v>
          </cell>
          <cell r="C3523" t="str">
            <v>PROJETOR EXTERNO P/ LÂMPADA DE VAPOR DE MERCÚRIO DE 250 OU 400 W</v>
          </cell>
          <cell r="D3523" t="str">
            <v>UN</v>
          </cell>
          <cell r="E3523">
            <v>1</v>
          </cell>
          <cell r="F3523">
            <v>135.84</v>
          </cell>
          <cell r="G3523">
            <v>0</v>
          </cell>
          <cell r="H3523">
            <v>12.25</v>
          </cell>
          <cell r="I3523">
            <v>0</v>
          </cell>
          <cell r="J3523">
            <v>148.09</v>
          </cell>
          <cell r="K3523">
            <v>177.708</v>
          </cell>
        </row>
        <row r="3524">
          <cell r="B3524" t="str">
            <v>C2054</v>
          </cell>
          <cell r="C3524" t="str">
            <v>PROJETOR LÂMPADA DE VAPOR DE MERCÚRIO 250W, C/FOTOCÉLULA</v>
          </cell>
          <cell r="D3524" t="str">
            <v>UN</v>
          </cell>
          <cell r="E3524">
            <v>1</v>
          </cell>
          <cell r="F3524">
            <v>189.8</v>
          </cell>
          <cell r="G3524">
            <v>0</v>
          </cell>
          <cell r="H3524">
            <v>12.25</v>
          </cell>
          <cell r="I3524">
            <v>0</v>
          </cell>
          <cell r="J3524">
            <v>202.05</v>
          </cell>
          <cell r="K3524">
            <v>242.46</v>
          </cell>
        </row>
        <row r="3525">
          <cell r="B3525" t="str">
            <v>C2055</v>
          </cell>
          <cell r="C3525" t="str">
            <v>PROJETOR TIPO CANHÃO LÂMPADA HALÓGENA 1000W</v>
          </cell>
          <cell r="D3525" t="str">
            <v>UN</v>
          </cell>
          <cell r="E3525">
            <v>1</v>
          </cell>
          <cell r="F3525">
            <v>849.86</v>
          </cell>
          <cell r="G3525">
            <v>0</v>
          </cell>
          <cell r="H3525">
            <v>12.25</v>
          </cell>
          <cell r="I3525">
            <v>0</v>
          </cell>
          <cell r="J3525">
            <v>862.11</v>
          </cell>
          <cell r="K3525">
            <v>1034.5319999999999</v>
          </cell>
        </row>
        <row r="3526">
          <cell r="B3526" t="str">
            <v>C3912</v>
          </cell>
          <cell r="C3526" t="str">
            <v>PROLONGAMENTO P/ BASE METÁLICA EXISTENTE</v>
          </cell>
          <cell r="D3526" t="str">
            <v>UN</v>
          </cell>
          <cell r="E3526">
            <v>1</v>
          </cell>
          <cell r="F3526">
            <v>250.80700000000002</v>
          </cell>
          <cell r="G3526">
            <v>0</v>
          </cell>
          <cell r="H3526">
            <v>48.093000000000004</v>
          </cell>
          <cell r="I3526">
            <v>0</v>
          </cell>
          <cell r="J3526">
            <v>298.90000000000003</v>
          </cell>
          <cell r="K3526">
            <v>358.68</v>
          </cell>
        </row>
        <row r="3527">
          <cell r="B3527" t="str">
            <v>C2105</v>
          </cell>
          <cell r="C3527" t="str">
            <v>REATOR AFP-220V, SIMPLES P/ LÂMPADA FLUORESCENTE (SUBSTITUIÇÃO)</v>
          </cell>
          <cell r="D3527" t="str">
            <v>UN</v>
          </cell>
          <cell r="E3527">
            <v>1</v>
          </cell>
          <cell r="F3527">
            <v>17.3825</v>
          </cell>
          <cell r="G3527">
            <v>0</v>
          </cell>
          <cell r="H3527">
            <v>1.7375</v>
          </cell>
          <cell r="I3527">
            <v>0</v>
          </cell>
          <cell r="J3527">
            <v>19.12</v>
          </cell>
          <cell r="K3527">
            <v>22.943999999999999</v>
          </cell>
        </row>
        <row r="3528">
          <cell r="B3528" t="str">
            <v>C2104</v>
          </cell>
          <cell r="C3528" t="str">
            <v>REATOR AFP-220V, DUPLO P/ LÂMPADA FLUORESCENTE (SUBSTITUIÇÃO)</v>
          </cell>
          <cell r="D3528" t="str">
            <v>UN</v>
          </cell>
          <cell r="E3528">
            <v>1</v>
          </cell>
          <cell r="F3528">
            <v>29.392499999999998</v>
          </cell>
          <cell r="G3528">
            <v>0</v>
          </cell>
          <cell r="H3528">
            <v>1.7375</v>
          </cell>
          <cell r="I3528">
            <v>0</v>
          </cell>
          <cell r="J3528">
            <v>31.13</v>
          </cell>
          <cell r="K3528">
            <v>37.355999999999995</v>
          </cell>
        </row>
        <row r="3529">
          <cell r="B3529" t="str">
            <v>C2106</v>
          </cell>
          <cell r="C3529" t="str">
            <v>REATOR DE PARTIDA P/LÂMPADA VAPOR DE MERCÚRIO ATÉ 1000W</v>
          </cell>
          <cell r="D3529" t="str">
            <v>UN</v>
          </cell>
          <cell r="E3529">
            <v>1</v>
          </cell>
          <cell r="F3529">
            <v>49.905000000000001</v>
          </cell>
          <cell r="G3529">
            <v>0</v>
          </cell>
          <cell r="H3529">
            <v>6.125</v>
          </cell>
          <cell r="I3529">
            <v>0</v>
          </cell>
          <cell r="J3529">
            <v>56.03</v>
          </cell>
          <cell r="K3529">
            <v>67.236000000000004</v>
          </cell>
        </row>
        <row r="3530">
          <cell r="B3530" t="str">
            <v>C4110</v>
          </cell>
          <cell r="C3530" t="str">
            <v>SISTEMA DE ILUMINAÇÃO COM LED BRANCO PARA FIXAÇÃO LATERAL EM LINHA COM DISPERSÃO A 90 GRAUS E SUPORTE DE ALUMÍNIO, ALIMENTAÇÃO POR DRIVER REMOTO EM CORRENTE CONTÍNUA</v>
          </cell>
          <cell r="D3530" t="str">
            <v>M</v>
          </cell>
          <cell r="E3530">
            <v>1</v>
          </cell>
          <cell r="F3530">
            <v>414.70499999999998</v>
          </cell>
          <cell r="G3530">
            <v>0</v>
          </cell>
          <cell r="H3530">
            <v>18.375</v>
          </cell>
          <cell r="I3530">
            <v>0</v>
          </cell>
          <cell r="J3530">
            <v>433.08</v>
          </cell>
          <cell r="K3530">
            <v>519.69599999999991</v>
          </cell>
        </row>
        <row r="3531">
          <cell r="B3531" t="str">
            <v>C4113</v>
          </cell>
          <cell r="C3531" t="str">
            <v>SPOT ORIENTÁVEL PARA PLUG DE GUITARRA. PARA LÂMPADAS DICRÓICAS DIVERSAS</v>
          </cell>
          <cell r="D3531" t="str">
            <v>UN</v>
          </cell>
          <cell r="E3531">
            <v>1</v>
          </cell>
          <cell r="F3531">
            <v>80.352500000000006</v>
          </cell>
          <cell r="G3531">
            <v>0</v>
          </cell>
          <cell r="H3531">
            <v>9.1875</v>
          </cell>
          <cell r="I3531">
            <v>0</v>
          </cell>
          <cell r="J3531">
            <v>89.54</v>
          </cell>
          <cell r="K3531">
            <v>107.44800000000001</v>
          </cell>
        </row>
        <row r="3532">
          <cell r="B3532" t="str">
            <v>C4116</v>
          </cell>
          <cell r="C3532" t="str">
            <v>TRANSFORMADOR PARA LEDS</v>
          </cell>
          <cell r="D3532" t="str">
            <v>UN</v>
          </cell>
          <cell r="E3532">
            <v>1</v>
          </cell>
          <cell r="F3532">
            <v>24.905000000000001</v>
          </cell>
          <cell r="G3532">
            <v>0</v>
          </cell>
          <cell r="H3532">
            <v>6.125</v>
          </cell>
          <cell r="I3532">
            <v>0</v>
          </cell>
          <cell r="J3532">
            <v>31.03</v>
          </cell>
          <cell r="K3532">
            <v>37.235999999999997</v>
          </cell>
        </row>
        <row r="3533">
          <cell r="B3533" t="str">
            <v>C4371</v>
          </cell>
          <cell r="C3533" t="str">
            <v>ARANDELA BLINDADA</v>
          </cell>
          <cell r="D3533" t="str">
            <v>UN</v>
          </cell>
          <cell r="E3533">
            <v>1</v>
          </cell>
          <cell r="F3533">
            <v>154.59087500000001</v>
          </cell>
          <cell r="G3533">
            <v>0</v>
          </cell>
          <cell r="H3533">
            <v>5.7391249999999996</v>
          </cell>
          <cell r="I3533">
            <v>0</v>
          </cell>
          <cell r="J3533">
            <v>160.33000000000001</v>
          </cell>
          <cell r="K3533">
            <v>192.39600000000002</v>
          </cell>
        </row>
        <row r="3534">
          <cell r="B3534" t="str">
            <v>C4394</v>
          </cell>
          <cell r="C3534" t="str">
            <v>LUMINÁRIA DE EMERGÊNCIA</v>
          </cell>
          <cell r="D3534" t="str">
            <v>UN</v>
          </cell>
          <cell r="E3534">
            <v>1</v>
          </cell>
          <cell r="F3534">
            <v>222.27625</v>
          </cell>
          <cell r="G3534">
            <v>0</v>
          </cell>
          <cell r="H3534">
            <v>2.84375</v>
          </cell>
          <cell r="I3534">
            <v>0</v>
          </cell>
          <cell r="J3534">
            <v>225.12</v>
          </cell>
          <cell r="K3534">
            <v>270.14400000000001</v>
          </cell>
        </row>
        <row r="3535">
          <cell r="C3535" t="str">
            <v>APARELHOS ELÉTRICOS</v>
          </cell>
          <cell r="E3535">
            <v>0</v>
          </cell>
          <cell r="F3535">
            <v>10142.205</v>
          </cell>
          <cell r="G3535">
            <v>0</v>
          </cell>
          <cell r="H3535">
            <v>158.02500000000001</v>
          </cell>
          <cell r="I3535">
            <v>0</v>
          </cell>
          <cell r="J3535" t="str">
            <v/>
          </cell>
        </row>
        <row r="3536">
          <cell r="B3536" t="str">
            <v>C0081</v>
          </cell>
          <cell r="C3536" t="str">
            <v>AMPERÍMETRO (72X72)MM, ESC. 0-250A</v>
          </cell>
          <cell r="D3536" t="str">
            <v>UN</v>
          </cell>
          <cell r="E3536">
            <v>1</v>
          </cell>
          <cell r="F3536">
            <v>105.3925</v>
          </cell>
          <cell r="G3536">
            <v>0</v>
          </cell>
          <cell r="H3536">
            <v>6.7374999999999998</v>
          </cell>
          <cell r="I3536">
            <v>0</v>
          </cell>
          <cell r="J3536">
            <v>112.13</v>
          </cell>
          <cell r="K3536">
            <v>134.55599999999998</v>
          </cell>
        </row>
        <row r="3537">
          <cell r="B3537" t="str">
            <v>C0082</v>
          </cell>
          <cell r="C3537" t="str">
            <v>AMPERÍMETRO (96X96)MM, ESC. 0-500A</v>
          </cell>
          <cell r="D3537" t="str">
            <v>UN</v>
          </cell>
          <cell r="E3537">
            <v>1</v>
          </cell>
          <cell r="F3537">
            <v>105.3925</v>
          </cell>
          <cell r="G3537">
            <v>0</v>
          </cell>
          <cell r="H3537">
            <v>6.7374999999999998</v>
          </cell>
          <cell r="I3537">
            <v>0</v>
          </cell>
          <cell r="J3537">
            <v>112.13</v>
          </cell>
          <cell r="K3537">
            <v>134.55599999999998</v>
          </cell>
        </row>
        <row r="3538">
          <cell r="B3538" t="str">
            <v>C0080</v>
          </cell>
          <cell r="C3538" t="str">
            <v>AMPERÍMETRO (144X144)MM, ESC. 0-1000A</v>
          </cell>
          <cell r="D3538" t="str">
            <v>UN</v>
          </cell>
          <cell r="E3538">
            <v>1</v>
          </cell>
          <cell r="F3538">
            <v>155.39250000000001</v>
          </cell>
          <cell r="G3538">
            <v>0</v>
          </cell>
          <cell r="H3538">
            <v>6.7374999999999998</v>
          </cell>
          <cell r="I3538">
            <v>0</v>
          </cell>
          <cell r="J3538">
            <v>162.13000000000002</v>
          </cell>
          <cell r="K3538">
            <v>194.55600000000001</v>
          </cell>
        </row>
        <row r="3539">
          <cell r="B3539" t="str">
            <v>C0101</v>
          </cell>
          <cell r="C3539" t="str">
            <v>AQUECEDOR CENTRAL ELETROAUTOMATICO 220V-5060 A 7480W</v>
          </cell>
          <cell r="D3539" t="str">
            <v>UN</v>
          </cell>
          <cell r="E3539">
            <v>1</v>
          </cell>
          <cell r="F3539">
            <v>650.41499999999996</v>
          </cell>
          <cell r="G3539">
            <v>0</v>
          </cell>
          <cell r="H3539">
            <v>11.025</v>
          </cell>
          <cell r="I3539">
            <v>0</v>
          </cell>
          <cell r="J3539">
            <v>661.43999999999994</v>
          </cell>
          <cell r="K3539">
            <v>793.72799999999995</v>
          </cell>
        </row>
        <row r="3540">
          <cell r="B3540" t="str">
            <v>C0102</v>
          </cell>
          <cell r="C3540" t="str">
            <v>AQUECEDOR ELÉTRICO CAP.50  A 250L. 110/220V</v>
          </cell>
          <cell r="D3540" t="str">
            <v>UN</v>
          </cell>
          <cell r="E3540">
            <v>1</v>
          </cell>
          <cell r="F3540">
            <v>2191.1525000000001</v>
          </cell>
          <cell r="G3540">
            <v>0</v>
          </cell>
          <cell r="H3540">
            <v>28.787500000000001</v>
          </cell>
          <cell r="I3540">
            <v>0</v>
          </cell>
          <cell r="J3540">
            <v>2219.94</v>
          </cell>
          <cell r="K3540">
            <v>2663.9279999999999</v>
          </cell>
        </row>
        <row r="3541">
          <cell r="B3541" t="str">
            <v>C0103</v>
          </cell>
          <cell r="C3541" t="str">
            <v>AQUECEDOR INDIVIDUAL ELETROAUTOMATICO 220V - 4840 W</v>
          </cell>
          <cell r="D3541" t="str">
            <v>UN</v>
          </cell>
          <cell r="E3541">
            <v>1</v>
          </cell>
          <cell r="F3541">
            <v>3.0550000000000002</v>
          </cell>
          <cell r="G3541">
            <v>0</v>
          </cell>
          <cell r="H3541">
            <v>3.6749999999999998</v>
          </cell>
          <cell r="I3541">
            <v>0</v>
          </cell>
          <cell r="J3541">
            <v>6.73</v>
          </cell>
          <cell r="K3541">
            <v>8.0760000000000005</v>
          </cell>
        </row>
        <row r="3542">
          <cell r="B3542" t="str">
            <v>C0465</v>
          </cell>
          <cell r="C3542" t="str">
            <v>BOTOEIRA EM ALUMÍNIO FUNDIDO "LIGA - DESLIGA"</v>
          </cell>
          <cell r="D3542" t="str">
            <v>UN</v>
          </cell>
          <cell r="E3542">
            <v>1</v>
          </cell>
          <cell r="F3542">
            <v>80.947500000000005</v>
          </cell>
          <cell r="G3542">
            <v>0</v>
          </cell>
          <cell r="H3542">
            <v>3.0625</v>
          </cell>
          <cell r="I3542">
            <v>0</v>
          </cell>
          <cell r="J3542">
            <v>84.01</v>
          </cell>
          <cell r="K3542">
            <v>100.812</v>
          </cell>
        </row>
        <row r="3543">
          <cell r="B3543" t="str">
            <v>C1286</v>
          </cell>
          <cell r="C3543" t="str">
            <v>ESTABILIZADOR DE TENSÃO/CORRENTE DE 1KVA</v>
          </cell>
          <cell r="D3543" t="str">
            <v>UN</v>
          </cell>
          <cell r="E3543">
            <v>1</v>
          </cell>
          <cell r="F3543">
            <v>113.9075</v>
          </cell>
          <cell r="G3543">
            <v>0</v>
          </cell>
          <cell r="H3543">
            <v>3.0625</v>
          </cell>
          <cell r="I3543">
            <v>0</v>
          </cell>
          <cell r="J3543">
            <v>116.97</v>
          </cell>
          <cell r="K3543">
            <v>140.364</v>
          </cell>
        </row>
        <row r="3544">
          <cell r="B3544" t="str">
            <v>C1287</v>
          </cell>
          <cell r="C3544" t="str">
            <v>ESTABILIZADOR DE TENSÃO/CORRENTE DE 3KVA</v>
          </cell>
          <cell r="D3544" t="str">
            <v>UN</v>
          </cell>
          <cell r="E3544">
            <v>1</v>
          </cell>
          <cell r="F3544">
            <v>208.05625000000001</v>
          </cell>
          <cell r="G3544">
            <v>0</v>
          </cell>
          <cell r="H3544">
            <v>4.59375</v>
          </cell>
          <cell r="I3544">
            <v>0</v>
          </cell>
          <cell r="J3544">
            <v>212.65</v>
          </cell>
          <cell r="K3544">
            <v>255.18</v>
          </cell>
        </row>
        <row r="3545">
          <cell r="B3545" t="str">
            <v>C1288</v>
          </cell>
          <cell r="C3545" t="str">
            <v>ESTABILIZADOR DE TENSÃO/CORRENTE DE 5KVA</v>
          </cell>
          <cell r="D3545" t="str">
            <v>UN</v>
          </cell>
          <cell r="E3545">
            <v>1</v>
          </cell>
          <cell r="F3545">
            <v>339.34500000000003</v>
          </cell>
          <cell r="G3545">
            <v>0</v>
          </cell>
          <cell r="H3545">
            <v>6.125</v>
          </cell>
          <cell r="I3545">
            <v>0</v>
          </cell>
          <cell r="J3545">
            <v>345.47</v>
          </cell>
          <cell r="K3545">
            <v>414.56400000000002</v>
          </cell>
        </row>
        <row r="3546">
          <cell r="B3546" t="str">
            <v>C1289</v>
          </cell>
          <cell r="C3546" t="str">
            <v>ESTABILIZADOR DE TENSÃO/CORRENTE DE 7.5KVA</v>
          </cell>
          <cell r="D3546" t="str">
            <v>UN</v>
          </cell>
          <cell r="E3546">
            <v>1</v>
          </cell>
          <cell r="F3546">
            <v>564.75250000000005</v>
          </cell>
          <cell r="G3546">
            <v>0</v>
          </cell>
          <cell r="H3546">
            <v>9.1875</v>
          </cell>
          <cell r="I3546">
            <v>0</v>
          </cell>
          <cell r="J3546">
            <v>573.94000000000005</v>
          </cell>
          <cell r="K3546">
            <v>688.72800000000007</v>
          </cell>
        </row>
        <row r="3547">
          <cell r="B3547" t="str">
            <v>C1285</v>
          </cell>
          <cell r="C3547" t="str">
            <v>ESTABILIZADOR DE TENSÃO/CORRENTE DE 10KVA</v>
          </cell>
          <cell r="D3547" t="str">
            <v>UN</v>
          </cell>
          <cell r="E3547">
            <v>1</v>
          </cell>
          <cell r="F3547">
            <v>941.24749999999995</v>
          </cell>
          <cell r="G3547">
            <v>0</v>
          </cell>
          <cell r="H3547">
            <v>15.3125</v>
          </cell>
          <cell r="I3547">
            <v>0</v>
          </cell>
          <cell r="J3547">
            <v>956.56</v>
          </cell>
          <cell r="K3547">
            <v>1147.8719999999998</v>
          </cell>
        </row>
        <row r="3548">
          <cell r="B3548" t="str">
            <v>C1354</v>
          </cell>
          <cell r="C3548" t="str">
            <v>EXAUSTOR ELETROMECÂNICO INDUSTRIAL D= 400MM</v>
          </cell>
          <cell r="D3548" t="str">
            <v>UN</v>
          </cell>
          <cell r="E3548">
            <v>1</v>
          </cell>
          <cell r="F3548">
            <v>1193.92</v>
          </cell>
          <cell r="G3548">
            <v>0</v>
          </cell>
          <cell r="H3548">
            <v>4.9000000000000004</v>
          </cell>
          <cell r="I3548">
            <v>0</v>
          </cell>
          <cell r="J3548">
            <v>1198.8200000000002</v>
          </cell>
          <cell r="K3548">
            <v>1438.5840000000001</v>
          </cell>
        </row>
        <row r="3549">
          <cell r="B3549" t="str">
            <v>C1477</v>
          </cell>
          <cell r="C3549" t="str">
            <v>INSTALAÇÃO DE EXAUSTOR ELÉTRICO TIPO DOMICILIAR</v>
          </cell>
          <cell r="D3549" t="str">
            <v>UN</v>
          </cell>
          <cell r="E3549">
            <v>1</v>
          </cell>
          <cell r="F3549">
            <v>151.91999999999999</v>
          </cell>
          <cell r="G3549">
            <v>0</v>
          </cell>
          <cell r="H3549">
            <v>4.9000000000000004</v>
          </cell>
          <cell r="I3549">
            <v>0</v>
          </cell>
          <cell r="J3549">
            <v>156.82</v>
          </cell>
          <cell r="K3549">
            <v>188.184</v>
          </cell>
        </row>
        <row r="3550">
          <cell r="B3550" t="str">
            <v>C2276</v>
          </cell>
          <cell r="C3550" t="str">
            <v>SINALIZADOR P/ ENTRADA E SAÍDA DE VEÍCULOS</v>
          </cell>
          <cell r="D3550" t="str">
            <v>UN</v>
          </cell>
          <cell r="E3550">
            <v>1</v>
          </cell>
          <cell r="F3550">
            <v>139.99250000000001</v>
          </cell>
          <cell r="G3550">
            <v>0</v>
          </cell>
          <cell r="H3550">
            <v>4.2874999999999996</v>
          </cell>
          <cell r="I3550">
            <v>0</v>
          </cell>
          <cell r="J3550">
            <v>144.28</v>
          </cell>
          <cell r="K3550">
            <v>173.136</v>
          </cell>
        </row>
        <row r="3551">
          <cell r="B3551" t="str">
            <v>C2512</v>
          </cell>
          <cell r="C3551" t="str">
            <v>TRANSFORMADOR 2KVA MONOFASICO 220V/110V</v>
          </cell>
          <cell r="D3551" t="str">
            <v>UN</v>
          </cell>
          <cell r="E3551">
            <v>1</v>
          </cell>
          <cell r="F3551">
            <v>317.42874999999998</v>
          </cell>
          <cell r="G3551">
            <v>0</v>
          </cell>
          <cell r="H3551">
            <v>1.53125</v>
          </cell>
          <cell r="I3551">
            <v>0</v>
          </cell>
          <cell r="J3551">
            <v>318.95999999999998</v>
          </cell>
          <cell r="K3551">
            <v>382.75199999999995</v>
          </cell>
        </row>
        <row r="3552">
          <cell r="B3552" t="str">
            <v>C2517</v>
          </cell>
          <cell r="C3552" t="str">
            <v>TRANSFORMADOR DE CORRENTE EM QD - FAIXA 50 A 250/5A</v>
          </cell>
          <cell r="D3552" t="str">
            <v>UN</v>
          </cell>
          <cell r="E3552">
            <v>1</v>
          </cell>
          <cell r="F3552">
            <v>77.447500000000005</v>
          </cell>
          <cell r="G3552">
            <v>0</v>
          </cell>
          <cell r="H3552">
            <v>3.0625</v>
          </cell>
          <cell r="I3552">
            <v>0</v>
          </cell>
          <cell r="J3552">
            <v>80.510000000000005</v>
          </cell>
          <cell r="K3552">
            <v>96.612000000000009</v>
          </cell>
        </row>
        <row r="3553">
          <cell r="B3553" t="str">
            <v>C2518</v>
          </cell>
          <cell r="C3553" t="str">
            <v>TRANSFORMADOR DE CORRENTE EM QD - FAIXA 200 A 400/5A</v>
          </cell>
          <cell r="D3553" t="str">
            <v>UN</v>
          </cell>
          <cell r="E3553">
            <v>1</v>
          </cell>
          <cell r="F3553">
            <v>82.447500000000005</v>
          </cell>
          <cell r="G3553">
            <v>0</v>
          </cell>
          <cell r="H3553">
            <v>3.0625</v>
          </cell>
          <cell r="I3553">
            <v>0</v>
          </cell>
          <cell r="J3553">
            <v>85.51</v>
          </cell>
          <cell r="K3553">
            <v>102.61200000000001</v>
          </cell>
        </row>
        <row r="3554">
          <cell r="B3554" t="str">
            <v>C2519</v>
          </cell>
          <cell r="C3554" t="str">
            <v>TRANSFORMADOR DE CORRENTE EM QD - FAIXA 400 A 800/5A</v>
          </cell>
          <cell r="D3554" t="str">
            <v>UN</v>
          </cell>
          <cell r="E3554">
            <v>1</v>
          </cell>
          <cell r="F3554">
            <v>82.447500000000005</v>
          </cell>
          <cell r="G3554">
            <v>0</v>
          </cell>
          <cell r="H3554">
            <v>3.0625</v>
          </cell>
          <cell r="I3554">
            <v>0</v>
          </cell>
          <cell r="J3554">
            <v>85.51</v>
          </cell>
          <cell r="K3554">
            <v>102.61200000000001</v>
          </cell>
        </row>
        <row r="3555">
          <cell r="B3555" t="str">
            <v>C2520</v>
          </cell>
          <cell r="C3555" t="str">
            <v>TRANSFORMADOR DE CORRENTE EM QD - FAIXA 1000 A 1500/5A</v>
          </cell>
          <cell r="D3555" t="str">
            <v>UN</v>
          </cell>
          <cell r="E3555">
            <v>1</v>
          </cell>
          <cell r="F3555">
            <v>87.447500000000005</v>
          </cell>
          <cell r="G3555">
            <v>0</v>
          </cell>
          <cell r="H3555">
            <v>3.0625</v>
          </cell>
          <cell r="I3555">
            <v>0</v>
          </cell>
          <cell r="J3555">
            <v>90.51</v>
          </cell>
          <cell r="K3555">
            <v>108.61200000000001</v>
          </cell>
        </row>
        <row r="3556">
          <cell r="B3556" t="str">
            <v>C0832</v>
          </cell>
          <cell r="C3556" t="str">
            <v>TRANSFORMADOR DE POTENCIAL 115 VAC 400 VA</v>
          </cell>
          <cell r="D3556" t="str">
            <v>UN</v>
          </cell>
          <cell r="E3556">
            <v>1</v>
          </cell>
          <cell r="F3556">
            <v>650</v>
          </cell>
          <cell r="G3556">
            <v>0</v>
          </cell>
          <cell r="H3556">
            <v>0</v>
          </cell>
          <cell r="I3556">
            <v>0</v>
          </cell>
          <cell r="J3556">
            <v>650</v>
          </cell>
          <cell r="K3556">
            <v>780</v>
          </cell>
        </row>
        <row r="3557">
          <cell r="B3557" t="str">
            <v>C2664</v>
          </cell>
          <cell r="C3557" t="str">
            <v>VENTILADOR DE TETO METÁLICO</v>
          </cell>
          <cell r="D3557" t="str">
            <v>UN</v>
          </cell>
          <cell r="E3557">
            <v>1</v>
          </cell>
          <cell r="F3557">
            <v>72.92</v>
          </cell>
          <cell r="G3557">
            <v>0</v>
          </cell>
          <cell r="H3557">
            <v>4.9000000000000004</v>
          </cell>
          <cell r="I3557">
            <v>0</v>
          </cell>
          <cell r="J3557">
            <v>77.820000000000007</v>
          </cell>
          <cell r="K3557">
            <v>93.384</v>
          </cell>
        </row>
        <row r="3558">
          <cell r="B3558" t="str">
            <v>C2682</v>
          </cell>
          <cell r="C3558" t="str">
            <v>VOLTÍMETRO (72X72)MM, ESC. 0-500V</v>
          </cell>
          <cell r="D3558" t="str">
            <v>UN</v>
          </cell>
          <cell r="E3558">
            <v>1</v>
          </cell>
          <cell r="F3558">
            <v>115.3925</v>
          </cell>
          <cell r="G3558">
            <v>0</v>
          </cell>
          <cell r="H3558">
            <v>6.7374999999999998</v>
          </cell>
          <cell r="I3558">
            <v>0</v>
          </cell>
          <cell r="J3558">
            <v>122.13</v>
          </cell>
          <cell r="K3558">
            <v>146.55599999999998</v>
          </cell>
        </row>
        <row r="3559">
          <cell r="B3559" t="str">
            <v>C2683</v>
          </cell>
          <cell r="C3559" t="str">
            <v>VOLTÍMETRO (96X96)MM, ESC. 0-500V</v>
          </cell>
          <cell r="D3559" t="str">
            <v>UN</v>
          </cell>
          <cell r="E3559">
            <v>1</v>
          </cell>
          <cell r="F3559">
            <v>140.39250000000001</v>
          </cell>
          <cell r="G3559">
            <v>0</v>
          </cell>
          <cell r="H3559">
            <v>6.7374999999999998</v>
          </cell>
          <cell r="I3559">
            <v>0</v>
          </cell>
          <cell r="J3559">
            <v>147.13000000000002</v>
          </cell>
          <cell r="K3559">
            <v>176.55600000000001</v>
          </cell>
        </row>
        <row r="3560">
          <cell r="B3560" t="str">
            <v>C2681</v>
          </cell>
          <cell r="C3560" t="str">
            <v>VOLTÍMETRO (144X144)MM, ESC. 0-500V</v>
          </cell>
          <cell r="D3560" t="str">
            <v>UN</v>
          </cell>
          <cell r="E3560">
            <v>1</v>
          </cell>
          <cell r="F3560">
            <v>175.39250000000001</v>
          </cell>
          <cell r="G3560">
            <v>0</v>
          </cell>
          <cell r="H3560">
            <v>6.7374999999999998</v>
          </cell>
          <cell r="I3560">
            <v>0</v>
          </cell>
          <cell r="J3560">
            <v>182.13000000000002</v>
          </cell>
          <cell r="K3560">
            <v>218.55600000000001</v>
          </cell>
        </row>
        <row r="3561">
          <cell r="B3561" t="str">
            <v>C4059</v>
          </cell>
          <cell r="C3561" t="str">
            <v>TRANSFORMADOR DE CORRENTE 15 KV - INSTALADO</v>
          </cell>
          <cell r="D3561" t="str">
            <v>UN</v>
          </cell>
          <cell r="E3561">
            <v>1</v>
          </cell>
          <cell r="F3561">
            <v>423</v>
          </cell>
          <cell r="G3561">
            <v>0</v>
          </cell>
          <cell r="H3561">
            <v>0</v>
          </cell>
          <cell r="I3561">
            <v>0</v>
          </cell>
          <cell r="J3561">
            <v>423</v>
          </cell>
          <cell r="K3561">
            <v>507.59999999999997</v>
          </cell>
        </row>
        <row r="3562">
          <cell r="B3562" t="str">
            <v>C4060</v>
          </cell>
          <cell r="C3562" t="str">
            <v>TRANSFORMADOR DE POTÊNCIA 15 KV - INSTALADO</v>
          </cell>
          <cell r="D3562" t="str">
            <v>UN</v>
          </cell>
          <cell r="E3562">
            <v>1</v>
          </cell>
          <cell r="F3562">
            <v>973</v>
          </cell>
          <cell r="G3562">
            <v>0</v>
          </cell>
          <cell r="H3562">
            <v>0</v>
          </cell>
          <cell r="I3562">
            <v>0</v>
          </cell>
          <cell r="J3562">
            <v>973</v>
          </cell>
          <cell r="K3562">
            <v>1167.5999999999999</v>
          </cell>
        </row>
        <row r="3563">
          <cell r="C3563" t="str">
            <v>EQUIPAMENTOS</v>
          </cell>
          <cell r="E3563">
            <v>0</v>
          </cell>
          <cell r="F3563">
            <v>2929612.26</v>
          </cell>
          <cell r="G3563">
            <v>0</v>
          </cell>
          <cell r="H3563">
            <v>9123.9</v>
          </cell>
          <cell r="I3563">
            <v>0</v>
          </cell>
          <cell r="J3563" t="str">
            <v/>
          </cell>
        </row>
        <row r="3564">
          <cell r="B3564" t="str">
            <v>C2663</v>
          </cell>
          <cell r="C3564" t="str">
            <v>VENTILADOR DE TETO C/ ALETAS DE MADEIRA</v>
          </cell>
          <cell r="D3564" t="str">
            <v>UN</v>
          </cell>
          <cell r="E3564">
            <v>1</v>
          </cell>
          <cell r="F3564">
            <v>101.92</v>
          </cell>
          <cell r="G3564">
            <v>0</v>
          </cell>
          <cell r="H3564">
            <v>4.9000000000000004</v>
          </cell>
          <cell r="I3564">
            <v>0</v>
          </cell>
          <cell r="J3564">
            <v>106.82000000000001</v>
          </cell>
          <cell r="K3564">
            <v>128.184</v>
          </cell>
        </row>
        <row r="3565">
          <cell r="B3565" t="str">
            <v>C4184</v>
          </cell>
          <cell r="C3565" t="str">
            <v>GRUPO GERADOR 951/1000 KVA, COM QUADRO AUTOMÁTICO</v>
          </cell>
          <cell r="D3565" t="str">
            <v>UN</v>
          </cell>
          <cell r="E3565">
            <v>1</v>
          </cell>
          <cell r="F3565">
            <v>489453.19</v>
          </cell>
          <cell r="G3565">
            <v>0</v>
          </cell>
          <cell r="H3565">
            <v>829</v>
          </cell>
          <cell r="I3565">
            <v>0</v>
          </cell>
          <cell r="J3565">
            <v>490282.19</v>
          </cell>
          <cell r="K3565">
            <v>588338.62800000003</v>
          </cell>
        </row>
        <row r="3566">
          <cell r="B3566" t="str">
            <v>C4063</v>
          </cell>
          <cell r="C3566" t="str">
            <v>GRUPO GERADOR 781/950 KVA C/ QUADRO AUTOMÁTICO</v>
          </cell>
          <cell r="D3566" t="str">
            <v>UN</v>
          </cell>
          <cell r="E3566">
            <v>1</v>
          </cell>
          <cell r="F3566">
            <v>554663.19999999995</v>
          </cell>
          <cell r="G3566">
            <v>0</v>
          </cell>
          <cell r="H3566">
            <v>829</v>
          </cell>
          <cell r="I3566">
            <v>0</v>
          </cell>
          <cell r="J3566">
            <v>555492.19999999995</v>
          </cell>
          <cell r="K3566">
            <v>666590.6399999999</v>
          </cell>
        </row>
        <row r="3567">
          <cell r="B3567" t="str">
            <v>C4062</v>
          </cell>
          <cell r="C3567" t="str">
            <v>GRUPO GERADOR 636/780 KVA C/ QUADRO AUTOMÁTICO</v>
          </cell>
          <cell r="D3567" t="str">
            <v>UN</v>
          </cell>
          <cell r="E3567">
            <v>1</v>
          </cell>
          <cell r="F3567">
            <v>277580.30499999999</v>
          </cell>
          <cell r="G3567">
            <v>0</v>
          </cell>
          <cell r="H3567">
            <v>725.375</v>
          </cell>
          <cell r="I3567">
            <v>0</v>
          </cell>
          <cell r="J3567">
            <v>278305.68</v>
          </cell>
          <cell r="K3567">
            <v>333966.81599999999</v>
          </cell>
        </row>
        <row r="3568">
          <cell r="B3568" t="str">
            <v>C3668</v>
          </cell>
          <cell r="C3568" t="str">
            <v>GRUPO GERADOR 501/635 KVA, COM QUADRO AUTOMÁTICO</v>
          </cell>
          <cell r="D3568" t="str">
            <v>UN</v>
          </cell>
          <cell r="E3568">
            <v>1</v>
          </cell>
          <cell r="F3568">
            <v>219097.4</v>
          </cell>
          <cell r="G3568">
            <v>0</v>
          </cell>
          <cell r="H3568">
            <v>621.75</v>
          </cell>
          <cell r="I3568">
            <v>0</v>
          </cell>
          <cell r="J3568">
            <v>219719.15</v>
          </cell>
          <cell r="K3568">
            <v>263662.98</v>
          </cell>
        </row>
        <row r="3569">
          <cell r="B3569" t="str">
            <v>C4061</v>
          </cell>
          <cell r="C3569" t="str">
            <v xml:space="preserve">GRUPO GERADOR 451/500 KVA COM QUADRO AUTOMÁTICO </v>
          </cell>
          <cell r="D3569" t="str">
            <v>UN</v>
          </cell>
          <cell r="E3569">
            <v>1</v>
          </cell>
          <cell r="F3569">
            <v>160497.4</v>
          </cell>
          <cell r="G3569">
            <v>0</v>
          </cell>
          <cell r="H3569">
            <v>621.75</v>
          </cell>
          <cell r="I3569">
            <v>0</v>
          </cell>
          <cell r="J3569">
            <v>161119.15</v>
          </cell>
          <cell r="K3569">
            <v>193342.97999999998</v>
          </cell>
        </row>
        <row r="3570">
          <cell r="B3570" t="str">
            <v>C4183</v>
          </cell>
          <cell r="C3570" t="str">
            <v>GRUPO GERADOR 386/450 KVA, COM QUADRO AUTOMÁTICO</v>
          </cell>
          <cell r="D3570" t="str">
            <v>UN</v>
          </cell>
          <cell r="E3570">
            <v>1</v>
          </cell>
          <cell r="F3570">
            <v>112434.1525</v>
          </cell>
          <cell r="G3570">
            <v>0</v>
          </cell>
          <cell r="H3570">
            <v>569.9375</v>
          </cell>
          <cell r="I3570">
            <v>0</v>
          </cell>
          <cell r="J3570">
            <v>113004.09</v>
          </cell>
          <cell r="K3570">
            <v>135604.908</v>
          </cell>
        </row>
        <row r="3571">
          <cell r="B3571" t="str">
            <v>C3667</v>
          </cell>
          <cell r="C3571" t="str">
            <v>GRUPO GERADOR 361/385 KVA, COM QUADRO AUTOMÁTICO</v>
          </cell>
          <cell r="D3571" t="str">
            <v>UN</v>
          </cell>
          <cell r="E3571">
            <v>1</v>
          </cell>
          <cell r="F3571">
            <v>155455.95250000001</v>
          </cell>
          <cell r="G3571">
            <v>0</v>
          </cell>
          <cell r="H3571">
            <v>569.9375</v>
          </cell>
          <cell r="I3571">
            <v>0</v>
          </cell>
          <cell r="J3571">
            <v>156025.89000000001</v>
          </cell>
          <cell r="K3571">
            <v>187231.068</v>
          </cell>
        </row>
        <row r="3572">
          <cell r="B3572" t="str">
            <v>C3666</v>
          </cell>
          <cell r="C3572" t="str">
            <v>GRUPO GERADOR 291/360 KVA, COM QUADRO AUTOMÁTICO</v>
          </cell>
          <cell r="D3572" t="str">
            <v>UN</v>
          </cell>
          <cell r="E3572">
            <v>1</v>
          </cell>
          <cell r="F3572">
            <v>116414.505</v>
          </cell>
          <cell r="G3572">
            <v>0</v>
          </cell>
          <cell r="H3572">
            <v>518.125</v>
          </cell>
          <cell r="I3572">
            <v>0</v>
          </cell>
          <cell r="J3572">
            <v>116932.63</v>
          </cell>
          <cell r="K3572">
            <v>140319.15599999999</v>
          </cell>
        </row>
        <row r="3573">
          <cell r="B3573" t="str">
            <v>C1443</v>
          </cell>
          <cell r="C3573" t="str">
            <v>GRUPO GERADOR 261/290 KVA, C/ QUADRO AUTOMÁTICO</v>
          </cell>
          <cell r="D3573" t="str">
            <v>UN</v>
          </cell>
          <cell r="E3573">
            <v>1</v>
          </cell>
          <cell r="F3573">
            <v>98673.047500000001</v>
          </cell>
          <cell r="G3573">
            <v>0</v>
          </cell>
          <cell r="H3573">
            <v>466.3125</v>
          </cell>
          <cell r="I3573">
            <v>0</v>
          </cell>
          <cell r="J3573">
            <v>99139.36</v>
          </cell>
          <cell r="K3573">
            <v>118967.23199999999</v>
          </cell>
        </row>
        <row r="3574">
          <cell r="B3574" t="str">
            <v>C3664</v>
          </cell>
          <cell r="C3574" t="str">
            <v>GRUPO GERADOR 236/260 KVA, COM QUADRO AUTOMÁTICO</v>
          </cell>
          <cell r="D3574" t="str">
            <v>UN</v>
          </cell>
          <cell r="E3574">
            <v>1</v>
          </cell>
          <cell r="F3574">
            <v>84873.047500000001</v>
          </cell>
          <cell r="G3574">
            <v>0</v>
          </cell>
          <cell r="H3574">
            <v>466.3125</v>
          </cell>
          <cell r="I3574">
            <v>0</v>
          </cell>
          <cell r="J3574">
            <v>85339.36</v>
          </cell>
          <cell r="K3574">
            <v>102407.232</v>
          </cell>
        </row>
        <row r="3575">
          <cell r="B3575" t="str">
            <v>C4182</v>
          </cell>
          <cell r="C3575" t="str">
            <v>GRUPO GERADOR 216/235 KVA, COM QUADRO AUTOMÁTICO</v>
          </cell>
          <cell r="D3575" t="str">
            <v>UN</v>
          </cell>
          <cell r="E3575">
            <v>1</v>
          </cell>
          <cell r="F3575">
            <v>56133.797500000001</v>
          </cell>
          <cell r="G3575">
            <v>0</v>
          </cell>
          <cell r="H3575">
            <v>466.3125</v>
          </cell>
          <cell r="I3575">
            <v>0</v>
          </cell>
          <cell r="J3575">
            <v>56600.11</v>
          </cell>
          <cell r="K3575">
            <v>67920.131999999998</v>
          </cell>
        </row>
        <row r="3576">
          <cell r="B3576" t="str">
            <v>C3663</v>
          </cell>
          <cell r="C3576" t="str">
            <v>GRUPO GERADOR 171/215  KVA, COM QUADRO AUTOMÁTICO</v>
          </cell>
          <cell r="D3576" t="str">
            <v>UN</v>
          </cell>
          <cell r="E3576">
            <v>1</v>
          </cell>
          <cell r="F3576">
            <v>74173.047500000001</v>
          </cell>
          <cell r="G3576">
            <v>0</v>
          </cell>
          <cell r="H3576">
            <v>466.3125</v>
          </cell>
          <cell r="I3576">
            <v>0</v>
          </cell>
          <cell r="J3576">
            <v>74639.360000000001</v>
          </cell>
          <cell r="K3576">
            <v>89567.232000000004</v>
          </cell>
        </row>
        <row r="3577">
          <cell r="B3577" t="str">
            <v>C1441</v>
          </cell>
          <cell r="C3577" t="str">
            <v>GRUPO GERADOR 141/170 KVA, C/ QUADRO AUTOMÁTICO</v>
          </cell>
          <cell r="D3577" t="str">
            <v>UN</v>
          </cell>
          <cell r="E3577">
            <v>1</v>
          </cell>
          <cell r="F3577">
            <v>61201.599999999999</v>
          </cell>
          <cell r="G3577">
            <v>0</v>
          </cell>
          <cell r="H3577">
            <v>414.5</v>
          </cell>
          <cell r="I3577">
            <v>0</v>
          </cell>
          <cell r="J3577">
            <v>61616.1</v>
          </cell>
          <cell r="K3577">
            <v>73939.319999999992</v>
          </cell>
        </row>
        <row r="3578">
          <cell r="B3578" t="str">
            <v>C3661</v>
          </cell>
          <cell r="C3578" t="str">
            <v>GRUPO GERADOR 121/140  KVA, COM QUADRO AUTOMÁTICO</v>
          </cell>
          <cell r="D3578" t="str">
            <v>UN</v>
          </cell>
          <cell r="E3578">
            <v>1</v>
          </cell>
          <cell r="F3578">
            <v>53851.6</v>
          </cell>
          <cell r="G3578">
            <v>0</v>
          </cell>
          <cell r="H3578">
            <v>414.5</v>
          </cell>
          <cell r="I3578">
            <v>0</v>
          </cell>
          <cell r="J3578">
            <v>54266.1</v>
          </cell>
          <cell r="K3578">
            <v>65119.319999999992</v>
          </cell>
        </row>
        <row r="3579">
          <cell r="B3579" t="str">
            <v>C1440</v>
          </cell>
          <cell r="C3579" t="str">
            <v>GRUPO GERADOR 86/120 KVA, C/ QUADRO AUTOMÁTICO</v>
          </cell>
          <cell r="D3579" t="str">
            <v>UN</v>
          </cell>
          <cell r="E3579">
            <v>1</v>
          </cell>
          <cell r="F3579">
            <v>39072.980000000003</v>
          </cell>
          <cell r="G3579">
            <v>0</v>
          </cell>
          <cell r="H3579">
            <v>414.5</v>
          </cell>
          <cell r="I3579">
            <v>0</v>
          </cell>
          <cell r="J3579">
            <v>39487.480000000003</v>
          </cell>
          <cell r="K3579">
            <v>47384.976000000002</v>
          </cell>
        </row>
        <row r="3580">
          <cell r="B3580" t="str">
            <v>C1444</v>
          </cell>
          <cell r="C3580" t="str">
            <v>GRUPO GERADOR 56/85 KVA, C/ QUADRO AUTOMÁTICO</v>
          </cell>
          <cell r="D3580" t="str">
            <v>UN</v>
          </cell>
          <cell r="E3580">
            <v>1</v>
          </cell>
          <cell r="F3580">
            <v>33344.962500000001</v>
          </cell>
          <cell r="G3580">
            <v>0</v>
          </cell>
          <cell r="H3580">
            <v>362.6875</v>
          </cell>
          <cell r="I3580">
            <v>0</v>
          </cell>
          <cell r="J3580">
            <v>33707.65</v>
          </cell>
          <cell r="K3580">
            <v>40449.18</v>
          </cell>
        </row>
        <row r="3581">
          <cell r="B3581" t="str">
            <v>C3660</v>
          </cell>
          <cell r="C3581" t="str">
            <v>GRUPO GERADOR 45/55 KVA, COM QUADRO AUTOMÁTICO</v>
          </cell>
          <cell r="D3581" t="str">
            <v>UN</v>
          </cell>
          <cell r="E3581">
            <v>1</v>
          </cell>
          <cell r="F3581">
            <v>39090.152500000004</v>
          </cell>
          <cell r="G3581">
            <v>0</v>
          </cell>
          <cell r="H3581">
            <v>362.6875</v>
          </cell>
          <cell r="I3581">
            <v>0</v>
          </cell>
          <cell r="J3581">
            <v>39452.840000000004</v>
          </cell>
          <cell r="K3581">
            <v>47343.408000000003</v>
          </cell>
        </row>
        <row r="3582">
          <cell r="B3582" t="str">
            <v>C4126</v>
          </cell>
          <cell r="C3582" t="str">
            <v>ELEVADOR CAPACIDADE 225 Kg, 3 PASSAGEIROS OU CADEIRA DE RODAS C/ ACOMPANHANTE, CABINE E PORTAS DE AÇO INOXIDÁVEL ESCOVADO, 3 PARADAS, VELOC. 0,25m/seg</v>
          </cell>
          <cell r="D3582" t="str">
            <v>UN</v>
          </cell>
          <cell r="E3582">
            <v>1</v>
          </cell>
          <cell r="F3582">
            <v>150000</v>
          </cell>
          <cell r="G3582">
            <v>0</v>
          </cell>
          <cell r="H3582">
            <v>0</v>
          </cell>
          <cell r="I3582">
            <v>0</v>
          </cell>
          <cell r="J3582">
            <v>150000</v>
          </cell>
          <cell r="K3582">
            <v>180000</v>
          </cell>
        </row>
        <row r="3583">
          <cell r="B3583" t="str">
            <v>C4372</v>
          </cell>
          <cell r="C3583" t="str">
            <v>BALANÇA ELETRÔNICA C/ PLATAFORMA 18x3, CAP. 80 TON. (FORN./MONTAGEM)</v>
          </cell>
          <cell r="D3583" t="str">
            <v>UN</v>
          </cell>
          <cell r="E3583">
            <v>1</v>
          </cell>
          <cell r="F3583">
            <v>72000</v>
          </cell>
          <cell r="G3583">
            <v>0</v>
          </cell>
          <cell r="H3583">
            <v>0</v>
          </cell>
          <cell r="I3583">
            <v>0</v>
          </cell>
          <cell r="J3583">
            <v>72000</v>
          </cell>
          <cell r="K3583">
            <v>86400</v>
          </cell>
        </row>
        <row r="3584">
          <cell r="B3584" t="str">
            <v>C4407</v>
          </cell>
          <cell r="C3584" t="str">
            <v>ELEVADOR PARA 10 PESSOAS VELOCIDADE 60m/min - 3 PARADAS - FORNECIMENTO E MONTAGEM</v>
          </cell>
          <cell r="D3584" t="str">
            <v>UN</v>
          </cell>
          <cell r="E3584">
            <v>1</v>
          </cell>
          <cell r="F3584">
            <v>81500</v>
          </cell>
          <cell r="G3584">
            <v>0</v>
          </cell>
          <cell r="H3584">
            <v>0</v>
          </cell>
          <cell r="I3584">
            <v>0</v>
          </cell>
          <cell r="J3584">
            <v>81500</v>
          </cell>
          <cell r="K3584">
            <v>97800</v>
          </cell>
        </row>
        <row r="3585">
          <cell r="C3585" t="str">
            <v>POSTES P/ ENERGIA E COMUNICAÇÃO</v>
          </cell>
          <cell r="E3585">
            <v>0</v>
          </cell>
          <cell r="F3585">
            <v>8738.1650000000009</v>
          </cell>
          <cell r="G3585">
            <v>0</v>
          </cell>
          <cell r="H3585">
            <v>685.77499999999998</v>
          </cell>
          <cell r="I3585">
            <v>0</v>
          </cell>
          <cell r="J3585" t="str">
            <v/>
          </cell>
        </row>
        <row r="3586">
          <cell r="B3586" t="str">
            <v>C3576</v>
          </cell>
          <cell r="C3586" t="str">
            <v xml:space="preserve">MUTIRÃO MISTO - MINI POSTE H=1.50m REX MONO E ROLDANA </v>
          </cell>
          <cell r="D3586" t="str">
            <v>UN</v>
          </cell>
          <cell r="E3586">
            <v>1</v>
          </cell>
          <cell r="F3586">
            <v>7.9824999999999999</v>
          </cell>
          <cell r="G3586">
            <v>0</v>
          </cell>
          <cell r="H3586">
            <v>1.7375</v>
          </cell>
          <cell r="I3586">
            <v>0</v>
          </cell>
          <cell r="J3586">
            <v>9.7200000000000006</v>
          </cell>
          <cell r="K3586">
            <v>11.664</v>
          </cell>
        </row>
        <row r="3587">
          <cell r="B3587" t="str">
            <v>C2000</v>
          </cell>
          <cell r="C3587" t="str">
            <v>POSTE C/ACESSÓRIOS ATÉ  A ENTRADA DA SUBESTAÇÃO ABRIGADA</v>
          </cell>
          <cell r="D3587" t="str">
            <v>UN</v>
          </cell>
          <cell r="E3587">
            <v>1</v>
          </cell>
          <cell r="F3587">
            <v>5781.7825000000003</v>
          </cell>
          <cell r="G3587">
            <v>0</v>
          </cell>
          <cell r="H3587">
            <v>279.78750000000002</v>
          </cell>
          <cell r="I3587">
            <v>0</v>
          </cell>
          <cell r="J3587">
            <v>6061.5700000000006</v>
          </cell>
          <cell r="K3587">
            <v>7273.8840000000009</v>
          </cell>
        </row>
        <row r="3588">
          <cell r="B3588" t="str">
            <v>C2012</v>
          </cell>
          <cell r="C3588" t="str">
            <v>POSTE P/EDIFICAÇÕES POTÊNCIA INSTALADA ATÉ 5KW</v>
          </cell>
          <cell r="D3588" t="str">
            <v>UN</v>
          </cell>
          <cell r="E3588">
            <v>1</v>
          </cell>
          <cell r="F3588">
            <v>254.535</v>
          </cell>
          <cell r="G3588">
            <v>0</v>
          </cell>
          <cell r="H3588">
            <v>30.625</v>
          </cell>
          <cell r="I3588">
            <v>0</v>
          </cell>
          <cell r="J3588">
            <v>285.15999999999997</v>
          </cell>
          <cell r="K3588">
            <v>342.19199999999995</v>
          </cell>
        </row>
        <row r="3589">
          <cell r="B3589" t="str">
            <v>C2017</v>
          </cell>
          <cell r="C3589" t="str">
            <v>POSTE P/EDIFICAÇÕES POTÊNCIA INSTALADA DE 5,01 À 10KW</v>
          </cell>
          <cell r="D3589" t="str">
            <v>UN</v>
          </cell>
          <cell r="E3589">
            <v>1</v>
          </cell>
          <cell r="F3589">
            <v>289.45</v>
          </cell>
          <cell r="G3589">
            <v>0</v>
          </cell>
          <cell r="H3589">
            <v>36.75</v>
          </cell>
          <cell r="I3589">
            <v>0</v>
          </cell>
          <cell r="J3589">
            <v>326.2</v>
          </cell>
          <cell r="K3589">
            <v>391.44</v>
          </cell>
        </row>
        <row r="3590">
          <cell r="B3590" t="str">
            <v>C2013</v>
          </cell>
          <cell r="C3590" t="str">
            <v>POSTE P/EDIFICAÇÕES POTÊNCIA INSTALADA DE 10,01 À 15KW</v>
          </cell>
          <cell r="D3590" t="str">
            <v>UN</v>
          </cell>
          <cell r="E3590">
            <v>1</v>
          </cell>
          <cell r="F3590">
            <v>349.05</v>
          </cell>
          <cell r="G3590">
            <v>0</v>
          </cell>
          <cell r="H3590">
            <v>61.25</v>
          </cell>
          <cell r="I3590">
            <v>0</v>
          </cell>
          <cell r="J3590">
            <v>410.3</v>
          </cell>
          <cell r="K3590">
            <v>492.36</v>
          </cell>
        </row>
        <row r="3591">
          <cell r="B3591" t="str">
            <v>C2014</v>
          </cell>
          <cell r="C3591" t="str">
            <v>POSTE P/EDIFICAÇÕES POTÊNCIA INSTALADA DE 15,01 À 20KW</v>
          </cell>
          <cell r="D3591" t="str">
            <v>UN</v>
          </cell>
          <cell r="E3591">
            <v>1</v>
          </cell>
          <cell r="F3591">
            <v>384.9</v>
          </cell>
          <cell r="G3591">
            <v>0</v>
          </cell>
          <cell r="H3591">
            <v>73.5</v>
          </cell>
          <cell r="I3591">
            <v>0</v>
          </cell>
          <cell r="J3591">
            <v>458.4</v>
          </cell>
          <cell r="K3591">
            <v>550.07999999999993</v>
          </cell>
        </row>
        <row r="3592">
          <cell r="B3592" t="str">
            <v>C2015</v>
          </cell>
          <cell r="C3592" t="str">
            <v>POSTE P/EDIFICAÇÕES POTÊNCIA INSTALADA DE 20,01 À 25 KW</v>
          </cell>
          <cell r="D3592" t="str">
            <v>UN</v>
          </cell>
          <cell r="E3592">
            <v>1</v>
          </cell>
          <cell r="F3592">
            <v>761.41499999999996</v>
          </cell>
          <cell r="G3592">
            <v>0</v>
          </cell>
          <cell r="H3592">
            <v>91.875</v>
          </cell>
          <cell r="I3592">
            <v>0</v>
          </cell>
          <cell r="J3592">
            <v>853.29</v>
          </cell>
          <cell r="K3592">
            <v>1023.9479999999999</v>
          </cell>
        </row>
        <row r="3593">
          <cell r="B3593" t="str">
            <v>C2016</v>
          </cell>
          <cell r="C3593" t="str">
            <v>POSTE P/EDIFICAÇÕES POTÊNCIA INSTALADA DE 25,01 À 30 KW</v>
          </cell>
          <cell r="D3593" t="str">
            <v>UN</v>
          </cell>
          <cell r="E3593">
            <v>1</v>
          </cell>
          <cell r="F3593">
            <v>909.05</v>
          </cell>
          <cell r="G3593">
            <v>0</v>
          </cell>
          <cell r="H3593">
            <v>110.25</v>
          </cell>
          <cell r="I3593">
            <v>0</v>
          </cell>
          <cell r="J3593">
            <v>1019.3</v>
          </cell>
          <cell r="K3593">
            <v>1223.1599999999999</v>
          </cell>
        </row>
        <row r="3594">
          <cell r="C3594" t="str">
            <v>SUBESTAÇÃO DE DISTRIBUIÇÃO ABRIGADA - CLASSE 15 kV</v>
          </cell>
          <cell r="E3594">
            <v>0</v>
          </cell>
          <cell r="F3594">
            <v>843081.12749999994</v>
          </cell>
          <cell r="G3594">
            <v>0</v>
          </cell>
          <cell r="H3594">
            <v>88920.612500000003</v>
          </cell>
          <cell r="I3594">
            <v>0</v>
          </cell>
          <cell r="J3594" t="str">
            <v/>
          </cell>
        </row>
        <row r="3595">
          <cell r="B3595" t="str">
            <v>C0008</v>
          </cell>
          <cell r="C3595" t="str">
            <v>ACESSÓRIOS INTERNOS À SUBESTAÇÃO ABRIGADA</v>
          </cell>
          <cell r="D3595" t="str">
            <v>UN</v>
          </cell>
          <cell r="E3595">
            <v>1</v>
          </cell>
          <cell r="F3595">
            <v>18777.377499999999</v>
          </cell>
          <cell r="G3595">
            <v>0</v>
          </cell>
          <cell r="H3595">
            <v>466.3125</v>
          </cell>
          <cell r="I3595">
            <v>0</v>
          </cell>
          <cell r="J3595">
            <v>19243.689999999999</v>
          </cell>
          <cell r="K3595">
            <v>23092.427999999996</v>
          </cell>
        </row>
        <row r="3596">
          <cell r="B3596" t="str">
            <v>C4247</v>
          </cell>
          <cell r="C3596" t="str">
            <v>SUBESTAÇÃO ABRIGADA EM ALVENARIA DE 225 KVA/13.800-380/220 V, ENTRADA AÉREA, COM POSTO DE TRANSFORMAÇÃO, FORNECIDA COM QUADRO DE MEDIÇÃO E PROTEÇÃO GERAL DE BAIXA TENSÃO</v>
          </cell>
          <cell r="D3596" t="str">
            <v>UN</v>
          </cell>
          <cell r="E3596">
            <v>1</v>
          </cell>
          <cell r="F3596">
            <v>39087.904999999999</v>
          </cell>
          <cell r="G3596">
            <v>0</v>
          </cell>
          <cell r="H3596">
            <v>5284.875</v>
          </cell>
          <cell r="I3596">
            <v>0</v>
          </cell>
          <cell r="J3596">
            <v>44372.78</v>
          </cell>
          <cell r="K3596">
            <v>53247.335999999996</v>
          </cell>
        </row>
        <row r="3597">
          <cell r="B3597" t="str">
            <v>C4248</v>
          </cell>
          <cell r="C3597" t="str">
            <v>SUBESTAÇÃO ABRIGADA EM ALVENARIA DE 300 KVA/13.800-380/220 V, ENTRADA AÉREA, COM POSTO DE MEDIÇÃO, DISJUNÇÃO E TRANSFORMAÇÃO, FORNECIDA COM QUADRO DE PROTEÇÃO GERAL DE BAIXA TENSÃO</v>
          </cell>
          <cell r="D3597" t="str">
            <v>UN</v>
          </cell>
          <cell r="E3597">
            <v>1</v>
          </cell>
          <cell r="F3597">
            <v>67675.952499999999</v>
          </cell>
          <cell r="G3597">
            <v>0</v>
          </cell>
          <cell r="H3597">
            <v>8859.9375</v>
          </cell>
          <cell r="I3597">
            <v>0</v>
          </cell>
          <cell r="J3597">
            <v>76535.89</v>
          </cell>
          <cell r="K3597">
            <v>91843.067999999999</v>
          </cell>
        </row>
        <row r="3598">
          <cell r="B3598" t="str">
            <v>C4249</v>
          </cell>
          <cell r="C3598" t="str">
            <v>SUBESTAÇÃO ABRIGADA EM ALVENARIA DE 500 KVA/13.800-380/220 V, ENTRADA AÉREA, COM POSTO DE MEDIÇÃO, DISJUNÇÃO E TRANSFORMAÇÃO, FORNECIDA COM QUADRO DE PROTEÇÃO GERAL DE BAIXA TENSÃO</v>
          </cell>
          <cell r="D3598" t="str">
            <v>UN</v>
          </cell>
          <cell r="E3598">
            <v>1</v>
          </cell>
          <cell r="F3598">
            <v>79888.705000000002</v>
          </cell>
          <cell r="G3598">
            <v>0</v>
          </cell>
          <cell r="H3598">
            <v>10673.375</v>
          </cell>
          <cell r="I3598">
            <v>0</v>
          </cell>
          <cell r="J3598">
            <v>90562.08</v>
          </cell>
          <cell r="K3598">
            <v>108674.496</v>
          </cell>
        </row>
        <row r="3599">
          <cell r="B3599" t="str">
            <v>C4250</v>
          </cell>
          <cell r="C3599" t="str">
            <v>SUBESTAÇÃO ABRIGADA EM ALVENARIA DE 750 KVA/13.800-380/220 V, ENTRADA AÉREA, COM POSTO DE MEDIÇÃO, DISJUNÇÃO E TRANSFORMAÇÃO, FORNECIDA COM QUADRO DE PROTEÇÃO GERAL DE BAIXA TENSÃO</v>
          </cell>
          <cell r="D3599" t="str">
            <v>UN</v>
          </cell>
          <cell r="E3599">
            <v>1</v>
          </cell>
          <cell r="F3599">
            <v>91498</v>
          </cell>
          <cell r="G3599">
            <v>0</v>
          </cell>
          <cell r="H3599">
            <v>12435</v>
          </cell>
          <cell r="I3599">
            <v>0</v>
          </cell>
          <cell r="J3599">
            <v>103933</v>
          </cell>
          <cell r="K3599">
            <v>124719.59999999999</v>
          </cell>
        </row>
        <row r="3600">
          <cell r="B3600" t="str">
            <v>C4251</v>
          </cell>
          <cell r="C3600" t="str">
            <v>SUBESTAÇÃO ABRIGADA EM ALVENARIA DE 1000 KVA/13.800-380/220 V, ENTRADA AÉREA, COM POSTO DE MEDIÇÃO, DISJUNÇÃO E TRANSFORMAÇÃO, FORNECIDA COM QUADRO DE PROTEÇÃO GERAL DE BAIXA TENSÃO</v>
          </cell>
          <cell r="D3600" t="str">
            <v>UN</v>
          </cell>
          <cell r="E3600">
            <v>1</v>
          </cell>
          <cell r="F3600">
            <v>105066.30499999999</v>
          </cell>
          <cell r="G3600">
            <v>0</v>
          </cell>
          <cell r="H3600">
            <v>15232.875</v>
          </cell>
          <cell r="I3600">
            <v>0</v>
          </cell>
          <cell r="J3600">
            <v>120299.18</v>
          </cell>
          <cell r="K3600">
            <v>144359.01599999997</v>
          </cell>
        </row>
        <row r="3601">
          <cell r="B3601" t="str">
            <v>C4252</v>
          </cell>
          <cell r="C3601" t="str">
            <v>SUBESTAÇÃO ABRIGADA EM ALVENARIA DE 1250 KVA/13.800-380/220 V, ENTRADA AÉREA, COM POSTO DE MEDIÇÃO, DISJUNÇÃO E TRANSFORMAÇÃO, FORNECIDA COM QUADRO DE PROTEÇÃO GERAL DE BAIXA TENSÃO</v>
          </cell>
          <cell r="D3601" t="str">
            <v>UN</v>
          </cell>
          <cell r="E3601">
            <v>1</v>
          </cell>
          <cell r="F3601">
            <v>120582.39999999999</v>
          </cell>
          <cell r="G3601">
            <v>0</v>
          </cell>
          <cell r="H3601">
            <v>16165.5</v>
          </cell>
          <cell r="I3601">
            <v>0</v>
          </cell>
          <cell r="J3601">
            <v>136747.9</v>
          </cell>
          <cell r="K3601">
            <v>164097.47999999998</v>
          </cell>
        </row>
        <row r="3602">
          <cell r="B3602" t="str">
            <v>C4253</v>
          </cell>
          <cell r="C3602" t="str">
            <v>SUBESTAÇÃO ABRIGADA EM ALVENARIA DE 1500 KVA/13.800-380/220 V, ENTRADA AÉREA, COM POSTO DE MEDIÇÃO, DISJUNÇÃO E TRANSFORMAÇÃO, FORNECIDA COM QUADRO DE PROTEÇÃO GERAL DE BAIXA TENSÃO</v>
          </cell>
          <cell r="D3602" t="str">
            <v>UN</v>
          </cell>
          <cell r="E3602">
            <v>1</v>
          </cell>
          <cell r="F3602">
            <v>141860.55249999999</v>
          </cell>
          <cell r="G3602">
            <v>0</v>
          </cell>
          <cell r="H3602">
            <v>18600.6875</v>
          </cell>
          <cell r="I3602">
            <v>0</v>
          </cell>
          <cell r="J3602">
            <v>160461.24</v>
          </cell>
          <cell r="K3602">
            <v>192553.48799999998</v>
          </cell>
        </row>
        <row r="3603">
          <cell r="B3603" t="str">
            <v>C2524</v>
          </cell>
          <cell r="C3603" t="str">
            <v>TRANSFORMADOR P/CABINE PRIMÁRIA 500KVA-15KV</v>
          </cell>
          <cell r="D3603" t="str">
            <v>UN</v>
          </cell>
          <cell r="E3603">
            <v>1</v>
          </cell>
          <cell r="F3603">
            <v>20643.93</v>
          </cell>
          <cell r="G3603">
            <v>0</v>
          </cell>
          <cell r="H3603">
            <v>1202.05</v>
          </cell>
          <cell r="I3603">
            <v>0</v>
          </cell>
          <cell r="J3603">
            <v>21845.98</v>
          </cell>
          <cell r="K3603">
            <v>26215.175999999999</v>
          </cell>
        </row>
        <row r="3604">
          <cell r="B3604" t="str">
            <v>C4404</v>
          </cell>
          <cell r="C3604" t="str">
            <v>TRANSFORMADOR DE FORÇA À SECO 750 KVA/13.800-380/220V (FORNECIMENTO E MONTAGEM)</v>
          </cell>
          <cell r="D3604" t="str">
            <v>UN</v>
          </cell>
          <cell r="E3604">
            <v>1</v>
          </cell>
          <cell r="F3604">
            <v>48000</v>
          </cell>
          <cell r="G3604">
            <v>0</v>
          </cell>
          <cell r="H3604">
            <v>0</v>
          </cell>
          <cell r="I3604">
            <v>0</v>
          </cell>
          <cell r="J3604">
            <v>48000</v>
          </cell>
          <cell r="K3604">
            <v>57600</v>
          </cell>
        </row>
        <row r="3605">
          <cell r="B3605" t="str">
            <v>C4405</v>
          </cell>
          <cell r="C3605" t="str">
            <v>TRANSFORMADOR DE FORÇA À SECO 2.500 KVA/13.800-440/240V (FORNECIMENTO E MONTAGEM)</v>
          </cell>
          <cell r="D3605" t="str">
            <v>UN</v>
          </cell>
          <cell r="E3605">
            <v>1</v>
          </cell>
          <cell r="F3605">
            <v>110000</v>
          </cell>
          <cell r="G3605">
            <v>0</v>
          </cell>
          <cell r="H3605">
            <v>0</v>
          </cell>
          <cell r="I3605">
            <v>0</v>
          </cell>
          <cell r="J3605">
            <v>110000</v>
          </cell>
          <cell r="K3605">
            <v>132000</v>
          </cell>
        </row>
        <row r="3606">
          <cell r="C3606" t="str">
            <v>SUBESTAÇÃO DE DISTRIBUIÇÃO  AÉREA - CLASSE 15 kV</v>
          </cell>
          <cell r="E3606">
            <v>0</v>
          </cell>
          <cell r="F3606">
            <v>71418.17</v>
          </cell>
          <cell r="G3606">
            <v>0</v>
          </cell>
          <cell r="H3606">
            <v>5222.7</v>
          </cell>
          <cell r="I3606">
            <v>0</v>
          </cell>
          <cell r="J3606" t="str">
            <v/>
          </cell>
        </row>
        <row r="3607">
          <cell r="B3607" t="str">
            <v>C4240</v>
          </cell>
          <cell r="C3607" t="str">
            <v>SUBESTAÇÃO AÉREA DE 15 KVA / 13.800-380/220V COM QUADRO DE MEDIÇÃO E PROTEÇÃO GERAL</v>
          </cell>
          <cell r="D3607" t="str">
            <v>UN</v>
          </cell>
          <cell r="E3607">
            <v>1</v>
          </cell>
          <cell r="F3607">
            <v>6317.4</v>
          </cell>
          <cell r="G3607">
            <v>0</v>
          </cell>
          <cell r="H3607">
            <v>621.75</v>
          </cell>
          <cell r="I3607">
            <v>0</v>
          </cell>
          <cell r="J3607">
            <v>6939.15</v>
          </cell>
          <cell r="K3607">
            <v>8326.98</v>
          </cell>
        </row>
        <row r="3608">
          <cell r="B3608" t="str">
            <v>C4241</v>
          </cell>
          <cell r="C3608" t="str">
            <v>SUBESTAÇÃO AÉREA DE 30 KVA / 13.800-380/220V COM QUADRO DE MEDIÇÃO E PROTEÇÃO GERAL</v>
          </cell>
          <cell r="D3608" t="str">
            <v>UN</v>
          </cell>
          <cell r="E3608">
            <v>1</v>
          </cell>
          <cell r="F3608">
            <v>7047.4</v>
          </cell>
          <cell r="G3608">
            <v>0</v>
          </cell>
          <cell r="H3608">
            <v>621.75</v>
          </cell>
          <cell r="I3608">
            <v>0</v>
          </cell>
          <cell r="J3608">
            <v>7669.15</v>
          </cell>
          <cell r="K3608">
            <v>9202.98</v>
          </cell>
        </row>
        <row r="3609">
          <cell r="B3609" t="str">
            <v>C4242</v>
          </cell>
          <cell r="C3609" t="str">
            <v>SUBESTAÇÃO AÉREA DE 45 KVA / 13.800-380/220V COM QUADRO DE MEDIÇÃO E PROTEÇÃO GERAL</v>
          </cell>
          <cell r="D3609" t="str">
            <v>UN</v>
          </cell>
          <cell r="E3609">
            <v>1</v>
          </cell>
          <cell r="F3609">
            <v>7767.4</v>
          </cell>
          <cell r="G3609">
            <v>0</v>
          </cell>
          <cell r="H3609">
            <v>621.75</v>
          </cell>
          <cell r="I3609">
            <v>0</v>
          </cell>
          <cell r="J3609">
            <v>8389.15</v>
          </cell>
          <cell r="K3609">
            <v>10066.98</v>
          </cell>
        </row>
        <row r="3610">
          <cell r="B3610" t="str">
            <v>C4243</v>
          </cell>
          <cell r="C3610" t="str">
            <v>SUBESTAÇÃO AÉREA DE 75 KVA / 13.800-380/220V COM QUADRO DE MEDIÇÃO E PROTEÇÃO GERAL</v>
          </cell>
          <cell r="D3610" t="str">
            <v>UN</v>
          </cell>
          <cell r="E3610">
            <v>1</v>
          </cell>
          <cell r="F3610">
            <v>9296.8799999999992</v>
          </cell>
          <cell r="G3610">
            <v>0</v>
          </cell>
          <cell r="H3610">
            <v>746.1</v>
          </cell>
          <cell r="I3610">
            <v>0</v>
          </cell>
          <cell r="J3610">
            <v>10042.98</v>
          </cell>
          <cell r="K3610">
            <v>12051.575999999999</v>
          </cell>
        </row>
        <row r="3611">
          <cell r="B3611" t="str">
            <v>C4244</v>
          </cell>
          <cell r="C3611" t="str">
            <v>SUBESTAÇÃO AÉREA DE 112,5 KVA / 13.800-380/220V COM QUADRO DE MEDIÇÃO E PROTEÇÃO GERAL</v>
          </cell>
          <cell r="D3611" t="str">
            <v>UN</v>
          </cell>
          <cell r="E3611">
            <v>1</v>
          </cell>
          <cell r="F3611">
            <v>11096.88</v>
          </cell>
          <cell r="G3611">
            <v>0</v>
          </cell>
          <cell r="H3611">
            <v>746.1</v>
          </cell>
          <cell r="I3611">
            <v>0</v>
          </cell>
          <cell r="J3611">
            <v>11842.98</v>
          </cell>
          <cell r="K3611">
            <v>14211.575999999999</v>
          </cell>
        </row>
        <row r="3612">
          <cell r="B3612" t="str">
            <v>C4245</v>
          </cell>
          <cell r="C3612" t="str">
            <v>SUBESTAÇÃO AÉREA DE 150 KVA / 13.800-380/220V COM QUADRO DE MEDIÇÃO E PROTEÇÃO GERAL</v>
          </cell>
          <cell r="D3612" t="str">
            <v>UN</v>
          </cell>
          <cell r="E3612">
            <v>1</v>
          </cell>
          <cell r="F3612">
            <v>13186.105</v>
          </cell>
          <cell r="G3612">
            <v>0</v>
          </cell>
          <cell r="H3612">
            <v>932.625</v>
          </cell>
          <cell r="I3612">
            <v>0</v>
          </cell>
          <cell r="J3612">
            <v>14118.73</v>
          </cell>
          <cell r="K3612">
            <v>16942.475999999999</v>
          </cell>
        </row>
        <row r="3613">
          <cell r="B3613" t="str">
            <v>C4246</v>
          </cell>
          <cell r="C3613" t="str">
            <v>SUBESTAÇÃO AÉREA DE 225 KVA / 13.800-380/220V COM QUADRO DE MEDIÇÃO E PROTEÇÃO GERAL</v>
          </cell>
          <cell r="D3613" t="str">
            <v>UN</v>
          </cell>
          <cell r="E3613">
            <v>1</v>
          </cell>
          <cell r="F3613">
            <v>16706.105</v>
          </cell>
          <cell r="G3613">
            <v>0</v>
          </cell>
          <cell r="H3613">
            <v>932.625</v>
          </cell>
          <cell r="I3613">
            <v>0</v>
          </cell>
          <cell r="J3613">
            <v>17638.73</v>
          </cell>
          <cell r="K3613">
            <v>21166.475999999999</v>
          </cell>
        </row>
        <row r="3614">
          <cell r="C3614" t="str">
            <v>SUBESTAÇÃO DE DISTRIBUIÇÃO AO TEMPO - CLASSE 15 kV</v>
          </cell>
          <cell r="E3614">
            <v>0</v>
          </cell>
          <cell r="F3614">
            <v>507754.47249999997</v>
          </cell>
          <cell r="G3614">
            <v>0</v>
          </cell>
          <cell r="H3614">
            <v>49149.337500000001</v>
          </cell>
          <cell r="I3614">
            <v>0</v>
          </cell>
          <cell r="J3614" t="str">
            <v/>
          </cell>
        </row>
        <row r="3615">
          <cell r="B3615" t="str">
            <v>C4254</v>
          </cell>
          <cell r="C3615" t="str">
            <v>SUBESTAÇÃO AO TEMPO AO NÍVEL DO SOLO DE 300 KVA/13.800-380/220 V, COM CONJUNTO DE MEDIÇÃO PRIMÁRIA EM POSTE DE CONCRETO, POSTO DE DISJUNÇÃO EM CUBÍCULO METÁLICO, FORNECIDA COM QUADRO GERAL DE PROTEÇÃO DE BAIXA TENSÃO</v>
          </cell>
          <cell r="D3615" t="str">
            <v>UN</v>
          </cell>
          <cell r="E3615">
            <v>1</v>
          </cell>
          <cell r="F3615">
            <v>57191.32</v>
          </cell>
          <cell r="G3615">
            <v>0</v>
          </cell>
          <cell r="H3615">
            <v>5264.15</v>
          </cell>
          <cell r="I3615">
            <v>0</v>
          </cell>
          <cell r="J3615">
            <v>62455.47</v>
          </cell>
          <cell r="K3615">
            <v>74946.563999999998</v>
          </cell>
        </row>
        <row r="3616">
          <cell r="B3616" t="str">
            <v>C4255</v>
          </cell>
          <cell r="C3616" t="str">
            <v>SUBESTAÇÃO AO TEMPO AO NÍVEL DO SOLO DE 500 KVA/13.800-380/220 V, COM CONJUNTO DE MEDIÇÃO PRIMÁRIA EM POSTE DE CONCRETO, POSTO DE DISJUNÇÃO EM CUBÍCULO METÁLICO, FORNECIDA COM QUADRO GERAL DE PROTEÇÃO DE BAIXA TENSÃO</v>
          </cell>
          <cell r="D3616" t="str">
            <v>UN</v>
          </cell>
          <cell r="E3616">
            <v>1</v>
          </cell>
          <cell r="F3616">
            <v>67779.8</v>
          </cell>
          <cell r="G3616">
            <v>0</v>
          </cell>
          <cell r="H3616">
            <v>6424.75</v>
          </cell>
          <cell r="I3616">
            <v>0</v>
          </cell>
          <cell r="J3616">
            <v>74204.55</v>
          </cell>
          <cell r="K3616">
            <v>89045.46</v>
          </cell>
        </row>
        <row r="3617">
          <cell r="B3617" t="str">
            <v>C4256</v>
          </cell>
          <cell r="C3617" t="str">
            <v>SUBESTAÇÃO AO TEMPO AO NÍVEL DO SOLO DE 750 KVA/13.800-380/220 V, COM CONJUNTO DE MEDIÇÃO PRIMÁRIA EM POSTE DE CONCRETO, POSTO DE DISJUNÇÃO EM CUBÍCULO METÁLICO, FORNECIDA COM QUADRO GERAL DE PROTEÇÃO DE BAIXA TENSÃO</v>
          </cell>
          <cell r="D3617" t="str">
            <v>UN</v>
          </cell>
          <cell r="E3617">
            <v>1</v>
          </cell>
          <cell r="F3617">
            <v>76942.352499999994</v>
          </cell>
          <cell r="G3617">
            <v>0</v>
          </cell>
          <cell r="H3617">
            <v>7409.1875</v>
          </cell>
          <cell r="I3617">
            <v>0</v>
          </cell>
          <cell r="J3617">
            <v>84351.54</v>
          </cell>
          <cell r="K3617">
            <v>101221.84799999998</v>
          </cell>
        </row>
        <row r="3618">
          <cell r="B3618" t="str">
            <v>C4257</v>
          </cell>
          <cell r="C3618" t="str">
            <v>SUBESTAÇÃO AO TEMPO AO NÍVEL DO SOLO DE 1000 KVA/13.800-380/220 V, COM CONJUNTO DE MEDIÇÃO PRIMÁRIA EM POSTE DE CONCRETO, POSTO DE DISJUNÇÃO EM CUBÍCULO METÁLICO, FORNECIDA COM QUADRO GERAL DE PROTEÇÃO DE BAIXA TENSÃO</v>
          </cell>
          <cell r="D3618" t="str">
            <v>UN</v>
          </cell>
          <cell r="E3618">
            <v>1</v>
          </cell>
          <cell r="F3618">
            <v>86695.2</v>
          </cell>
          <cell r="G3618">
            <v>0</v>
          </cell>
          <cell r="H3618">
            <v>9119</v>
          </cell>
          <cell r="I3618">
            <v>0</v>
          </cell>
          <cell r="J3618">
            <v>95814.2</v>
          </cell>
          <cell r="K3618">
            <v>114977.04</v>
          </cell>
        </row>
        <row r="3619">
          <cell r="B3619" t="str">
            <v>C4258</v>
          </cell>
          <cell r="C3619" t="str">
            <v>SUBESTAÇÃO AO TEMPO AO NÍVEL DO SOLO DE 1250 KVA/13.800-380/220 V, COM CONJUNTO DE MEDIÇÃO PRIMÁRIA EM POSTE DE CONCRETO, POSTO DE DISJUNÇÃO EM CUBÍCULO METÁLICO, FORNECIDA COM QUADRO GERAL DE PROTEÇÃO DE BAIXA TENSÃO</v>
          </cell>
          <cell r="D3619" t="str">
            <v>UN</v>
          </cell>
          <cell r="E3619">
            <v>1</v>
          </cell>
          <cell r="F3619">
            <v>101992.6</v>
          </cell>
          <cell r="G3619">
            <v>0</v>
          </cell>
          <cell r="H3619">
            <v>9740.75</v>
          </cell>
          <cell r="I3619">
            <v>0</v>
          </cell>
          <cell r="J3619">
            <v>111733.35</v>
          </cell>
          <cell r="K3619">
            <v>134080.01999999999</v>
          </cell>
        </row>
        <row r="3620">
          <cell r="B3620" t="str">
            <v>C4259</v>
          </cell>
          <cell r="C3620" t="str">
            <v>SUBESTAÇÃO AO TEMPO AO NÍVEL DO SOLO DE 1500 KVA/13.800-380/220 V, COM CONJUNTO DE MEDIÇÃO PRIMÁRIA EM POSTE DE CONCRETO, POSTO DE DISJUNÇÃO EM CUBÍCULO METÁLICO, FORNECIDA COM QUADRO GERAL DE PROTEÇÃO DE BAIXA TENSÃO</v>
          </cell>
          <cell r="D3620" t="str">
            <v>UN</v>
          </cell>
          <cell r="E3620">
            <v>1</v>
          </cell>
          <cell r="F3620">
            <v>117153.2</v>
          </cell>
          <cell r="G3620">
            <v>0</v>
          </cell>
          <cell r="H3620">
            <v>11191.5</v>
          </cell>
          <cell r="I3620">
            <v>0</v>
          </cell>
          <cell r="J3620">
            <v>128344.7</v>
          </cell>
          <cell r="K3620">
            <v>154013.63999999998</v>
          </cell>
        </row>
        <row r="3621">
          <cell r="C3621" t="str">
            <v>SUBESTAÇÃO DE DISTRIBUIÇÃO AO TEMPO - CLASSE 72,5 kV</v>
          </cell>
          <cell r="E3621">
            <v>0</v>
          </cell>
          <cell r="F3621">
            <v>14504896</v>
          </cell>
          <cell r="G3621">
            <v>0</v>
          </cell>
          <cell r="H3621">
            <v>1268370</v>
          </cell>
          <cell r="I3621">
            <v>0</v>
          </cell>
          <cell r="J3621" t="str">
            <v/>
          </cell>
        </row>
        <row r="3622">
          <cell r="B3622" t="str">
            <v>C4266</v>
          </cell>
          <cell r="C3622" t="str">
            <v>SUBESTAÇÃO AO TEMPO, AO NÍVEL DO SOLO, DE 5 MVA/69.000-13.800 V, COM 1 (UM) VÃO DE ENTRADA (69 KV) E 2 (DOIS) VÃOS DE SAÍDA (13,8 KV) EM ESTRUTURA DE CONCRETO ARMADO, COM DISJUNTOR DE PROTEÇÃO SOMENTE NO SECUNDÁRIO, CASA DE COMANDO E BANCO DE CAPACITORES</v>
          </cell>
          <cell r="D3622" t="str">
            <v>UN</v>
          </cell>
          <cell r="E3622">
            <v>1</v>
          </cell>
          <cell r="F3622">
            <v>1236164</v>
          </cell>
          <cell r="G3622">
            <v>0</v>
          </cell>
          <cell r="H3622">
            <v>120205</v>
          </cell>
          <cell r="I3622">
            <v>0</v>
          </cell>
          <cell r="J3622">
            <v>1356369</v>
          </cell>
          <cell r="K3622">
            <v>1627642.8</v>
          </cell>
        </row>
        <row r="3623">
          <cell r="B3623" t="str">
            <v>C4267</v>
          </cell>
          <cell r="C3623" t="str">
            <v>SUBESTAÇÃO AO TEMPO, AO NÍVEL DO SOLO, DE 7,5 MVA/69.000-13.800 V, COM 1 (UM) VÃO DE ENTRADA (69 KV) E 3 (TRÊS) VÃOS DE SAÍDA (13,8 KV) EM ESTRUTURA DE CONCRETO ARMADO, COM DISJUNTOR DE PROTEÇÃO SOMENTE NO SECUNDÁRIO, CASA DE COMANDO E BANCO DE CAPACITORE</v>
          </cell>
          <cell r="D3623" t="str">
            <v>UN</v>
          </cell>
          <cell r="E3623">
            <v>1</v>
          </cell>
          <cell r="F3623">
            <v>1769997</v>
          </cell>
          <cell r="G3623">
            <v>0</v>
          </cell>
          <cell r="H3623">
            <v>199996.25</v>
          </cell>
          <cell r="I3623">
            <v>0</v>
          </cell>
          <cell r="J3623">
            <v>1969993.25</v>
          </cell>
          <cell r="K3623">
            <v>2363991.9</v>
          </cell>
        </row>
        <row r="3624">
          <cell r="B3624" t="str">
            <v>C4268</v>
          </cell>
          <cell r="C3624" t="str">
            <v>SUBESTAÇÃO AO TEMPO, AO NÍVEL DO SOLO, DE 10/12,5 MVA/69.000-13.800 V, COM 1 (UM) VÃO DE ENTRADA (69 KV) E 4 (QUATRO) VÃOS DE SAÍDA (13,8 KV) EM ESTRUTURA DE CONCRETO ARMADO, COM DISJUNTOR DE PROTEÇÃO NO PRIMÁRIO E SECUNDÁRIO, CASA DE COMANDO E BANCO DE C</v>
          </cell>
          <cell r="D3624" t="str">
            <v>UN</v>
          </cell>
          <cell r="E3624">
            <v>1</v>
          </cell>
          <cell r="F3624">
            <v>2452195</v>
          </cell>
          <cell r="G3624">
            <v>0</v>
          </cell>
          <cell r="H3624">
            <v>264243.75</v>
          </cell>
          <cell r="I3624">
            <v>0</v>
          </cell>
          <cell r="J3624">
            <v>2716438.75</v>
          </cell>
          <cell r="K3624">
            <v>3259726.5</v>
          </cell>
        </row>
        <row r="3625">
          <cell r="B3625" t="str">
            <v>C4269</v>
          </cell>
          <cell r="C3625" t="str">
            <v>SUBESTAÇÃO AO TEMPO, AO NÍVEL DO SOLO, DE 15/20 MVA/69.000-13.800 V, COM 1 (UM) VÃO DE ENTRADA (69 KV) E 5 (CINCO) VÃOS DE SAÍDA (13,8 KV) EM ESTRUTURA DE CONCRETO ARMADO, COM DISJUNTOR DE PROTEÇÃO NO PRIMÁRIO E SECUNDÁRIO, TRANSFORMADOR COM REGULAÇÃO INC</v>
          </cell>
          <cell r="D3625" t="str">
            <v>UN</v>
          </cell>
          <cell r="E3625">
            <v>1</v>
          </cell>
          <cell r="F3625">
            <v>4227490</v>
          </cell>
          <cell r="G3625">
            <v>0</v>
          </cell>
          <cell r="H3625">
            <v>321237.5</v>
          </cell>
          <cell r="I3625">
            <v>0</v>
          </cell>
          <cell r="J3625">
            <v>4548727.5</v>
          </cell>
          <cell r="K3625">
            <v>5458473</v>
          </cell>
        </row>
        <row r="3626">
          <cell r="B3626" t="str">
            <v>C4270</v>
          </cell>
          <cell r="C3626" t="str">
            <v>SUBESTAÇÃO AO TEMPO, AO NÍVEL DO SOLO, DE 20/33 MVA/69.000-13.800 V, COM 1 (UM) VÃO DE ENTRADA (69 KV) E 5 (CINCO) VÃOS DE SAÍDA (13,8 KV) EM ESTRUTURA DE CONCRETO ARMADO, COM DISJUNTOR DE PROTEÇÃO NO PRIMÁRIO E SECUNDÁRIO, TRANSFORMADOR COM REGULAÇÃO INC</v>
          </cell>
          <cell r="D3626" t="str">
            <v>UN</v>
          </cell>
          <cell r="E3626">
            <v>1</v>
          </cell>
          <cell r="F3626">
            <v>4819050</v>
          </cell>
          <cell r="G3626">
            <v>0</v>
          </cell>
          <cell r="H3626">
            <v>362687.5</v>
          </cell>
          <cell r="I3626">
            <v>0</v>
          </cell>
          <cell r="J3626">
            <v>5181737.5</v>
          </cell>
          <cell r="K3626">
            <v>6218085</v>
          </cell>
        </row>
        <row r="3627">
          <cell r="C3627" t="str">
            <v>SUBESTAÇÃO DO TIPO PEDESTAL - CLASSE 15 kV</v>
          </cell>
          <cell r="E3627">
            <v>0</v>
          </cell>
          <cell r="F3627">
            <v>218270.55249999999</v>
          </cell>
          <cell r="G3627">
            <v>0</v>
          </cell>
          <cell r="H3627">
            <v>34144.4375</v>
          </cell>
          <cell r="I3627">
            <v>0</v>
          </cell>
          <cell r="J3627" t="str">
            <v/>
          </cell>
        </row>
        <row r="3628">
          <cell r="B3628" t="str">
            <v>C4260</v>
          </cell>
          <cell r="C3628" t="str">
            <v>SUBESTAÇÃO TIPO PEDESTAL DE 75 KVA/13.800-380/220 V, ENTRADA SUBTERRÂNEA, COM FUSÍVEL PRIMÁRIO BAIONETA, FORNECIDA COM PROTEÇÃO, SECCIONAMENTO GERAL E MEDIÇÃO EM BAIXA TENSÃO</v>
          </cell>
          <cell r="D3628" t="str">
            <v>UN</v>
          </cell>
          <cell r="E3628">
            <v>1</v>
          </cell>
          <cell r="F3628">
            <v>27910.8475</v>
          </cell>
          <cell r="G3628">
            <v>0</v>
          </cell>
          <cell r="H3628">
            <v>4818.5625</v>
          </cell>
          <cell r="I3628">
            <v>0</v>
          </cell>
          <cell r="J3628">
            <v>32729.41</v>
          </cell>
          <cell r="K3628">
            <v>39275.292000000001</v>
          </cell>
        </row>
        <row r="3629">
          <cell r="B3629" t="str">
            <v>C4261</v>
          </cell>
          <cell r="C3629" t="str">
            <v>SUBESTAÇÃO TIPO PEDESTAL DE 112,5 KVA/13.800-380/220 V, ENTRADA SUBTERRÂNEA, COM FUSÍVEL PRIMÁRIO BAIONETA, FORNECIDA COM PROTEÇÃO, SECCIONAMENTO GERAL E MEDIÇÃO EM BAIXA TENSÃO</v>
          </cell>
          <cell r="D3629" t="str">
            <v>UN</v>
          </cell>
          <cell r="E3629">
            <v>1</v>
          </cell>
          <cell r="F3629">
            <v>29822.8475</v>
          </cell>
          <cell r="G3629">
            <v>0</v>
          </cell>
          <cell r="H3629">
            <v>4818.5625</v>
          </cell>
          <cell r="I3629">
            <v>0</v>
          </cell>
          <cell r="J3629">
            <v>34641.410000000003</v>
          </cell>
          <cell r="K3629">
            <v>41569.692000000003</v>
          </cell>
        </row>
        <row r="3630">
          <cell r="B3630" t="str">
            <v>C4262</v>
          </cell>
          <cell r="C3630" t="str">
            <v>SUBESTAÇÃO TIPO PEDESTAL DE 150 KVA/13.800-380/220 V, ENTRADA SUBTERRÂNEA, COM FUSÍVEL PRIMÁRIO BAIONETA, FORNECIDA COM PROTEÇÃO, SECCIONAMENTO GERAL E MEDIÇÃO EM BAIXA TENSÃO</v>
          </cell>
          <cell r="D3630" t="str">
            <v>UN</v>
          </cell>
          <cell r="E3630">
            <v>1</v>
          </cell>
          <cell r="F3630">
            <v>32107.904999999999</v>
          </cell>
          <cell r="G3630">
            <v>0</v>
          </cell>
          <cell r="H3630">
            <v>5284.875</v>
          </cell>
          <cell r="I3630">
            <v>0</v>
          </cell>
          <cell r="J3630">
            <v>37392.78</v>
          </cell>
          <cell r="K3630">
            <v>44871.335999999996</v>
          </cell>
        </row>
        <row r="3631">
          <cell r="B3631" t="str">
            <v>C4263</v>
          </cell>
          <cell r="C3631" t="str">
            <v>SUBESTAÇÃO TIPO PEDESTAL DE 225 KVA/13.800-380/220 V, ENTRADA SUBTERRÂNEA, COM FUSÍVEL PRIMÁRIO BAIONETA, FORNECIDA COM PROTEÇÃO, SECCIONAMENTO GERAL E MEDIÇÃO EM BAIXA TENSÃO</v>
          </cell>
          <cell r="D3631" t="str">
            <v>UN</v>
          </cell>
          <cell r="E3631">
            <v>1</v>
          </cell>
          <cell r="F3631">
            <v>36513.199999999997</v>
          </cell>
          <cell r="G3631">
            <v>0</v>
          </cell>
          <cell r="H3631">
            <v>6010.25</v>
          </cell>
          <cell r="I3631">
            <v>0</v>
          </cell>
          <cell r="J3631">
            <v>42523.45</v>
          </cell>
          <cell r="K3631">
            <v>51028.139999999992</v>
          </cell>
        </row>
        <row r="3632">
          <cell r="B3632" t="str">
            <v>C4264</v>
          </cell>
          <cell r="C3632" t="str">
            <v>SUBESTAÇÃO TIPO PEDESTAL DE 300 KVA/13.800-380/220 V, ENTRADA SUBTERRÂNEA, COM FUSÍVEL PRIMÁRIO BAIONETA, FORNECIDA COM PROTEÇÃO, SECCIONAMENTO GERAL E MEDIÇÃO EM BAIXA TENSÃO</v>
          </cell>
          <cell r="D3632" t="str">
            <v>UN</v>
          </cell>
          <cell r="E3632">
            <v>1</v>
          </cell>
          <cell r="F3632">
            <v>40366.199999999997</v>
          </cell>
          <cell r="G3632">
            <v>0</v>
          </cell>
          <cell r="H3632">
            <v>6010.25</v>
          </cell>
          <cell r="I3632">
            <v>0</v>
          </cell>
          <cell r="J3632">
            <v>46376.45</v>
          </cell>
          <cell r="K3632">
            <v>55651.74</v>
          </cell>
        </row>
        <row r="3633">
          <cell r="B3633" t="str">
            <v>C4265</v>
          </cell>
          <cell r="C3633" t="str">
            <v>SUBESTAÇÃO TIPO PEDESTAL DE 500 KVA/13.800-380/220 V, ENTRADA SUBTERRÂNEA, COM FUSÍVEL PRIMÁRIO BAIONETA, FORNECIDA COM PROTEÇÃO, SECCIONAMENTO GERAL E MEDIÇÃO EM BAIXA TENSÃO</v>
          </cell>
          <cell r="D3633" t="str">
            <v>UN</v>
          </cell>
          <cell r="E3633">
            <v>1</v>
          </cell>
          <cell r="F3633">
            <v>51549.552499999998</v>
          </cell>
          <cell r="G3633">
            <v>0</v>
          </cell>
          <cell r="H3633">
            <v>7201.9375</v>
          </cell>
          <cell r="I3633">
            <v>0</v>
          </cell>
          <cell r="J3633">
            <v>58751.49</v>
          </cell>
          <cell r="K3633">
            <v>70501.788</v>
          </cell>
        </row>
        <row r="3634">
          <cell r="C3634" t="str">
            <v>REDE DE DISTRIBUIÇÃO URBANA - MÉDIA E BAIXA TENSÃO</v>
          </cell>
          <cell r="E3634">
            <v>0</v>
          </cell>
          <cell r="F3634">
            <v>147042.30499999999</v>
          </cell>
          <cell r="G3634">
            <v>0</v>
          </cell>
          <cell r="H3634">
            <v>40102.875</v>
          </cell>
          <cell r="I3634">
            <v>0</v>
          </cell>
          <cell r="J3634" t="str">
            <v/>
          </cell>
        </row>
        <row r="3635">
          <cell r="B3635" t="str">
            <v>C4271</v>
          </cell>
          <cell r="C3635" t="str">
            <v>REDE DE DISTRIBUIÇÃO URBANA PRIMÁRIA NA TENSÃO DE 13,80 KV, PARA CABO DE ALUMÍNIO, COM ESTRUTURA DE ALINHAMENTO EM POSTE DE CONCRETO ARMADO DUPLO T 150/10 (CONDUTOR NÃO INCLUSO)</v>
          </cell>
          <cell r="D3635" t="str">
            <v>KM</v>
          </cell>
          <cell r="E3635">
            <v>1</v>
          </cell>
          <cell r="F3635">
            <v>42850.847500000003</v>
          </cell>
          <cell r="G3635">
            <v>0</v>
          </cell>
          <cell r="H3635">
            <v>8963.5625</v>
          </cell>
          <cell r="I3635">
            <v>0</v>
          </cell>
          <cell r="J3635">
            <v>51814.41</v>
          </cell>
          <cell r="K3635">
            <v>62177.292000000001</v>
          </cell>
        </row>
        <row r="3636">
          <cell r="B3636" t="str">
            <v>C4272</v>
          </cell>
          <cell r="C3636" t="str">
            <v>REDE DE DISTRIBUIÇÃO URBANA PRIMÁRIA NA TENSÃO DE 13,80 KV, PARA CABO DE COBRE, COM ESTRUTURA DE ALINHAMENTO EM POSTE DE CONCRETO ARMADO DUPLO T 150/10 (CONDUTOR NÃO INCLUSO)</v>
          </cell>
          <cell r="D3636" t="str">
            <v>KM</v>
          </cell>
          <cell r="E3636">
            <v>1</v>
          </cell>
          <cell r="F3636">
            <v>45650.847500000003</v>
          </cell>
          <cell r="G3636">
            <v>0</v>
          </cell>
          <cell r="H3636">
            <v>8963.5625</v>
          </cell>
          <cell r="I3636">
            <v>0</v>
          </cell>
          <cell r="J3636">
            <v>54614.41</v>
          </cell>
          <cell r="K3636">
            <v>65537.292000000001</v>
          </cell>
        </row>
        <row r="3637">
          <cell r="B3637" t="str">
            <v>C4273</v>
          </cell>
          <cell r="C3637" t="str">
            <v>REDE DE DISTRIBUIÇÃO SECUNDÁRIA, PARA CABO DE ALUMÍNIO, NA TENSÃO DE 380 V, COM ESTRUTURA DE ALINHAMENTO EM POSTE DE CONCRETO ARMADO DUPLO T 150/9 (CONDUTOR E TRANSFORMADOR NÃO INCLUSOS)</v>
          </cell>
          <cell r="D3637" t="str">
            <v>KM</v>
          </cell>
          <cell r="E3637">
            <v>1</v>
          </cell>
          <cell r="F3637">
            <v>26420.305</v>
          </cell>
          <cell r="G3637">
            <v>0</v>
          </cell>
          <cell r="H3637">
            <v>11087.875</v>
          </cell>
          <cell r="I3637">
            <v>0</v>
          </cell>
          <cell r="J3637">
            <v>37508.18</v>
          </cell>
          <cell r="K3637">
            <v>45009.815999999999</v>
          </cell>
        </row>
        <row r="3638">
          <cell r="B3638" t="str">
            <v>C4274</v>
          </cell>
          <cell r="C3638" t="str">
            <v>REDE DE DISTRIBUIÇÃO SECUNDÁRIA, PARA CABO DE COBRE, NA TENSÃO DE 380 V, COM ESTRUTURA DE ALINHAMENTO EM POSTE DE CONCRETO ARMADO DUPLO T 150/9 (CONDUTOR E TRANSFORMADOR NÃO INCLUSOS)</v>
          </cell>
          <cell r="D3638" t="str">
            <v>KM</v>
          </cell>
          <cell r="E3638">
            <v>1</v>
          </cell>
          <cell r="F3638">
            <v>32120.305</v>
          </cell>
          <cell r="G3638">
            <v>0</v>
          </cell>
          <cell r="H3638">
            <v>11087.875</v>
          </cell>
          <cell r="I3638">
            <v>0</v>
          </cell>
          <cell r="J3638">
            <v>43208.18</v>
          </cell>
          <cell r="K3638">
            <v>51849.815999999999</v>
          </cell>
        </row>
        <row r="3639">
          <cell r="C3639" t="str">
            <v>REDE DE DISTRIBUIÇÃO RURAL - MÉDIA E BAIXA TENSÃO</v>
          </cell>
          <cell r="E3639">
            <v>0</v>
          </cell>
          <cell r="F3639">
            <v>99114.81</v>
          </cell>
          <cell r="G3639">
            <v>0</v>
          </cell>
          <cell r="H3639">
            <v>32331</v>
          </cell>
          <cell r="I3639">
            <v>0</v>
          </cell>
          <cell r="J3639" t="str">
            <v/>
          </cell>
        </row>
        <row r="3640">
          <cell r="B3640" t="str">
            <v>C4275</v>
          </cell>
          <cell r="C3640" t="str">
            <v>REDE DE DISTRIBUIÇÃO RURAL PRIMÁRIA, TENSÃO DE 13,80 KV, PARA CABO DE ALUMÍNIO, COM ESTRUTURA DE ALINHAMENTO EM POSTE DE CONCRETO ARMADO DUPLO T 150/10 (CONDUTOR NÃO INCLUSO)</v>
          </cell>
          <cell r="D3640" t="str">
            <v>KM</v>
          </cell>
          <cell r="E3640">
            <v>1</v>
          </cell>
          <cell r="F3640">
            <v>17280.505000000001</v>
          </cell>
          <cell r="G3640">
            <v>0</v>
          </cell>
          <cell r="H3640">
            <v>4663.125</v>
          </cell>
          <cell r="I3640">
            <v>0</v>
          </cell>
          <cell r="J3640">
            <v>21943.63</v>
          </cell>
          <cell r="K3640">
            <v>26332.356</v>
          </cell>
        </row>
        <row r="3641">
          <cell r="B3641" t="str">
            <v>C4276</v>
          </cell>
          <cell r="C3641" t="str">
            <v>REDE DE DISTRIBUIÇÃO RURAL PRIMÁRIA, TENSÃO DE 13,80 KV, PARA CABO DE COBRE, COM ESTRUTURA DE ALINHAMENTO EM POSTE DE CONCRETO ARMADO DUPLO T 150/10 (CONDUTOR NÃO INCLUSO)</v>
          </cell>
          <cell r="D3641" t="str">
            <v>KM</v>
          </cell>
          <cell r="E3641">
            <v>1</v>
          </cell>
          <cell r="F3641">
            <v>23210.799999999999</v>
          </cell>
          <cell r="G3641">
            <v>0</v>
          </cell>
          <cell r="H3641">
            <v>5388.5</v>
          </cell>
          <cell r="I3641">
            <v>0</v>
          </cell>
          <cell r="J3641">
            <v>28599.3</v>
          </cell>
          <cell r="K3641">
            <v>34319.159999999996</v>
          </cell>
        </row>
        <row r="3642">
          <cell r="B3642" t="str">
            <v>C4277</v>
          </cell>
          <cell r="C3642" t="str">
            <v>REDE DE DISTRIBUIÇÃO SECUNDÁRIA, PARA CABO DE ALUMÍNIO, TENSÃO DE 380 V, COM ESTRUTURA DE ALINHAMENTO EM POSTE DE CONCRETO ARMADO DUPLO T 150/9 (CONDUTOR E TRANSFORMADOR NÃO INCLUSOS)</v>
          </cell>
          <cell r="D3642" t="str">
            <v>KM</v>
          </cell>
          <cell r="E3642">
            <v>1</v>
          </cell>
          <cell r="F3642">
            <v>26461.752499999999</v>
          </cell>
          <cell r="G3642">
            <v>0</v>
          </cell>
          <cell r="H3642">
            <v>11139.6875</v>
          </cell>
          <cell r="I3642">
            <v>0</v>
          </cell>
          <cell r="J3642">
            <v>37601.440000000002</v>
          </cell>
          <cell r="K3642">
            <v>45121.728000000003</v>
          </cell>
        </row>
        <row r="3643">
          <cell r="B3643" t="str">
            <v>C4278</v>
          </cell>
          <cell r="C3643" t="str">
            <v>REDE DE DISTRIBUIÇÃO SECUNDÁRIA, PARA CABO DE COBRE, TENSÃO DE 380 V, COM ESTRUTURA DE ALINHAMENTO EM POSTE DE CONCRETO ARMADO DUPLO T 150/9 (CONDUTOR E TRANSFORMADOR NÃO INCLUSOS)</v>
          </cell>
          <cell r="D3643" t="str">
            <v>KM</v>
          </cell>
          <cell r="E3643">
            <v>1</v>
          </cell>
          <cell r="F3643">
            <v>32161.752499999999</v>
          </cell>
          <cell r="G3643">
            <v>0</v>
          </cell>
          <cell r="H3643">
            <v>11139.6875</v>
          </cell>
          <cell r="I3643">
            <v>0</v>
          </cell>
          <cell r="J3643">
            <v>43301.440000000002</v>
          </cell>
          <cell r="K3643">
            <v>51961.728000000003</v>
          </cell>
        </row>
        <row r="3644">
          <cell r="C3644" t="str">
            <v>LINHA DE TRANSMISSÃO PADRÃO URBANO - CLASSE 72,5 kV</v>
          </cell>
          <cell r="E3644">
            <v>0</v>
          </cell>
          <cell r="F3644">
            <v>162637.2475</v>
          </cell>
          <cell r="G3644">
            <v>0</v>
          </cell>
          <cell r="H3644">
            <v>20984.0625</v>
          </cell>
          <cell r="I3644">
            <v>0</v>
          </cell>
          <cell r="J3644" t="str">
            <v/>
          </cell>
        </row>
        <row r="3645">
          <cell r="B3645" t="str">
            <v>C4279</v>
          </cell>
          <cell r="C3645" t="str">
            <v>LINHA DE TRANSMISSÃO, CLASSE 72,5 KV, PADRÃO URBANO, COM ISOLADOR POLIMÉRICO PARA CABO DE ALUMÍNIO LIGA 6201, EM POSTE DE CONCRETO ARMADO DUPLO T600/17 B (CONDUTOR NÃO INCLUSO)</v>
          </cell>
          <cell r="D3645" t="str">
            <v>KM</v>
          </cell>
          <cell r="E3645">
            <v>1</v>
          </cell>
          <cell r="F3645">
            <v>162637.2475</v>
          </cell>
          <cell r="G3645">
            <v>0</v>
          </cell>
          <cell r="H3645">
            <v>20984.0625</v>
          </cell>
          <cell r="I3645">
            <v>0</v>
          </cell>
          <cell r="J3645">
            <v>183621.31</v>
          </cell>
          <cell r="K3645">
            <v>220345.57199999999</v>
          </cell>
        </row>
        <row r="3646">
          <cell r="C3646" t="str">
            <v>LINHA DE TRANSMISSÃO PADRÃO RURAL - CLASSE 72,5 kV</v>
          </cell>
          <cell r="E3646">
            <v>0</v>
          </cell>
          <cell r="F3646">
            <v>101751.2475</v>
          </cell>
          <cell r="G3646">
            <v>0</v>
          </cell>
          <cell r="H3646">
            <v>11657.8125</v>
          </cell>
          <cell r="I3646">
            <v>0</v>
          </cell>
          <cell r="J3646" t="str">
            <v/>
          </cell>
        </row>
        <row r="3647">
          <cell r="B3647" t="str">
            <v>C4280</v>
          </cell>
          <cell r="C3647" t="str">
            <v>LINHA DE TRANSMISSÃO, CLASSE 72,5 KV, PADRÃO RURAL, COM CRUZETA DE CONCRETO ARMADO PARA CABO DE ALUMÍNIO LIGA 6201, EM POSTE DE CONCRETO ARMADO DUPLO T1500/17 B (CONDUTOR NÃO INCLUSO)</v>
          </cell>
          <cell r="D3647" t="str">
            <v>KM</v>
          </cell>
          <cell r="E3647">
            <v>1</v>
          </cell>
          <cell r="F3647">
            <v>101751.2475</v>
          </cell>
          <cell r="G3647">
            <v>0</v>
          </cell>
          <cell r="H3647">
            <v>11657.8125</v>
          </cell>
          <cell r="I3647">
            <v>0</v>
          </cell>
          <cell r="J3647">
            <v>113409.06</v>
          </cell>
          <cell r="K3647">
            <v>136090.872</v>
          </cell>
        </row>
        <row r="3648">
          <cell r="C3648" t="str">
            <v>SERVIÇOS AUXILIARES DE TELEFONIA, SOM, LÓGICA E SISTEMAS DE CONTROLE</v>
          </cell>
          <cell r="E3648">
            <v>0</v>
          </cell>
          <cell r="F3648">
            <v>328877.02250000002</v>
          </cell>
          <cell r="G3648">
            <v>0</v>
          </cell>
          <cell r="H3648">
            <v>340.78750000000002</v>
          </cell>
          <cell r="I3648">
            <v>0</v>
          </cell>
          <cell r="J3648" t="str">
            <v/>
          </cell>
        </row>
        <row r="3649">
          <cell r="B3649" t="str">
            <v>C4042</v>
          </cell>
          <cell r="C3649" t="str">
            <v>ALARME SONORO/VISUAL, SIRENE 120 dB, COM ACIONADOR MANUAL, ALIMENTAÇÃO 220 VAC - INSTALADO</v>
          </cell>
          <cell r="D3649" t="str">
            <v>UN</v>
          </cell>
          <cell r="E3649">
            <v>1</v>
          </cell>
          <cell r="F3649">
            <v>182.36</v>
          </cell>
          <cell r="G3649">
            <v>0</v>
          </cell>
          <cell r="H3649">
            <v>0</v>
          </cell>
          <cell r="I3649">
            <v>0</v>
          </cell>
          <cell r="J3649">
            <v>182.36</v>
          </cell>
          <cell r="K3649">
            <v>218.83200000000002</v>
          </cell>
        </row>
        <row r="3650">
          <cell r="B3650" t="str">
            <v>C0093</v>
          </cell>
          <cell r="C3650" t="str">
            <v>APARELHO SINALIZADOR DE OBSTÁCULOS C/CÉLULA FOTOELÉTRICA</v>
          </cell>
          <cell r="D3650" t="str">
            <v>UN</v>
          </cell>
          <cell r="E3650">
            <v>1</v>
          </cell>
          <cell r="F3650">
            <v>43.022500000000001</v>
          </cell>
          <cell r="G3650">
            <v>0</v>
          </cell>
          <cell r="H3650">
            <v>9.1875</v>
          </cell>
          <cell r="I3650">
            <v>0</v>
          </cell>
          <cell r="J3650">
            <v>52.21</v>
          </cell>
          <cell r="K3650">
            <v>62.652000000000001</v>
          </cell>
        </row>
        <row r="3651">
          <cell r="B3651" t="str">
            <v>C3973</v>
          </cell>
          <cell r="C3651" t="str">
            <v>CÂMERA FIXA - CFTV - INSTALADA/PROGRAMADA</v>
          </cell>
          <cell r="D3651" t="str">
            <v>UN</v>
          </cell>
          <cell r="E3651">
            <v>1</v>
          </cell>
          <cell r="F3651">
            <v>641</v>
          </cell>
          <cell r="G3651">
            <v>0</v>
          </cell>
          <cell r="H3651">
            <v>0</v>
          </cell>
          <cell r="I3651">
            <v>0</v>
          </cell>
          <cell r="J3651">
            <v>641</v>
          </cell>
          <cell r="K3651">
            <v>769.19999999999993</v>
          </cell>
        </row>
        <row r="3652">
          <cell r="B3652" t="str">
            <v>C3972</v>
          </cell>
          <cell r="C3652" t="str">
            <v>CÂMERA MÓVEL - CMTV - INSTALADA/PROGRAMADA</v>
          </cell>
          <cell r="D3652" t="str">
            <v>UN</v>
          </cell>
          <cell r="E3652">
            <v>1</v>
          </cell>
          <cell r="F3652">
            <v>7313</v>
          </cell>
          <cell r="G3652">
            <v>0</v>
          </cell>
          <cell r="H3652">
            <v>0</v>
          </cell>
          <cell r="I3652">
            <v>0</v>
          </cell>
          <cell r="J3652">
            <v>7313</v>
          </cell>
          <cell r="K3652">
            <v>8775.6</v>
          </cell>
        </row>
        <row r="3653">
          <cell r="B3653" t="str">
            <v>C4023</v>
          </cell>
          <cell r="C3653" t="str">
            <v>CENTRAL DE CONTROLE DE DETECÇÃO E ALARME DE INCÊNDIO</v>
          </cell>
          <cell r="D3653" t="str">
            <v>UN</v>
          </cell>
          <cell r="E3653">
            <v>1</v>
          </cell>
          <cell r="F3653">
            <v>11870</v>
          </cell>
          <cell r="G3653">
            <v>0</v>
          </cell>
          <cell r="H3653">
            <v>0</v>
          </cell>
          <cell r="I3653">
            <v>0</v>
          </cell>
          <cell r="J3653">
            <v>11870</v>
          </cell>
          <cell r="K3653">
            <v>14244</v>
          </cell>
        </row>
        <row r="3654">
          <cell r="B3654" t="str">
            <v>C4058</v>
          </cell>
          <cell r="C3654" t="str">
            <v>CENTRAL DE CONTROLE P/ SEGURANÇA COMPLETA - INSTALADO</v>
          </cell>
          <cell r="D3654" t="str">
            <v>UN</v>
          </cell>
          <cell r="E3654">
            <v>1</v>
          </cell>
          <cell r="F3654">
            <v>2800</v>
          </cell>
          <cell r="G3654">
            <v>0</v>
          </cell>
          <cell r="H3654">
            <v>0</v>
          </cell>
          <cell r="I3654">
            <v>0</v>
          </cell>
          <cell r="J3654">
            <v>2800</v>
          </cell>
          <cell r="K3654">
            <v>3360</v>
          </cell>
        </row>
        <row r="3655">
          <cell r="B3655" t="str">
            <v>C4024</v>
          </cell>
          <cell r="C3655" t="str">
            <v>CENTRAL DE TELEFONIA C/ 50 RAMAIS E 10 LINHAS TRONCO</v>
          </cell>
          <cell r="D3655" t="str">
            <v>UN</v>
          </cell>
          <cell r="E3655">
            <v>1</v>
          </cell>
          <cell r="F3655">
            <v>14000</v>
          </cell>
          <cell r="G3655">
            <v>0</v>
          </cell>
          <cell r="H3655">
            <v>0</v>
          </cell>
          <cell r="I3655">
            <v>0</v>
          </cell>
          <cell r="J3655">
            <v>14000</v>
          </cell>
          <cell r="K3655">
            <v>16800</v>
          </cell>
        </row>
        <row r="3656">
          <cell r="B3656" t="str">
            <v>C4004</v>
          </cell>
          <cell r="C3656" t="str">
            <v>CONTROLADOR LÓGICO PROGRAMÁVEL MODULAR</v>
          </cell>
          <cell r="D3656" t="str">
            <v>UN</v>
          </cell>
          <cell r="E3656">
            <v>1</v>
          </cell>
          <cell r="F3656">
            <v>17188</v>
          </cell>
          <cell r="G3656">
            <v>0</v>
          </cell>
          <cell r="H3656">
            <v>0</v>
          </cell>
          <cell r="I3656">
            <v>0</v>
          </cell>
          <cell r="J3656">
            <v>17188</v>
          </cell>
          <cell r="K3656">
            <v>20625.599999999999</v>
          </cell>
        </row>
        <row r="3657">
          <cell r="B3657" t="str">
            <v>C4051</v>
          </cell>
          <cell r="C3657" t="str">
            <v>CONTROLE TIPO JOYSTICK PARA CÂMERA MÓVEL C/ DISPLAY E TECLADO INCORPORADO - INSTALADO</v>
          </cell>
          <cell r="D3657" t="str">
            <v>UN</v>
          </cell>
          <cell r="E3657">
            <v>1</v>
          </cell>
          <cell r="F3657">
            <v>3248</v>
          </cell>
          <cell r="G3657">
            <v>0</v>
          </cell>
          <cell r="H3657">
            <v>0</v>
          </cell>
          <cell r="I3657">
            <v>0</v>
          </cell>
          <cell r="J3657">
            <v>3248</v>
          </cell>
          <cell r="K3657">
            <v>3897.6</v>
          </cell>
        </row>
        <row r="3658">
          <cell r="B3658" t="str">
            <v>C4177</v>
          </cell>
          <cell r="C3658" t="str">
            <v>DETECTOR TERMO-VELOCIMÉTRICO, MONTAGEM DE TETO, C/ BASE ALIMENTAÇÃO 220 VAC, OPERAÇÃO EM REDE - INSTALADO</v>
          </cell>
          <cell r="D3658" t="str">
            <v>UN</v>
          </cell>
          <cell r="E3658">
            <v>1</v>
          </cell>
          <cell r="F3658">
            <v>166</v>
          </cell>
          <cell r="G3658">
            <v>0</v>
          </cell>
          <cell r="H3658">
            <v>0</v>
          </cell>
          <cell r="I3658">
            <v>0</v>
          </cell>
          <cell r="J3658">
            <v>166</v>
          </cell>
          <cell r="K3658">
            <v>199.2</v>
          </cell>
        </row>
        <row r="3659">
          <cell r="B3659" t="str">
            <v>C4041</v>
          </cell>
          <cell r="C3659" t="str">
            <v>DETETOR IÔNICO DE FUMAÇA, MONTAGEM DE TETO, C/ BASE ALIMENTAÇÃO 220VAC, UMA SAÍDA DIGITAL - INSTALADO</v>
          </cell>
          <cell r="D3659" t="str">
            <v>UN</v>
          </cell>
          <cell r="E3659">
            <v>1</v>
          </cell>
          <cell r="F3659">
            <v>166</v>
          </cell>
          <cell r="G3659">
            <v>0</v>
          </cell>
          <cell r="H3659">
            <v>0</v>
          </cell>
          <cell r="I3659">
            <v>0</v>
          </cell>
          <cell r="J3659">
            <v>166</v>
          </cell>
          <cell r="K3659">
            <v>199.2</v>
          </cell>
        </row>
        <row r="3660">
          <cell r="B3660" t="str">
            <v>C4050</v>
          </cell>
          <cell r="C3660" t="str">
            <v>GRAVADOR DE VÍDEO, TIPO TIME HOPSE, 960 HORAS - INSTALADO</v>
          </cell>
          <cell r="D3660" t="str">
            <v>UN</v>
          </cell>
          <cell r="E3660">
            <v>1</v>
          </cell>
          <cell r="F3660">
            <v>1218</v>
          </cell>
          <cell r="G3660">
            <v>0</v>
          </cell>
          <cell r="H3660">
            <v>0</v>
          </cell>
          <cell r="I3660">
            <v>0</v>
          </cell>
          <cell r="J3660">
            <v>1218</v>
          </cell>
          <cell r="K3660">
            <v>1461.6</v>
          </cell>
        </row>
        <row r="3661">
          <cell r="B3661" t="str">
            <v>C4047</v>
          </cell>
          <cell r="C3661" t="str">
            <v>GRAVADOR DIGITAL COM 16 CANAIS DE ENTRADA, 2 SAÍDAS MULTIPLEXADAS, GRAVADOR DE CD-ROM INCORPORADO, M - INSTALADO</v>
          </cell>
          <cell r="D3661" t="str">
            <v>UN</v>
          </cell>
          <cell r="E3661">
            <v>1</v>
          </cell>
          <cell r="F3661">
            <v>23380</v>
          </cell>
          <cell r="G3661">
            <v>0</v>
          </cell>
          <cell r="H3661">
            <v>0</v>
          </cell>
          <cell r="I3661">
            <v>0</v>
          </cell>
          <cell r="J3661">
            <v>23380</v>
          </cell>
          <cell r="K3661">
            <v>28056</v>
          </cell>
        </row>
        <row r="3662">
          <cell r="B3662" t="str">
            <v>C4046</v>
          </cell>
          <cell r="C3662" t="str">
            <v>MATRIX DE CHAVEAMENTO MICROPROCESSADA, LOOP DE INPUTS INCORPORADO, 24 ENTRADAS, 4 SAÍDAS, CCU INCORP - INSTALADO</v>
          </cell>
          <cell r="D3662" t="str">
            <v>UN</v>
          </cell>
          <cell r="E3662">
            <v>1</v>
          </cell>
          <cell r="F3662">
            <v>6250</v>
          </cell>
          <cell r="G3662">
            <v>0</v>
          </cell>
          <cell r="H3662">
            <v>0</v>
          </cell>
          <cell r="I3662">
            <v>0</v>
          </cell>
          <cell r="J3662">
            <v>6250</v>
          </cell>
          <cell r="K3662">
            <v>7500</v>
          </cell>
        </row>
        <row r="3663">
          <cell r="B3663" t="str">
            <v>C4039</v>
          </cell>
          <cell r="C3663" t="str">
            <v>MEDIDOR DE GRANDEZAS ELÉTRICAS TIPO "POWER METER" PM 600 SCHNEIDER COM DISPLAY NÃO INCORPORADO - INSTALADO</v>
          </cell>
          <cell r="D3663" t="str">
            <v>UN</v>
          </cell>
          <cell r="E3663">
            <v>1</v>
          </cell>
          <cell r="F3663">
            <v>4500</v>
          </cell>
          <cell r="G3663">
            <v>0</v>
          </cell>
          <cell r="H3663">
            <v>0</v>
          </cell>
          <cell r="I3663">
            <v>0</v>
          </cell>
          <cell r="J3663">
            <v>4500</v>
          </cell>
          <cell r="K3663">
            <v>5400</v>
          </cell>
        </row>
        <row r="3664">
          <cell r="B3664" t="str">
            <v>C4048</v>
          </cell>
          <cell r="C3664" t="str">
            <v>MONITOR INDUSTRIAL DE VÍDEO COLORIDO, DIGITAL, TELA 19", PORTA PARALELA - INSTALADO</v>
          </cell>
          <cell r="D3664" t="str">
            <v>UN</v>
          </cell>
          <cell r="E3664">
            <v>1</v>
          </cell>
          <cell r="F3664">
            <v>1070</v>
          </cell>
          <cell r="G3664">
            <v>0</v>
          </cell>
          <cell r="H3664">
            <v>0</v>
          </cell>
          <cell r="I3664">
            <v>0</v>
          </cell>
          <cell r="J3664">
            <v>1070</v>
          </cell>
          <cell r="K3664">
            <v>1284</v>
          </cell>
        </row>
        <row r="3665">
          <cell r="B3665" t="str">
            <v>C4049</v>
          </cell>
          <cell r="C3665" t="str">
            <v>MONITOR INDUSTRIAL DE VÍDEO COLORIDO, VÍDEO COMPOSTO, 2 CANAIS DE ENTRADA E 1 DE SAÍDA, DIMENSÕES 14 - INSTALADO</v>
          </cell>
          <cell r="D3665" t="str">
            <v>UN</v>
          </cell>
          <cell r="E3665">
            <v>1</v>
          </cell>
          <cell r="F3665">
            <v>595</v>
          </cell>
          <cell r="G3665">
            <v>0</v>
          </cell>
          <cell r="H3665">
            <v>0</v>
          </cell>
          <cell r="I3665">
            <v>0</v>
          </cell>
          <cell r="J3665">
            <v>595</v>
          </cell>
          <cell r="K3665">
            <v>714</v>
          </cell>
        </row>
        <row r="3666">
          <cell r="B3666" t="str">
            <v>C4044</v>
          </cell>
          <cell r="C3666" t="str">
            <v>SENSOR DE INTRUSÃO MICRO-PROCESSADOR, TIPO MULTIFEIXES, MONTAGEM DE PAREDE, ALIMENTAÇÃO 220 VAC, UMA - INSTALADO</v>
          </cell>
          <cell r="D3666" t="str">
            <v>UN</v>
          </cell>
          <cell r="E3666">
            <v>1</v>
          </cell>
          <cell r="F3666">
            <v>83</v>
          </cell>
          <cell r="G3666">
            <v>0</v>
          </cell>
          <cell r="H3666">
            <v>0</v>
          </cell>
          <cell r="I3666">
            <v>0</v>
          </cell>
          <cell r="J3666">
            <v>83</v>
          </cell>
          <cell r="K3666">
            <v>99.6</v>
          </cell>
        </row>
        <row r="3667">
          <cell r="B3667" t="str">
            <v>C4055</v>
          </cell>
          <cell r="C3667" t="str">
            <v>SENSOR INFRA-VERMELHO ATIVO/PASSIVO FEIXE DUPLO DISTÂNCIA MÁXIMA 100m - INSTALADO</v>
          </cell>
          <cell r="D3667" t="str">
            <v>UN</v>
          </cell>
          <cell r="E3667">
            <v>1</v>
          </cell>
          <cell r="F3667">
            <v>462</v>
          </cell>
          <cell r="G3667">
            <v>0</v>
          </cell>
          <cell r="H3667">
            <v>0</v>
          </cell>
          <cell r="I3667">
            <v>0</v>
          </cell>
          <cell r="J3667">
            <v>462</v>
          </cell>
          <cell r="K3667">
            <v>554.4</v>
          </cell>
        </row>
        <row r="3668">
          <cell r="B3668" t="str">
            <v>C4019</v>
          </cell>
          <cell r="C3668" t="str">
            <v>SISTEMA DE CONTROLE DE ACESSO DE PESSOAL C/ 4 CATRACAS ELETRÔNICAS BI-DIRECIONAIS COM LEITORES DE CARTÕES COM TECNOLOGIA DE PROXIMIDADE INCORPORADOS, 1000 CARTÕES DE PROXIMIDADE, 16 FECHADURAS ELETROMAGNÉTICAS COM SENSORES DE ABERTURA E FONTES DE ALIMENTA</v>
          </cell>
          <cell r="D3668" t="str">
            <v>CJ</v>
          </cell>
          <cell r="E3668">
            <v>1</v>
          </cell>
          <cell r="F3668">
            <v>60928</v>
          </cell>
          <cell r="G3668">
            <v>0</v>
          </cell>
          <cell r="H3668">
            <v>0</v>
          </cell>
          <cell r="I3668">
            <v>0</v>
          </cell>
          <cell r="J3668">
            <v>60928</v>
          </cell>
          <cell r="K3668">
            <v>73113.599999999991</v>
          </cell>
        </row>
        <row r="3669">
          <cell r="B3669" t="str">
            <v>C4163</v>
          </cell>
          <cell r="C3669" t="str">
            <v>SISTEMA DE SONORIZAÇÃO COMPLETO PARA 100 PONTOS (80 SONOFLETORES, 06 CORNETAS E 14 RESERVAS), 80 TRAFOS DE LINHA, 35 ATENUADORES DE VOLUME COM DIAL, CD PLAYER, 5 AMPLIFICADORES DE POTÊNCIA, 3 EQUALIZADORES, 2 LINKS FÍSICOS (TRANSMISSOR/RECEPTOR), 1 PRÉ-MI</v>
          </cell>
          <cell r="D3669" t="str">
            <v>CJ</v>
          </cell>
          <cell r="E3669">
            <v>1</v>
          </cell>
          <cell r="F3669">
            <v>81600</v>
          </cell>
          <cell r="G3669">
            <v>0</v>
          </cell>
          <cell r="H3669">
            <v>0</v>
          </cell>
          <cell r="I3669">
            <v>0</v>
          </cell>
          <cell r="J3669">
            <v>81600</v>
          </cell>
          <cell r="K3669">
            <v>97920</v>
          </cell>
        </row>
        <row r="3670">
          <cell r="B3670" t="str">
            <v>C4056</v>
          </cell>
          <cell r="C3670" t="str">
            <v>TRANSMISSOR ELETRÔNICO DE PRESSÃO TIPO INSERÇÃO, COM INDICADOR INCORPORADO, GERAÇÃO DE SINAL PROPORC - INSTALADO</v>
          </cell>
          <cell r="D3670" t="str">
            <v>UN</v>
          </cell>
          <cell r="E3670">
            <v>1</v>
          </cell>
          <cell r="F3670">
            <v>1400</v>
          </cell>
          <cell r="G3670">
            <v>0</v>
          </cell>
          <cell r="H3670">
            <v>0</v>
          </cell>
          <cell r="I3670">
            <v>0</v>
          </cell>
          <cell r="J3670">
            <v>1400</v>
          </cell>
          <cell r="K3670">
            <v>1680</v>
          </cell>
        </row>
        <row r="3671">
          <cell r="B3671" t="str">
            <v>C0831</v>
          </cell>
          <cell r="C3671" t="str">
            <v>INTERFACE HOMEM/MÁQUINA 5,7" TOUCHSCREEN, COLORIDA</v>
          </cell>
          <cell r="D3671" t="str">
            <v>UN</v>
          </cell>
          <cell r="E3671">
            <v>1</v>
          </cell>
          <cell r="F3671">
            <v>8000</v>
          </cell>
          <cell r="G3671">
            <v>0</v>
          </cell>
          <cell r="H3671">
            <v>0</v>
          </cell>
          <cell r="I3671">
            <v>0</v>
          </cell>
          <cell r="J3671">
            <v>8000</v>
          </cell>
          <cell r="K3671">
            <v>9600</v>
          </cell>
        </row>
        <row r="3672">
          <cell r="B3672" t="str">
            <v>C4043</v>
          </cell>
          <cell r="C3672" t="str">
            <v xml:space="preserve">COMPUTADOR PENTIUM 4 , 2,80 GHz, 512 K CACHE, HD 40 GB, 128 MB DDR SDRAM, INCLUINDO PLACA </v>
          </cell>
          <cell r="D3672" t="str">
            <v>UN</v>
          </cell>
          <cell r="E3672">
            <v>1</v>
          </cell>
          <cell r="F3672">
            <v>2500</v>
          </cell>
          <cell r="G3672">
            <v>0</v>
          </cell>
          <cell r="H3672">
            <v>0</v>
          </cell>
          <cell r="I3672">
            <v>0</v>
          </cell>
          <cell r="J3672">
            <v>2500</v>
          </cell>
          <cell r="K3672">
            <v>3000</v>
          </cell>
        </row>
        <row r="3673">
          <cell r="B3673" t="str">
            <v>C4176</v>
          </cell>
          <cell r="C3673" t="str">
            <v>CONJUNTO DE CONVERSORES (EMISSOR E RECPTOR) DE UTP/COAXIAL COM TERMINAIS DE CONEXÃO, CAIXAS DE PROTEÇÃO E FONTE DE ALIMENTAÇÃO</v>
          </cell>
          <cell r="D3673" t="str">
            <v>UN</v>
          </cell>
          <cell r="E3673">
            <v>1</v>
          </cell>
          <cell r="F3673">
            <v>560</v>
          </cell>
          <cell r="G3673">
            <v>0</v>
          </cell>
          <cell r="H3673">
            <v>0</v>
          </cell>
          <cell r="I3673">
            <v>0</v>
          </cell>
          <cell r="J3673">
            <v>560</v>
          </cell>
          <cell r="K3673">
            <v>672</v>
          </cell>
        </row>
        <row r="3674">
          <cell r="B3674" t="str">
            <v>C0835</v>
          </cell>
          <cell r="C3674" t="str">
            <v>GATEWAY ETHERNET, 2 SAÍDAS - RS485</v>
          </cell>
          <cell r="D3674" t="str">
            <v>UN</v>
          </cell>
          <cell r="E3674">
            <v>1</v>
          </cell>
          <cell r="F3674">
            <v>15000</v>
          </cell>
          <cell r="G3674">
            <v>0</v>
          </cell>
          <cell r="H3674">
            <v>0</v>
          </cell>
          <cell r="I3674">
            <v>0</v>
          </cell>
          <cell r="J3674">
            <v>15000</v>
          </cell>
          <cell r="K3674">
            <v>18000</v>
          </cell>
        </row>
        <row r="3675">
          <cell r="B3675" t="str">
            <v>C3760</v>
          </cell>
          <cell r="C3675" t="str">
            <v>HUB TIPO 24 PORTAS</v>
          </cell>
          <cell r="D3675" t="str">
            <v>UN</v>
          </cell>
          <cell r="E3675">
            <v>1</v>
          </cell>
          <cell r="F3675">
            <v>1404</v>
          </cell>
          <cell r="G3675">
            <v>0</v>
          </cell>
          <cell r="H3675">
            <v>82.9</v>
          </cell>
          <cell r="I3675">
            <v>0</v>
          </cell>
          <cell r="J3675">
            <v>1486.9</v>
          </cell>
          <cell r="K3675">
            <v>1784.28</v>
          </cell>
        </row>
        <row r="3676">
          <cell r="B3676" t="str">
            <v>C4181</v>
          </cell>
          <cell r="C3676" t="str">
            <v>MÓDULO PARA COMUNICAÇÃO EM REDE RS 485 PROTOCOLO MODBUS RTU</v>
          </cell>
          <cell r="D3676" t="str">
            <v>UN</v>
          </cell>
          <cell r="E3676">
            <v>1</v>
          </cell>
          <cell r="F3676">
            <v>1500</v>
          </cell>
          <cell r="G3676">
            <v>0</v>
          </cell>
          <cell r="H3676">
            <v>0</v>
          </cell>
          <cell r="I3676">
            <v>0</v>
          </cell>
          <cell r="J3676">
            <v>1500</v>
          </cell>
          <cell r="K3676">
            <v>1800</v>
          </cell>
        </row>
        <row r="3677">
          <cell r="B3677" t="str">
            <v>C4033</v>
          </cell>
          <cell r="C3677" t="str">
            <v>NO-BREAK TRIFÁSICO, 380/380 VAC-LL, 60 Hz, 2000VA, BATERIAS INCORPORADAS, AUTO-PORTANTE EM GABINETE IP-44 - INSTALADO</v>
          </cell>
          <cell r="D3677" t="str">
            <v>CJ</v>
          </cell>
          <cell r="E3677">
            <v>1</v>
          </cell>
          <cell r="F3677">
            <v>686</v>
          </cell>
          <cell r="G3677">
            <v>0</v>
          </cell>
          <cell r="H3677">
            <v>0</v>
          </cell>
          <cell r="I3677">
            <v>0</v>
          </cell>
          <cell r="J3677">
            <v>686</v>
          </cell>
          <cell r="K3677">
            <v>823.19999999999993</v>
          </cell>
        </row>
        <row r="3678">
          <cell r="B3678" t="str">
            <v>C3764</v>
          </cell>
          <cell r="C3678" t="str">
            <v>RACK FECHADO 24 U'S, 670mm, PROFUNDIDADE PADRÃO 19"</v>
          </cell>
          <cell r="D3678" t="str">
            <v>UN</v>
          </cell>
          <cell r="E3678">
            <v>1</v>
          </cell>
          <cell r="F3678">
            <v>1496.32</v>
          </cell>
          <cell r="G3678">
            <v>0</v>
          </cell>
          <cell r="H3678">
            <v>82.9</v>
          </cell>
          <cell r="I3678">
            <v>0</v>
          </cell>
          <cell r="J3678">
            <v>1579.22</v>
          </cell>
          <cell r="K3678">
            <v>1895.0639999999999</v>
          </cell>
        </row>
        <row r="3679">
          <cell r="B3679" t="str">
            <v>C3763</v>
          </cell>
          <cell r="C3679" t="str">
            <v>RACK FECHADO 36 U'S, 670mm, PROFUNDIDADE PADRÃO 19"</v>
          </cell>
          <cell r="D3679" t="str">
            <v>UN</v>
          </cell>
          <cell r="E3679">
            <v>1</v>
          </cell>
          <cell r="F3679">
            <v>1730.32</v>
          </cell>
          <cell r="G3679">
            <v>0</v>
          </cell>
          <cell r="H3679">
            <v>82.9</v>
          </cell>
          <cell r="I3679">
            <v>0</v>
          </cell>
          <cell r="J3679">
            <v>1813.22</v>
          </cell>
          <cell r="K3679">
            <v>2175.864</v>
          </cell>
        </row>
        <row r="3680">
          <cell r="B3680" t="str">
            <v>C3762</v>
          </cell>
          <cell r="C3680" t="str">
            <v>RACK FECHADO 44 U'S, 670mm, PROFUNDIDADE PADRÃO 19"</v>
          </cell>
          <cell r="D3680" t="str">
            <v>UN</v>
          </cell>
          <cell r="E3680">
            <v>1</v>
          </cell>
          <cell r="F3680">
            <v>2052</v>
          </cell>
          <cell r="G3680">
            <v>0</v>
          </cell>
          <cell r="H3680">
            <v>82.9</v>
          </cell>
          <cell r="I3680">
            <v>0</v>
          </cell>
          <cell r="J3680">
            <v>2134.9</v>
          </cell>
          <cell r="K3680">
            <v>2561.88</v>
          </cell>
        </row>
        <row r="3681">
          <cell r="B3681" t="str">
            <v>C4180</v>
          </cell>
          <cell r="C3681" t="str">
            <v>SOFTWARE DE GERENCIAMENTO E CADASTRAMENTO COM BANCO DE DADOS, INTERFACE AMIGÁVEL, PLATAFORMA WINDOWS</v>
          </cell>
          <cell r="D3681" t="str">
            <v>UN</v>
          </cell>
          <cell r="E3681">
            <v>1</v>
          </cell>
          <cell r="F3681">
            <v>4520</v>
          </cell>
          <cell r="G3681">
            <v>0</v>
          </cell>
          <cell r="H3681">
            <v>0</v>
          </cell>
          <cell r="I3681">
            <v>0</v>
          </cell>
          <cell r="J3681">
            <v>4520</v>
          </cell>
          <cell r="K3681">
            <v>5424</v>
          </cell>
        </row>
        <row r="3682">
          <cell r="B3682" t="str">
            <v>C4178</v>
          </cell>
          <cell r="C3682" t="str">
            <v>SOFTWARE DE MONITORAÇÃO E CONTROLE SOBRE PLATAFORMA WINDOWS, PROTOCOLO DE COMUNICAÇÃO ABERTO, MÓDULO GRÁFICO PARA CRIAÇÃO DE TELAS</v>
          </cell>
          <cell r="D3682" t="str">
            <v>UN</v>
          </cell>
          <cell r="E3682">
            <v>1</v>
          </cell>
          <cell r="F3682">
            <v>4520</v>
          </cell>
          <cell r="G3682">
            <v>0</v>
          </cell>
          <cell r="H3682">
            <v>0</v>
          </cell>
          <cell r="I3682">
            <v>0</v>
          </cell>
          <cell r="J3682">
            <v>4520</v>
          </cell>
          <cell r="K3682">
            <v>5424</v>
          </cell>
        </row>
        <row r="3683">
          <cell r="B3683" t="str">
            <v>C4179</v>
          </cell>
          <cell r="C3683" t="str">
            <v>SOFTWARE DE MONITORAÇÃO E CONTROLE SOBRE PLATAFORMA WINDOWS, PROTOCOLO DE COMUNICAÇÃO ABERTO</v>
          </cell>
          <cell r="D3683" t="str">
            <v>UN</v>
          </cell>
          <cell r="E3683">
            <v>1</v>
          </cell>
          <cell r="F3683">
            <v>1170</v>
          </cell>
          <cell r="G3683">
            <v>0</v>
          </cell>
          <cell r="H3683">
            <v>0</v>
          </cell>
          <cell r="I3683">
            <v>0</v>
          </cell>
          <cell r="J3683">
            <v>1170</v>
          </cell>
          <cell r="K3683">
            <v>1404</v>
          </cell>
        </row>
        <row r="3684">
          <cell r="B3684" t="str">
            <v>C4054</v>
          </cell>
          <cell r="C3684" t="str">
            <v>SOFTWARE DE PROGRAMAÇÃO DE PLCs RSLOGIX 500, CD - INSTALADO</v>
          </cell>
          <cell r="D3684" t="str">
            <v>UN</v>
          </cell>
          <cell r="E3684">
            <v>1</v>
          </cell>
          <cell r="F3684">
            <v>3500</v>
          </cell>
          <cell r="G3684">
            <v>0</v>
          </cell>
          <cell r="H3684">
            <v>0</v>
          </cell>
          <cell r="I3684">
            <v>0</v>
          </cell>
          <cell r="J3684">
            <v>3500</v>
          </cell>
          <cell r="K3684">
            <v>4200</v>
          </cell>
        </row>
        <row r="3685">
          <cell r="B3685" t="str">
            <v>C4040</v>
          </cell>
          <cell r="C3685" t="str">
            <v>SOFTWARE SUPERVISÓRIO RS VIEW 32 VERSÃO RUNTIME 150 COM GERENCIADOR DE COMUNICAÇÕES RSLINX - INSTALADO</v>
          </cell>
          <cell r="D3685" t="str">
            <v>UN</v>
          </cell>
          <cell r="E3685">
            <v>1</v>
          </cell>
          <cell r="F3685">
            <v>3150</v>
          </cell>
          <cell r="G3685">
            <v>0</v>
          </cell>
          <cell r="H3685">
            <v>0</v>
          </cell>
          <cell r="I3685">
            <v>0</v>
          </cell>
          <cell r="J3685">
            <v>3150</v>
          </cell>
          <cell r="K3685">
            <v>3780</v>
          </cell>
        </row>
        <row r="3686">
          <cell r="B3686" t="str">
            <v>C4053</v>
          </cell>
          <cell r="C3686" t="str">
            <v>SOFTWARE SUPERVISÓRIO RS VIEW 32 VERSÃO RUNTIME 1500 COM GERENCIADOR DE COMUNICAÇÕES RSLINX - INSTALADO</v>
          </cell>
          <cell r="D3686" t="str">
            <v>UN</v>
          </cell>
          <cell r="E3686">
            <v>1</v>
          </cell>
          <cell r="F3686">
            <v>16445</v>
          </cell>
          <cell r="G3686">
            <v>0</v>
          </cell>
          <cell r="H3686">
            <v>0</v>
          </cell>
          <cell r="I3686">
            <v>0</v>
          </cell>
          <cell r="J3686">
            <v>16445</v>
          </cell>
          <cell r="K3686">
            <v>19734</v>
          </cell>
        </row>
        <row r="3687">
          <cell r="B3687" t="str">
            <v>C4175</v>
          </cell>
          <cell r="C3687" t="str">
            <v>SWITCHER AUTO-GERENCIÁVEL P/ COMUNICACÃO DE DADOS COM 24 PORTAS EM CONECTORES RJ 45, 10/100 KBPS E DUAS PORTAS 10/100/1000 KBPS - PADRÃO RACK 19"</v>
          </cell>
          <cell r="D3687" t="str">
            <v>UN</v>
          </cell>
          <cell r="E3687">
            <v>1</v>
          </cell>
          <cell r="F3687">
            <v>3540</v>
          </cell>
          <cell r="G3687">
            <v>0</v>
          </cell>
          <cell r="H3687">
            <v>0</v>
          </cell>
          <cell r="I3687">
            <v>0</v>
          </cell>
          <cell r="J3687">
            <v>3540</v>
          </cell>
          <cell r="K3687">
            <v>4248</v>
          </cell>
        </row>
        <row r="3688">
          <cell r="B3688" t="str">
            <v>C4398</v>
          </cell>
          <cell r="C3688" t="str">
            <v>SOFTWARE DE GERENCIAMENTO DE PESAGEM (INSTALADO)</v>
          </cell>
          <cell r="D3688" t="str">
            <v>UN</v>
          </cell>
          <cell r="E3688">
            <v>1</v>
          </cell>
          <cell r="F3688">
            <v>2000</v>
          </cell>
          <cell r="G3688">
            <v>0</v>
          </cell>
          <cell r="H3688">
            <v>0</v>
          </cell>
          <cell r="I3688">
            <v>0</v>
          </cell>
          <cell r="J3688">
            <v>2000</v>
          </cell>
          <cell r="K3688">
            <v>2400</v>
          </cell>
        </row>
        <row r="3689">
          <cell r="B3689" t="str">
            <v>C4406</v>
          </cell>
          <cell r="C3689" t="str">
            <v>ACESSÓRIOS PARA UNIDADE DE PESAGEM (FAROL LUMINOSO, SENSORES DE POSIÇÃO, SOFTWARE DE CONFIGURAÇÃO, CABOS, ETC) - FORNECIMENTO E MONTAGEM</v>
          </cell>
          <cell r="D3689" t="str">
            <v>CJ</v>
          </cell>
          <cell r="E3689">
            <v>1</v>
          </cell>
          <cell r="F3689">
            <v>16000</v>
          </cell>
          <cell r="G3689">
            <v>0</v>
          </cell>
          <cell r="H3689">
            <v>0</v>
          </cell>
          <cell r="I3689">
            <v>0</v>
          </cell>
          <cell r="J3689">
            <v>16000</v>
          </cell>
          <cell r="K3689">
            <v>19200</v>
          </cell>
        </row>
        <row r="3690">
          <cell r="C3690" t="str">
            <v>OUTROS ELEMENTOS</v>
          </cell>
          <cell r="E3690">
            <v>0</v>
          </cell>
          <cell r="F3690">
            <v>38530.642480000002</v>
          </cell>
          <cell r="G3690">
            <v>0</v>
          </cell>
          <cell r="H3690">
            <v>7517.9275200000002</v>
          </cell>
          <cell r="I3690">
            <v>0</v>
          </cell>
          <cell r="J3690" t="str">
            <v/>
          </cell>
        </row>
        <row r="3691">
          <cell r="B3691" t="str">
            <v>C0327</v>
          </cell>
          <cell r="C3691" t="str">
            <v>ATERRAMENTO COMPLETO C/HASTES COPPERWELD P/PÁRA-RAIOS</v>
          </cell>
          <cell r="D3691" t="str">
            <v>UN</v>
          </cell>
          <cell r="E3691">
            <v>1</v>
          </cell>
          <cell r="F3691">
            <v>289.69749999999999</v>
          </cell>
          <cell r="G3691">
            <v>0</v>
          </cell>
          <cell r="H3691">
            <v>39.8125</v>
          </cell>
          <cell r="I3691">
            <v>0</v>
          </cell>
          <cell r="J3691">
            <v>329.51</v>
          </cell>
          <cell r="K3691">
            <v>395.41199999999998</v>
          </cell>
        </row>
        <row r="3692">
          <cell r="B3692" t="str">
            <v>C0326</v>
          </cell>
          <cell r="C3692" t="str">
            <v>ATERRAMENTO COMPLETO C/ HASTE COPPERWELD 3/4"X 2.40M</v>
          </cell>
          <cell r="D3692" t="str">
            <v>UN</v>
          </cell>
          <cell r="E3692">
            <v>1</v>
          </cell>
          <cell r="F3692">
            <v>86.712500000000006</v>
          </cell>
          <cell r="G3692">
            <v>0</v>
          </cell>
          <cell r="H3692">
            <v>14.487500000000001</v>
          </cell>
          <cell r="I3692">
            <v>0</v>
          </cell>
          <cell r="J3692">
            <v>101.2</v>
          </cell>
          <cell r="K3692">
            <v>121.44</v>
          </cell>
        </row>
        <row r="3693">
          <cell r="B3693" t="str">
            <v>C0325</v>
          </cell>
          <cell r="C3693" t="str">
            <v>ATERRAMENTO C/ HASTE COPPERWELD 3/4" X 3.0M</v>
          </cell>
          <cell r="D3693" t="str">
            <v>UN</v>
          </cell>
          <cell r="E3693">
            <v>1</v>
          </cell>
          <cell r="F3693">
            <v>91.712500000000006</v>
          </cell>
          <cell r="G3693">
            <v>0</v>
          </cell>
          <cell r="H3693">
            <v>14.487500000000001</v>
          </cell>
          <cell r="I3693">
            <v>0</v>
          </cell>
          <cell r="J3693">
            <v>106.2</v>
          </cell>
          <cell r="K3693">
            <v>127.44</v>
          </cell>
        </row>
        <row r="3694">
          <cell r="B3694" t="str">
            <v>C0390</v>
          </cell>
          <cell r="C3694" t="str">
            <v>BLOCO TELEFÔNICO DE LIGAÇÃO INTERNA BLI - 10</v>
          </cell>
          <cell r="D3694" t="str">
            <v>UN</v>
          </cell>
          <cell r="E3694">
            <v>1</v>
          </cell>
          <cell r="F3694">
            <v>3.0724999999999998</v>
          </cell>
          <cell r="G3694">
            <v>0</v>
          </cell>
          <cell r="H3694">
            <v>1.8374999999999999</v>
          </cell>
          <cell r="I3694">
            <v>0</v>
          </cell>
          <cell r="J3694">
            <v>4.91</v>
          </cell>
          <cell r="K3694">
            <v>5.8920000000000003</v>
          </cell>
        </row>
        <row r="3695">
          <cell r="B3695" t="str">
            <v>C1152</v>
          </cell>
          <cell r="C3695" t="str">
            <v>DUTO DE ALONGAMENTO PARA EXAUSTOR EÓLICO</v>
          </cell>
          <cell r="D3695" t="str">
            <v>M</v>
          </cell>
          <cell r="E3695">
            <v>1</v>
          </cell>
          <cell r="F3695">
            <v>84.847499999999997</v>
          </cell>
          <cell r="G3695">
            <v>0</v>
          </cell>
          <cell r="H3695">
            <v>3.0625</v>
          </cell>
          <cell r="I3695">
            <v>0</v>
          </cell>
          <cell r="J3695">
            <v>87.91</v>
          </cell>
          <cell r="K3695">
            <v>105.49199999999999</v>
          </cell>
        </row>
        <row r="3696">
          <cell r="B3696" t="str">
            <v>C1419</v>
          </cell>
          <cell r="C3696" t="str">
            <v>FURAÇÃO DE FORRO EM LAJE - E. EÓLICO</v>
          </cell>
          <cell r="D3696" t="str">
            <v>UN</v>
          </cell>
          <cell r="E3696">
            <v>1</v>
          </cell>
          <cell r="F3696">
            <v>77.331249999999997</v>
          </cell>
          <cell r="G3696">
            <v>0</v>
          </cell>
          <cell r="H3696">
            <v>0.91874999999999996</v>
          </cell>
          <cell r="I3696">
            <v>0</v>
          </cell>
          <cell r="J3696">
            <v>78.25</v>
          </cell>
          <cell r="K3696">
            <v>93.899999999999991</v>
          </cell>
        </row>
        <row r="3697">
          <cell r="B3697" t="str">
            <v>C3575</v>
          </cell>
          <cell r="C3697" t="str">
            <v>HASTE DE FERRO GALVANIZADO 1.20m PARA ATERRAMENTO - PADRÃO POPULAR</v>
          </cell>
          <cell r="D3697" t="str">
            <v>UN</v>
          </cell>
          <cell r="E3697">
            <v>1</v>
          </cell>
          <cell r="F3697">
            <v>7.4474999999999998</v>
          </cell>
          <cell r="G3697">
            <v>0</v>
          </cell>
          <cell r="H3697">
            <v>3.0625</v>
          </cell>
          <cell r="I3697">
            <v>0</v>
          </cell>
          <cell r="J3697">
            <v>10.51</v>
          </cell>
          <cell r="K3697">
            <v>12.612</v>
          </cell>
        </row>
        <row r="3698">
          <cell r="B3698" t="str">
            <v>C3910</v>
          </cell>
          <cell r="C3698" t="str">
            <v>HASTE DE TERRA 5/8"x3,00m GCW 19L30</v>
          </cell>
          <cell r="D3698" t="str">
            <v>UN</v>
          </cell>
          <cell r="E3698">
            <v>1</v>
          </cell>
          <cell r="F3698">
            <v>38.64</v>
          </cell>
          <cell r="G3698">
            <v>0</v>
          </cell>
          <cell r="H3698">
            <v>9.48</v>
          </cell>
          <cell r="I3698">
            <v>0</v>
          </cell>
          <cell r="J3698">
            <v>48.120000000000005</v>
          </cell>
          <cell r="K3698">
            <v>57.744</v>
          </cell>
        </row>
        <row r="3699">
          <cell r="B3699" t="str">
            <v>C4208</v>
          </cell>
          <cell r="C3699" t="str">
            <v>PÁRA-RAIO TIPO FRANKLIN C/ SINALIZADOR (FORNECIMENTO E MONTAGEM)</v>
          </cell>
          <cell r="D3699" t="str">
            <v>UN</v>
          </cell>
          <cell r="E3699">
            <v>1</v>
          </cell>
          <cell r="F3699">
            <v>809.81</v>
          </cell>
          <cell r="G3699">
            <v>0</v>
          </cell>
          <cell r="H3699">
            <v>142.1</v>
          </cell>
          <cell r="I3699">
            <v>0</v>
          </cell>
          <cell r="J3699">
            <v>951.91</v>
          </cell>
          <cell r="K3699">
            <v>1142.2919999999999</v>
          </cell>
        </row>
        <row r="3700">
          <cell r="B3700" t="str">
            <v>C1790</v>
          </cell>
          <cell r="C3700" t="str">
            <v>MASTRO SIMPLES DE FERRO GALV. P/PÁRA-RAIO H=3M, D=40 OU 50MM</v>
          </cell>
          <cell r="D3700" t="str">
            <v>UN</v>
          </cell>
          <cell r="E3700">
            <v>1</v>
          </cell>
          <cell r="F3700">
            <v>245.65</v>
          </cell>
          <cell r="G3700">
            <v>0</v>
          </cell>
          <cell r="H3700">
            <v>49</v>
          </cell>
          <cell r="I3700">
            <v>0</v>
          </cell>
          <cell r="J3700">
            <v>294.64999999999998</v>
          </cell>
          <cell r="K3700">
            <v>353.58</v>
          </cell>
        </row>
        <row r="3701">
          <cell r="B3701" t="str">
            <v>C4203</v>
          </cell>
          <cell r="C3701" t="str">
            <v>MEDIÇÃO TRIFÁSICA INSTALADA EM MURO - SAÍDA SUBTERRÂNEA</v>
          </cell>
          <cell r="D3701" t="str">
            <v>UN</v>
          </cell>
          <cell r="E3701">
            <v>1</v>
          </cell>
          <cell r="F3701">
            <v>935.98627499999998</v>
          </cell>
          <cell r="G3701">
            <v>0</v>
          </cell>
          <cell r="H3701">
            <v>85.42372499999999</v>
          </cell>
          <cell r="I3701">
            <v>0</v>
          </cell>
          <cell r="J3701">
            <v>1021.41</v>
          </cell>
          <cell r="K3701">
            <v>1225.692</v>
          </cell>
        </row>
        <row r="3702">
          <cell r="B3702" t="str">
            <v>C3577</v>
          </cell>
          <cell r="C3702" t="str">
            <v>MINI POSTE H=1.50m REX MONO E ROLDANA - PADRÃO POPULAR</v>
          </cell>
          <cell r="D3702" t="str">
            <v>UN</v>
          </cell>
          <cell r="E3702">
            <v>1</v>
          </cell>
          <cell r="F3702">
            <v>9.0374999999999996</v>
          </cell>
          <cell r="G3702">
            <v>0</v>
          </cell>
          <cell r="H3702">
            <v>3.0625</v>
          </cell>
          <cell r="I3702">
            <v>0</v>
          </cell>
          <cell r="J3702">
            <v>12.1</v>
          </cell>
          <cell r="K3702">
            <v>14.52</v>
          </cell>
        </row>
        <row r="3703">
          <cell r="B3703" t="str">
            <v>C3453</v>
          </cell>
          <cell r="C3703" t="str">
            <v>MONTAGEM DAS INSTALAÇÕES ELÉTRICAS, ELEVATÓRIA VAZÃO ATÉ 10 l/s</v>
          </cell>
          <cell r="D3703" t="str">
            <v>UN</v>
          </cell>
          <cell r="E3703">
            <v>1</v>
          </cell>
          <cell r="F3703">
            <v>297.44</v>
          </cell>
          <cell r="G3703">
            <v>0</v>
          </cell>
          <cell r="H3703">
            <v>371.8</v>
          </cell>
          <cell r="I3703">
            <v>0</v>
          </cell>
          <cell r="J3703">
            <v>669.24</v>
          </cell>
          <cell r="K3703">
            <v>803.08799999999997</v>
          </cell>
        </row>
        <row r="3704">
          <cell r="B3704" t="str">
            <v>C3452</v>
          </cell>
          <cell r="C3704" t="str">
            <v>MONTAGEM DAS INSTALAÇÕES ELÉTRICAS, ELEVATÓRIA VAZÃO 10,01 a 20 l/s</v>
          </cell>
          <cell r="D3704" t="str">
            <v>UN</v>
          </cell>
          <cell r="E3704">
            <v>1</v>
          </cell>
          <cell r="F3704">
            <v>446.16</v>
          </cell>
          <cell r="G3704">
            <v>0</v>
          </cell>
          <cell r="H3704">
            <v>557.70000000000005</v>
          </cell>
          <cell r="I3704">
            <v>0</v>
          </cell>
          <cell r="J3704">
            <v>1003.8600000000001</v>
          </cell>
          <cell r="K3704">
            <v>1204.6320000000001</v>
          </cell>
        </row>
        <row r="3705">
          <cell r="B3705" t="str">
            <v>C3454</v>
          </cell>
          <cell r="C3705" t="str">
            <v>MONTAGEM DAS INSTALAÇÕES ELÉTRICAS, ELEVATÓRIA VAZÃO 20,01 a 40 l/s</v>
          </cell>
          <cell r="D3705" t="str">
            <v>UN</v>
          </cell>
          <cell r="E3705">
            <v>1</v>
          </cell>
          <cell r="F3705">
            <v>783.12</v>
          </cell>
          <cell r="G3705">
            <v>0</v>
          </cell>
          <cell r="H3705">
            <v>978.9</v>
          </cell>
          <cell r="I3705">
            <v>0</v>
          </cell>
          <cell r="J3705">
            <v>1762.02</v>
          </cell>
          <cell r="K3705">
            <v>2114.424</v>
          </cell>
        </row>
        <row r="3706">
          <cell r="B3706" t="str">
            <v>C3455</v>
          </cell>
          <cell r="C3706" t="str">
            <v>MONTAGEM DAS INSTALAÇÕES ELÉTRICAS, ELEVATÓRIA VAZÃO 40,01 a 60 l/s</v>
          </cell>
          <cell r="D3706" t="str">
            <v>UN</v>
          </cell>
          <cell r="E3706">
            <v>1</v>
          </cell>
          <cell r="F3706">
            <v>1529.84</v>
          </cell>
          <cell r="G3706">
            <v>0</v>
          </cell>
          <cell r="H3706">
            <v>1912.3</v>
          </cell>
          <cell r="I3706">
            <v>0</v>
          </cell>
          <cell r="J3706">
            <v>3442.14</v>
          </cell>
          <cell r="K3706">
            <v>4130.5679999999993</v>
          </cell>
        </row>
        <row r="3707">
          <cell r="B3707" t="str">
            <v>C3456</v>
          </cell>
          <cell r="C3707" t="str">
            <v>MONTAGEM DAS INSTALAÇÕES ELÉTRICAS, ELEVATÓRIA VAZÃO 60,01 a 90 l/s</v>
          </cell>
          <cell r="D3707" t="str">
            <v>UN</v>
          </cell>
          <cell r="E3707">
            <v>1</v>
          </cell>
          <cell r="F3707">
            <v>2203.7600000000002</v>
          </cell>
          <cell r="G3707">
            <v>0</v>
          </cell>
          <cell r="H3707">
            <v>2754.7</v>
          </cell>
          <cell r="I3707">
            <v>0</v>
          </cell>
          <cell r="J3707">
            <v>4958.46</v>
          </cell>
          <cell r="K3707">
            <v>5950.152</v>
          </cell>
        </row>
        <row r="3708">
          <cell r="B3708" t="str">
            <v>C2059</v>
          </cell>
          <cell r="C3708" t="str">
            <v>PÁRA-RAIOS TIPO CRISTAL VALVER</v>
          </cell>
          <cell r="D3708" t="str">
            <v>UN</v>
          </cell>
          <cell r="E3708">
            <v>1</v>
          </cell>
          <cell r="F3708">
            <v>157.35249999999999</v>
          </cell>
          <cell r="G3708">
            <v>0</v>
          </cell>
          <cell r="H3708">
            <v>9.1875</v>
          </cell>
          <cell r="I3708">
            <v>0</v>
          </cell>
          <cell r="J3708">
            <v>166.54</v>
          </cell>
          <cell r="K3708">
            <v>199.84799999999998</v>
          </cell>
        </row>
        <row r="3709">
          <cell r="B3709" t="str">
            <v>C2060</v>
          </cell>
          <cell r="C3709" t="str">
            <v>PARA-RAIOS TIPO FRANKLIN</v>
          </cell>
          <cell r="D3709" t="str">
            <v>UN</v>
          </cell>
          <cell r="E3709">
            <v>1</v>
          </cell>
          <cell r="F3709">
            <v>35.352499999999999</v>
          </cell>
          <cell r="G3709">
            <v>0</v>
          </cell>
          <cell r="H3709">
            <v>9.1875</v>
          </cell>
          <cell r="I3709">
            <v>0</v>
          </cell>
          <cell r="J3709">
            <v>44.54</v>
          </cell>
          <cell r="K3709">
            <v>53.448</v>
          </cell>
        </row>
        <row r="3710">
          <cell r="B3710" t="str">
            <v>C3929</v>
          </cell>
          <cell r="C3710" t="str">
            <v>POÇO DE ATERRAMENTO DIAM. = 0,60 m P/ BALIZAMENTO NOTURNO</v>
          </cell>
          <cell r="D3710" t="str">
            <v>UN</v>
          </cell>
          <cell r="E3710">
            <v>1</v>
          </cell>
          <cell r="F3710">
            <v>159.33745500000001</v>
          </cell>
          <cell r="G3710">
            <v>0</v>
          </cell>
          <cell r="H3710">
            <v>80.212544999999992</v>
          </cell>
          <cell r="I3710">
            <v>0</v>
          </cell>
          <cell r="J3710">
            <v>239.55</v>
          </cell>
          <cell r="K3710">
            <v>287.45999999999998</v>
          </cell>
        </row>
        <row r="3711">
          <cell r="B3711" t="str">
            <v>C1947</v>
          </cell>
          <cell r="C3711" t="str">
            <v>PONTO ELÉTRICO, MATERIAL E EXECUÇÃO</v>
          </cell>
          <cell r="D3711" t="str">
            <v>PT</v>
          </cell>
          <cell r="E3711">
            <v>1</v>
          </cell>
          <cell r="F3711">
            <v>54.223750000000003</v>
          </cell>
          <cell r="G3711">
            <v>0</v>
          </cell>
          <cell r="H3711">
            <v>23.90625</v>
          </cell>
          <cell r="I3711">
            <v>0</v>
          </cell>
          <cell r="J3711">
            <v>78.13</v>
          </cell>
          <cell r="K3711">
            <v>93.755999999999986</v>
          </cell>
        </row>
        <row r="3712">
          <cell r="B3712" t="str">
            <v>C1949</v>
          </cell>
          <cell r="C3712" t="str">
            <v>PONTO LÓGICO, MATERIAL E EXECUÇÃO</v>
          </cell>
          <cell r="D3712" t="str">
            <v>PT</v>
          </cell>
          <cell r="E3712">
            <v>1</v>
          </cell>
          <cell r="F3712">
            <v>33.873750000000001</v>
          </cell>
          <cell r="G3712">
            <v>0</v>
          </cell>
          <cell r="H3712">
            <v>23.90625</v>
          </cell>
          <cell r="I3712">
            <v>0</v>
          </cell>
          <cell r="J3712">
            <v>57.78</v>
          </cell>
          <cell r="K3712">
            <v>69.335999999999999</v>
          </cell>
        </row>
        <row r="3713">
          <cell r="B3713" t="str">
            <v>C3679</v>
          </cell>
          <cell r="C3713" t="str">
            <v>PONTO PARA SISTEMA DE SOM, MATERIAL E EXECUÇÃO</v>
          </cell>
          <cell r="D3713" t="str">
            <v>PT</v>
          </cell>
          <cell r="E3713">
            <v>1</v>
          </cell>
          <cell r="F3713">
            <v>83.94</v>
          </cell>
          <cell r="G3713">
            <v>0</v>
          </cell>
          <cell r="H3713">
            <v>41.45</v>
          </cell>
          <cell r="I3713">
            <v>0</v>
          </cell>
          <cell r="J3713">
            <v>125.39</v>
          </cell>
          <cell r="K3713">
            <v>150.46799999999999</v>
          </cell>
        </row>
        <row r="3714">
          <cell r="B3714" t="str">
            <v>C1951</v>
          </cell>
          <cell r="C3714" t="str">
            <v>PONTO TELEFÔNICO, MATERIAL E EXECUÇÃO</v>
          </cell>
          <cell r="D3714" t="str">
            <v>PT</v>
          </cell>
          <cell r="E3714">
            <v>1</v>
          </cell>
          <cell r="F3714">
            <v>41.033749999999998</v>
          </cell>
          <cell r="G3714">
            <v>0</v>
          </cell>
          <cell r="H3714">
            <v>23.90625</v>
          </cell>
          <cell r="I3714">
            <v>0</v>
          </cell>
          <cell r="J3714">
            <v>64.94</v>
          </cell>
          <cell r="K3714">
            <v>77.927999999999997</v>
          </cell>
        </row>
        <row r="3715">
          <cell r="B3715" t="str">
            <v>C2056</v>
          </cell>
          <cell r="C3715" t="str">
            <v>PROTEÇÃO DA  CORDOALHA DOS PÁRA-RAIOS C/TUBO PVC RIGIDOS 50MM (2") X3.00M</v>
          </cell>
          <cell r="D3715" t="str">
            <v>UN</v>
          </cell>
          <cell r="E3715">
            <v>1</v>
          </cell>
          <cell r="F3715">
            <v>24.142499999999998</v>
          </cell>
          <cell r="G3715">
            <v>0</v>
          </cell>
          <cell r="H3715">
            <v>9.1875</v>
          </cell>
          <cell r="I3715">
            <v>0</v>
          </cell>
          <cell r="J3715">
            <v>33.33</v>
          </cell>
          <cell r="K3715">
            <v>39.995999999999995</v>
          </cell>
        </row>
        <row r="3716">
          <cell r="B3716" t="str">
            <v>C4214</v>
          </cell>
          <cell r="C3716" t="str">
            <v>RAMAL TRIFÁSICO BAIXA TENSÃO POR VÃO DE 100m</v>
          </cell>
          <cell r="D3716" t="str">
            <v>UN</v>
          </cell>
          <cell r="E3716">
            <v>1</v>
          </cell>
          <cell r="F3716">
            <v>2853.4325000000003</v>
          </cell>
          <cell r="G3716">
            <v>0</v>
          </cell>
          <cell r="H3716">
            <v>263.88749999999999</v>
          </cell>
          <cell r="I3716">
            <v>0</v>
          </cell>
          <cell r="J3716">
            <v>3117.32</v>
          </cell>
          <cell r="K3716">
            <v>3740.7840000000001</v>
          </cell>
        </row>
        <row r="3717">
          <cell r="B3717" t="str">
            <v>C3909</v>
          </cell>
          <cell r="C3717" t="str">
            <v>SOLDA EXOTÉRMICA</v>
          </cell>
          <cell r="D3717" t="str">
            <v>UN</v>
          </cell>
          <cell r="E3717">
            <v>1</v>
          </cell>
          <cell r="F3717">
            <v>25.715</v>
          </cell>
          <cell r="G3717">
            <v>0</v>
          </cell>
          <cell r="H3717">
            <v>0.45500000000000002</v>
          </cell>
          <cell r="I3717">
            <v>0</v>
          </cell>
          <cell r="J3717">
            <v>26.169999999999998</v>
          </cell>
          <cell r="K3717">
            <v>31.403999999999996</v>
          </cell>
        </row>
        <row r="3718">
          <cell r="B3718" t="str">
            <v>C4215</v>
          </cell>
          <cell r="C3718" t="str">
            <v>SUBSTITUIÇÃO DE TRAFO DE 30 Kva PARA 45 Kva</v>
          </cell>
          <cell r="D3718" t="str">
            <v>UN</v>
          </cell>
          <cell r="E3718">
            <v>1</v>
          </cell>
          <cell r="F3718">
            <v>5317.875</v>
          </cell>
          <cell r="G3718">
            <v>0</v>
          </cell>
          <cell r="H3718">
            <v>88.974999999999994</v>
          </cell>
          <cell r="I3718">
            <v>0</v>
          </cell>
          <cell r="J3718">
            <v>5406.85</v>
          </cell>
          <cell r="K3718">
            <v>6488.22</v>
          </cell>
        </row>
        <row r="3719">
          <cell r="B3719" t="str">
            <v>C2424</v>
          </cell>
          <cell r="C3719" t="str">
            <v>TELA PARA ALONGAMENTO DE FORRO - E. EÓLICO</v>
          </cell>
          <cell r="D3719" t="str">
            <v>UN</v>
          </cell>
          <cell r="E3719">
            <v>1</v>
          </cell>
          <cell r="F3719">
            <v>53.138750000000002</v>
          </cell>
          <cell r="G3719">
            <v>0</v>
          </cell>
          <cell r="H3719">
            <v>1.53125</v>
          </cell>
          <cell r="I3719">
            <v>0</v>
          </cell>
          <cell r="J3719">
            <v>54.67</v>
          </cell>
          <cell r="K3719">
            <v>65.603999999999999</v>
          </cell>
        </row>
        <row r="3720">
          <cell r="B3720" t="str">
            <v>C4408</v>
          </cell>
          <cell r="C3720" t="str">
            <v>INSTALAÇÃO ELÉTRICA E SISTEMA ATERRAMENTO E PÁRA-RAIOS - FORNECIMENTO E MONTAGEM</v>
          </cell>
          <cell r="D3720" t="str">
            <v>CJ</v>
          </cell>
          <cell r="E3720">
            <v>1</v>
          </cell>
          <cell r="F3720">
            <v>21750.959999999999</v>
          </cell>
          <cell r="G3720">
            <v>0</v>
          </cell>
          <cell r="H3720">
            <v>0</v>
          </cell>
          <cell r="I3720">
            <v>0</v>
          </cell>
          <cell r="J3720">
            <v>21750.959999999999</v>
          </cell>
          <cell r="K3720">
            <v>26101.151999999998</v>
          </cell>
        </row>
        <row r="3721">
          <cell r="C3721" t="str">
            <v>PINTURA</v>
          </cell>
          <cell r="E3721">
            <v>0</v>
          </cell>
          <cell r="F3721">
            <v>712.09457339999994</v>
          </cell>
          <cell r="G3721">
            <v>0</v>
          </cell>
          <cell r="H3721">
            <v>267.80542659999998</v>
          </cell>
          <cell r="I3721">
            <v>0</v>
          </cell>
          <cell r="J3721" t="str">
            <v/>
          </cell>
        </row>
        <row r="3722">
          <cell r="C3722" t="str">
            <v>PAREDES E FORROS</v>
          </cell>
          <cell r="E3722">
            <v>0</v>
          </cell>
          <cell r="F3722">
            <v>218.104275</v>
          </cell>
          <cell r="G3722">
            <v>0</v>
          </cell>
          <cell r="H3722">
            <v>88.29572499999999</v>
          </cell>
          <cell r="I3722">
            <v>0</v>
          </cell>
          <cell r="J3722" t="str">
            <v/>
          </cell>
        </row>
        <row r="3723">
          <cell r="B3723" t="str">
            <v>C3487</v>
          </cell>
          <cell r="C3723" t="str">
            <v>APLICAÇÃO DE LIQUIBRILHO SOBRE PINTURAS, DUAS DEMÃOS</v>
          </cell>
          <cell r="D3723" t="str">
            <v>M2</v>
          </cell>
          <cell r="E3723">
            <v>1</v>
          </cell>
          <cell r="F3723">
            <v>4.758</v>
          </cell>
          <cell r="G3723">
            <v>0</v>
          </cell>
          <cell r="H3723">
            <v>1.1720000000000002</v>
          </cell>
          <cell r="I3723">
            <v>0</v>
          </cell>
          <cell r="J3723">
            <v>5.93</v>
          </cell>
          <cell r="K3723">
            <v>7.1159999999999997</v>
          </cell>
        </row>
        <row r="3724">
          <cell r="B3724" t="str">
            <v>C0588</v>
          </cell>
          <cell r="C3724" t="str">
            <v>CAIAÇÃO EM DUAS DEMÃOS COM SUPERCAL</v>
          </cell>
          <cell r="D3724" t="str">
            <v>M2</v>
          </cell>
          <cell r="E3724">
            <v>1</v>
          </cell>
          <cell r="F3724">
            <v>0.31874999999999998</v>
          </cell>
          <cell r="G3724">
            <v>0</v>
          </cell>
          <cell r="H3724">
            <v>0.22125</v>
          </cell>
          <cell r="I3724">
            <v>0</v>
          </cell>
          <cell r="J3724">
            <v>0.54</v>
          </cell>
          <cell r="K3724">
            <v>0.64800000000000002</v>
          </cell>
        </row>
        <row r="3725">
          <cell r="B3725" t="str">
            <v>C0589</v>
          </cell>
          <cell r="C3725" t="str">
            <v>CAIAÇÃO EM TRES DEMÃOS EM PAREDES</v>
          </cell>
          <cell r="D3725" t="str">
            <v>M2</v>
          </cell>
          <cell r="E3725">
            <v>1</v>
          </cell>
          <cell r="F3725">
            <v>1.9402499999999998</v>
          </cell>
          <cell r="G3725">
            <v>0</v>
          </cell>
          <cell r="H3725">
            <v>1.4297499999999999</v>
          </cell>
          <cell r="I3725">
            <v>0</v>
          </cell>
          <cell r="J3725">
            <v>3.3699999999999997</v>
          </cell>
          <cell r="K3725">
            <v>4.0439999999999996</v>
          </cell>
        </row>
        <row r="3726">
          <cell r="B3726" t="str">
            <v>C0866</v>
          </cell>
          <cell r="C3726" t="str">
            <v>CONSERVADO "P" IMPERMEÁVEL, 2 DEMÃOS (PAREDES INTERNAS)</v>
          </cell>
          <cell r="D3726" t="str">
            <v>M2</v>
          </cell>
          <cell r="E3726">
            <v>1</v>
          </cell>
          <cell r="F3726">
            <v>4.4800000000000004</v>
          </cell>
          <cell r="G3726">
            <v>0</v>
          </cell>
          <cell r="H3726">
            <v>1.92</v>
          </cell>
          <cell r="I3726">
            <v>0</v>
          </cell>
          <cell r="J3726">
            <v>6.4</v>
          </cell>
          <cell r="K3726">
            <v>7.68</v>
          </cell>
        </row>
        <row r="3727">
          <cell r="B3727" t="str">
            <v>C0867</v>
          </cell>
          <cell r="C3727" t="str">
            <v>CONSERVADO "P" IMPERMEÁVEL, 3 DEMÃOS (PAREDES EXTERNAS)</v>
          </cell>
          <cell r="D3727" t="str">
            <v>M2</v>
          </cell>
          <cell r="E3727">
            <v>1</v>
          </cell>
          <cell r="F3727">
            <v>6.1950000000000003</v>
          </cell>
          <cell r="G3727">
            <v>0</v>
          </cell>
          <cell r="H3727">
            <v>3.145</v>
          </cell>
          <cell r="I3727">
            <v>0</v>
          </cell>
          <cell r="J3727">
            <v>9.34</v>
          </cell>
          <cell r="K3727">
            <v>11.208</v>
          </cell>
        </row>
        <row r="3728">
          <cell r="B3728" t="str">
            <v>C1207</v>
          </cell>
          <cell r="C3728" t="str">
            <v>EMASSAMENTO DE PAREDES EXTERNAS 2 DEMÃOS C/MASSA ACRÍLICA</v>
          </cell>
          <cell r="D3728" t="str">
            <v>M2</v>
          </cell>
          <cell r="E3728">
            <v>1</v>
          </cell>
          <cell r="F3728">
            <v>5.6812500000000004</v>
          </cell>
          <cell r="G3728">
            <v>0</v>
          </cell>
          <cell r="H3728">
            <v>1.8787499999999999</v>
          </cell>
          <cell r="I3728">
            <v>0</v>
          </cell>
          <cell r="J3728">
            <v>7.5600000000000005</v>
          </cell>
          <cell r="K3728">
            <v>9.072000000000001</v>
          </cell>
        </row>
        <row r="3729">
          <cell r="B3729" t="str">
            <v>C1208</v>
          </cell>
          <cell r="C3729" t="str">
            <v>EMASSAMENTO DE PAREDES INTERNAS 2 DEMÃOS C/MASSA DE PVA</v>
          </cell>
          <cell r="D3729" t="str">
            <v>M2</v>
          </cell>
          <cell r="E3729">
            <v>1</v>
          </cell>
          <cell r="F3729">
            <v>4.8975</v>
          </cell>
          <cell r="G3729">
            <v>0</v>
          </cell>
          <cell r="H3729">
            <v>1.5725</v>
          </cell>
          <cell r="I3729">
            <v>0</v>
          </cell>
          <cell r="J3729">
            <v>6.47</v>
          </cell>
          <cell r="K3729">
            <v>7.7639999999999993</v>
          </cell>
        </row>
        <row r="3730">
          <cell r="B3730" t="str">
            <v>C1209</v>
          </cell>
          <cell r="C3730" t="str">
            <v>EMASSAMENTO DE PAREDES INTERNAS 2 DEMÃOS C/MASSA A ÓLEO</v>
          </cell>
          <cell r="D3730" t="str">
            <v>M2</v>
          </cell>
          <cell r="E3730">
            <v>1</v>
          </cell>
          <cell r="F3730">
            <v>6.8912500000000003</v>
          </cell>
          <cell r="G3730">
            <v>0</v>
          </cell>
          <cell r="H3730">
            <v>1.8787499999999999</v>
          </cell>
          <cell r="I3730">
            <v>0</v>
          </cell>
          <cell r="J3730">
            <v>8.77</v>
          </cell>
          <cell r="K3730">
            <v>10.523999999999999</v>
          </cell>
        </row>
        <row r="3731">
          <cell r="B3731" t="str">
            <v>C1233</v>
          </cell>
          <cell r="C3731" t="str">
            <v>EMULSÃO DE PAREDES INTERNAS OU CONCRETO 2 DEMÃOS DE RESINA ACRÍLICA</v>
          </cell>
          <cell r="D3731" t="str">
            <v>M2</v>
          </cell>
          <cell r="E3731">
            <v>1</v>
          </cell>
          <cell r="F3731">
            <v>4.2595000000000001</v>
          </cell>
          <cell r="G3731">
            <v>0</v>
          </cell>
          <cell r="H3731">
            <v>0.89050000000000007</v>
          </cell>
          <cell r="I3731">
            <v>0</v>
          </cell>
          <cell r="J3731">
            <v>5.15</v>
          </cell>
          <cell r="K3731">
            <v>6.1800000000000006</v>
          </cell>
        </row>
        <row r="3732">
          <cell r="B3732" t="str">
            <v>C1234</v>
          </cell>
          <cell r="C3732" t="str">
            <v>EMULSÃO DE PAREDES EXTERNAS 2 DEMÃOS EM RESINA ACRÍLICA</v>
          </cell>
          <cell r="D3732" t="str">
            <v>M2</v>
          </cell>
          <cell r="E3732">
            <v>1</v>
          </cell>
          <cell r="F3732">
            <v>6.2774999999999999</v>
          </cell>
          <cell r="G3732">
            <v>0</v>
          </cell>
          <cell r="H3732">
            <v>3.8725000000000001</v>
          </cell>
          <cell r="I3732">
            <v>0</v>
          </cell>
          <cell r="J3732">
            <v>10.15</v>
          </cell>
          <cell r="K3732">
            <v>12.18</v>
          </cell>
        </row>
        <row r="3733">
          <cell r="B3733" t="str">
            <v>C4167</v>
          </cell>
          <cell r="C3733" t="str">
            <v>LATEX ACRÍLICO TRÊS DEMÃOS EM PAREDES INTERNAS S/ MASSA</v>
          </cell>
          <cell r="D3733" t="str">
            <v>M2</v>
          </cell>
          <cell r="E3733">
            <v>1</v>
          </cell>
          <cell r="F3733">
            <v>6.6425000000000001</v>
          </cell>
          <cell r="G3733">
            <v>0</v>
          </cell>
          <cell r="H3733">
            <v>2.7974999999999999</v>
          </cell>
          <cell r="I3733">
            <v>0</v>
          </cell>
          <cell r="J3733">
            <v>9.44</v>
          </cell>
          <cell r="K3733">
            <v>11.327999999999999</v>
          </cell>
        </row>
        <row r="3734">
          <cell r="B3734" t="str">
            <v>C1614</v>
          </cell>
          <cell r="C3734" t="str">
            <v>LATEX DUAS DEMÃOS EM PAREDES EXTERNAS S/MASSA</v>
          </cell>
          <cell r="D3734" t="str">
            <v>M2</v>
          </cell>
          <cell r="E3734">
            <v>1</v>
          </cell>
          <cell r="F3734">
            <v>5.8825000000000003</v>
          </cell>
          <cell r="G3734">
            <v>0</v>
          </cell>
          <cell r="H3734">
            <v>2.3174999999999999</v>
          </cell>
          <cell r="I3734">
            <v>0</v>
          </cell>
          <cell r="J3734">
            <v>8.1999999999999993</v>
          </cell>
          <cell r="K3734">
            <v>9.8399999999999981</v>
          </cell>
        </row>
        <row r="3735">
          <cell r="B3735" t="str">
            <v>C1615</v>
          </cell>
          <cell r="C3735" t="str">
            <v>LATEX DUAS DEMÃOS EM PAREDES INTERNAS S/MASSA</v>
          </cell>
          <cell r="D3735" t="str">
            <v>M2</v>
          </cell>
          <cell r="E3735">
            <v>1</v>
          </cell>
          <cell r="F3735">
            <v>4.9424999999999999</v>
          </cell>
          <cell r="G3735">
            <v>0</v>
          </cell>
          <cell r="H3735">
            <v>2.3174999999999999</v>
          </cell>
          <cell r="I3735">
            <v>0</v>
          </cell>
          <cell r="J3735">
            <v>7.26</v>
          </cell>
          <cell r="K3735">
            <v>8.7119999999999997</v>
          </cell>
        </row>
        <row r="3736">
          <cell r="B3736" t="str">
            <v>C1616</v>
          </cell>
          <cell r="C3736" t="str">
            <v>LATEX TRÊS DEMÃOS EM PAREDES EXTERNAS S/MASSA</v>
          </cell>
          <cell r="D3736" t="str">
            <v>M2</v>
          </cell>
          <cell r="E3736">
            <v>1</v>
          </cell>
          <cell r="F3736">
            <v>7.2424999999999997</v>
          </cell>
          <cell r="G3736">
            <v>0</v>
          </cell>
          <cell r="H3736">
            <v>2.7974999999999999</v>
          </cell>
          <cell r="I3736">
            <v>0</v>
          </cell>
          <cell r="J3736">
            <v>10.039999999999999</v>
          </cell>
          <cell r="K3736">
            <v>12.047999999999998</v>
          </cell>
        </row>
        <row r="3737">
          <cell r="B3737" t="str">
            <v>C1617</v>
          </cell>
          <cell r="C3737" t="str">
            <v>LATEX TRÊS DEMÃOS EM PAREDES INTERNAS S/MASSA</v>
          </cell>
          <cell r="D3737" t="str">
            <v>M2</v>
          </cell>
          <cell r="E3737">
            <v>1</v>
          </cell>
          <cell r="F3737">
            <v>6.1624999999999996</v>
          </cell>
          <cell r="G3737">
            <v>0</v>
          </cell>
          <cell r="H3737">
            <v>2.7974999999999999</v>
          </cell>
          <cell r="I3737">
            <v>0</v>
          </cell>
          <cell r="J3737">
            <v>8.9599999999999991</v>
          </cell>
          <cell r="K3737">
            <v>10.751999999999999</v>
          </cell>
        </row>
        <row r="3738">
          <cell r="B3738" t="str">
            <v>C3550</v>
          </cell>
          <cell r="C3738" t="str">
            <v>MUTIRÃO MISTO - PINTURA HIDRACOR</v>
          </cell>
          <cell r="D3738" t="str">
            <v>M2</v>
          </cell>
          <cell r="E3738">
            <v>1</v>
          </cell>
          <cell r="F3738">
            <v>1.4232499999999999</v>
          </cell>
          <cell r="G3738">
            <v>0</v>
          </cell>
          <cell r="H3738">
            <v>1.1467499999999999</v>
          </cell>
          <cell r="I3738">
            <v>0</v>
          </cell>
          <cell r="J3738">
            <v>2.57</v>
          </cell>
          <cell r="K3738">
            <v>3.0839999999999996</v>
          </cell>
        </row>
        <row r="3739">
          <cell r="B3739" t="str">
            <v>C1905</v>
          </cell>
          <cell r="C3739" t="str">
            <v>PINTURA C/ EMASSAMENTO E LIXAMENTO EM PAREDE INTERNA. À BASE EPÓXI</v>
          </cell>
          <cell r="D3739" t="str">
            <v>M2</v>
          </cell>
          <cell r="E3739">
            <v>1</v>
          </cell>
          <cell r="F3739">
            <v>30.6325</v>
          </cell>
          <cell r="G3739">
            <v>0</v>
          </cell>
          <cell r="H3739">
            <v>11.637499999999999</v>
          </cell>
          <cell r="I3739">
            <v>0</v>
          </cell>
          <cell r="J3739">
            <v>42.269999999999996</v>
          </cell>
          <cell r="K3739">
            <v>50.723999999999997</v>
          </cell>
        </row>
        <row r="3740">
          <cell r="B3740" t="str">
            <v>C3098</v>
          </cell>
          <cell r="C3740" t="str">
            <v>PINTURA COM NATA DE CIMENTO EM DUAS DEMÃOS</v>
          </cell>
          <cell r="D3740" t="str">
            <v>M2</v>
          </cell>
          <cell r="E3740">
            <v>1</v>
          </cell>
          <cell r="F3740">
            <v>1.105</v>
          </cell>
          <cell r="G3740">
            <v>0</v>
          </cell>
          <cell r="H3740">
            <v>0.88500000000000001</v>
          </cell>
          <cell r="I3740">
            <v>0</v>
          </cell>
          <cell r="J3740">
            <v>1.99</v>
          </cell>
          <cell r="K3740">
            <v>2.3879999999999999</v>
          </cell>
        </row>
        <row r="3741">
          <cell r="B3741" t="str">
            <v>C3022</v>
          </cell>
          <cell r="C3741" t="str">
            <v>PINTURA ESMALTE SINTÉTICO EM PAREDES</v>
          </cell>
          <cell r="D3741" t="str">
            <v>M2</v>
          </cell>
          <cell r="E3741">
            <v>1</v>
          </cell>
          <cell r="F3741">
            <v>5.5425000000000004</v>
          </cell>
          <cell r="G3741">
            <v>0</v>
          </cell>
          <cell r="H3741">
            <v>2.3174999999999999</v>
          </cell>
          <cell r="I3741">
            <v>0</v>
          </cell>
          <cell r="J3741">
            <v>7.86</v>
          </cell>
          <cell r="K3741">
            <v>9.4320000000000004</v>
          </cell>
        </row>
        <row r="3742">
          <cell r="B3742" t="str">
            <v>C2898</v>
          </cell>
          <cell r="C3742" t="str">
            <v>PINTURA HIDRACOR</v>
          </cell>
          <cell r="D3742" t="str">
            <v>M2</v>
          </cell>
          <cell r="E3742">
            <v>1</v>
          </cell>
          <cell r="F3742">
            <v>1.6913749999999999</v>
          </cell>
          <cell r="G3742">
            <v>0</v>
          </cell>
          <cell r="H3742">
            <v>1.4786249999999999</v>
          </cell>
          <cell r="I3742">
            <v>0</v>
          </cell>
          <cell r="J3742">
            <v>3.17</v>
          </cell>
          <cell r="K3742">
            <v>3.8039999999999998</v>
          </cell>
        </row>
        <row r="3743">
          <cell r="B3743" t="str">
            <v>C4072</v>
          </cell>
          <cell r="C3743" t="str">
            <v>PINTURA IMPERMEÁVEL EM PAREDE C/ SIKA 107, DUAS DEMÃOS</v>
          </cell>
          <cell r="D3743" t="str">
            <v>M2</v>
          </cell>
          <cell r="E3743">
            <v>1</v>
          </cell>
          <cell r="F3743">
            <v>8.2512500000000006</v>
          </cell>
          <cell r="G3743">
            <v>0</v>
          </cell>
          <cell r="H3743">
            <v>0.86875000000000002</v>
          </cell>
          <cell r="I3743">
            <v>0</v>
          </cell>
          <cell r="J3743">
            <v>9.120000000000001</v>
          </cell>
          <cell r="K3743">
            <v>10.944000000000001</v>
          </cell>
        </row>
        <row r="3744">
          <cell r="B3744" t="str">
            <v>C2230</v>
          </cell>
          <cell r="C3744" t="str">
            <v>REVESTIMENTO TEXTURIZADO DE ALTA CAMADA EM PAREDE EXTERNA C/DESEMPENO</v>
          </cell>
          <cell r="D3744" t="str">
            <v>M2</v>
          </cell>
          <cell r="E3744">
            <v>1</v>
          </cell>
          <cell r="F3744">
            <v>8.5280000000000005</v>
          </cell>
          <cell r="G3744">
            <v>0</v>
          </cell>
          <cell r="H3744">
            <v>2.6120000000000001</v>
          </cell>
          <cell r="I3744">
            <v>0</v>
          </cell>
          <cell r="J3744">
            <v>11.14</v>
          </cell>
          <cell r="K3744">
            <v>13.368</v>
          </cell>
        </row>
        <row r="3745">
          <cell r="B3745" t="str">
            <v>C2231</v>
          </cell>
          <cell r="C3745" t="str">
            <v>REVESTIMENTO TEXTURIZADO DE ALTA CAMADA EM PAREDE EXTERNO C/ROLO</v>
          </cell>
          <cell r="D3745" t="str">
            <v>M2</v>
          </cell>
          <cell r="E3745">
            <v>1</v>
          </cell>
          <cell r="F3745">
            <v>4.5579999999999998</v>
          </cell>
          <cell r="G3745">
            <v>0</v>
          </cell>
          <cell r="H3745">
            <v>2.6120000000000001</v>
          </cell>
          <cell r="I3745">
            <v>0</v>
          </cell>
          <cell r="J3745">
            <v>7.17</v>
          </cell>
          <cell r="K3745">
            <v>8.6039999999999992</v>
          </cell>
        </row>
        <row r="3746">
          <cell r="B3746" t="str">
            <v>C2232</v>
          </cell>
          <cell r="C3746" t="str">
            <v xml:space="preserve">REVESTIMENTO TEXTURIZADO EM PAREDES INTERNA/EXTERNA C/DESEMPENADEIRA  </v>
          </cell>
          <cell r="D3746" t="str">
            <v>M2</v>
          </cell>
          <cell r="E3746">
            <v>1</v>
          </cell>
          <cell r="F3746">
            <v>8.5280000000000005</v>
          </cell>
          <cell r="G3746">
            <v>0</v>
          </cell>
          <cell r="H3746">
            <v>2.6120000000000001</v>
          </cell>
          <cell r="I3746">
            <v>0</v>
          </cell>
          <cell r="J3746">
            <v>11.14</v>
          </cell>
          <cell r="K3746">
            <v>13.368</v>
          </cell>
        </row>
        <row r="3747">
          <cell r="B3747" t="str">
            <v>C2233</v>
          </cell>
          <cell r="C3747" t="str">
            <v>REVESTIMENTO TEXTURIZADO EM PAREDES INTERNA/EXTERNA C/ROLO</v>
          </cell>
          <cell r="D3747" t="str">
            <v>M2</v>
          </cell>
          <cell r="E3747">
            <v>1</v>
          </cell>
          <cell r="F3747">
            <v>4.5579999999999998</v>
          </cell>
          <cell r="G3747">
            <v>0</v>
          </cell>
          <cell r="H3747">
            <v>2.6120000000000001</v>
          </cell>
          <cell r="I3747">
            <v>0</v>
          </cell>
          <cell r="J3747">
            <v>7.17</v>
          </cell>
          <cell r="K3747">
            <v>8.6039999999999992</v>
          </cell>
        </row>
        <row r="3748">
          <cell r="B3748" t="str">
            <v>C2274</v>
          </cell>
          <cell r="C3748" t="str">
            <v>SILICONE UMA DEMÃO EM PAREDES DE TIJOLOS</v>
          </cell>
          <cell r="D3748" t="str">
            <v>M2</v>
          </cell>
          <cell r="E3748">
            <v>1</v>
          </cell>
          <cell r="F3748">
            <v>7.7112499999999997</v>
          </cell>
          <cell r="G3748">
            <v>0</v>
          </cell>
          <cell r="H3748">
            <v>1.8287500000000001</v>
          </cell>
          <cell r="I3748">
            <v>0</v>
          </cell>
          <cell r="J3748">
            <v>9.5399999999999991</v>
          </cell>
          <cell r="K3748">
            <v>11.447999999999999</v>
          </cell>
        </row>
        <row r="3749">
          <cell r="B3749" t="str">
            <v>C2644</v>
          </cell>
          <cell r="C3749" t="str">
            <v>TÊMPERA SIMPLES MÉDIA INTERNA</v>
          </cell>
          <cell r="D3749" t="str">
            <v>M2</v>
          </cell>
          <cell r="E3749">
            <v>1</v>
          </cell>
          <cell r="F3749">
            <v>2.9999000000000002</v>
          </cell>
          <cell r="G3749">
            <v>0</v>
          </cell>
          <cell r="H3749">
            <v>2.9801000000000002</v>
          </cell>
          <cell r="I3749">
            <v>0</v>
          </cell>
          <cell r="J3749">
            <v>5.98</v>
          </cell>
          <cell r="K3749">
            <v>7.1760000000000002</v>
          </cell>
        </row>
        <row r="3750">
          <cell r="B3750" t="str">
            <v>C2461</v>
          </cell>
          <cell r="C3750" t="str">
            <v>TEXTURA ACRÍLICA 1 DEMÃO EM PAREDES EXTERNAS</v>
          </cell>
          <cell r="D3750" t="str">
            <v>M2</v>
          </cell>
          <cell r="E3750">
            <v>1</v>
          </cell>
          <cell r="F3750">
            <v>3.8675000000000002</v>
          </cell>
          <cell r="G3750">
            <v>0</v>
          </cell>
          <cell r="H3750">
            <v>1.5725</v>
          </cell>
          <cell r="I3750">
            <v>0</v>
          </cell>
          <cell r="J3750">
            <v>5.44</v>
          </cell>
          <cell r="K3750">
            <v>6.5280000000000005</v>
          </cell>
        </row>
        <row r="3751">
          <cell r="B3751" t="str">
            <v>C2462</v>
          </cell>
          <cell r="C3751" t="str">
            <v>TEXTURA ACRÍLICA 1 DEMÃO EM PAREDES INTERNAS</v>
          </cell>
          <cell r="D3751" t="str">
            <v>M2</v>
          </cell>
          <cell r="E3751">
            <v>1</v>
          </cell>
          <cell r="F3751">
            <v>4.7874999999999996</v>
          </cell>
          <cell r="G3751">
            <v>0</v>
          </cell>
          <cell r="H3751">
            <v>1.5725</v>
          </cell>
          <cell r="I3751">
            <v>0</v>
          </cell>
          <cell r="J3751">
            <v>6.3599999999999994</v>
          </cell>
          <cell r="K3751">
            <v>7.6319999999999988</v>
          </cell>
        </row>
        <row r="3752">
          <cell r="B3752" t="str">
            <v>C2464</v>
          </cell>
          <cell r="C3752" t="str">
            <v>TINTA À ÓLEO EM PAREDES INTERNAS DUAS DEMÃOS S/MASSA</v>
          </cell>
          <cell r="D3752" t="str">
            <v>M2</v>
          </cell>
          <cell r="E3752">
            <v>1</v>
          </cell>
          <cell r="F3752">
            <v>5.2024999999999997</v>
          </cell>
          <cell r="G3752">
            <v>0</v>
          </cell>
          <cell r="H3752">
            <v>2.3174999999999999</v>
          </cell>
          <cell r="I3752">
            <v>0</v>
          </cell>
          <cell r="J3752">
            <v>7.52</v>
          </cell>
          <cell r="K3752">
            <v>9.0239999999999991</v>
          </cell>
        </row>
        <row r="3753">
          <cell r="B3753" t="str">
            <v>C2465</v>
          </cell>
          <cell r="C3753" t="str">
            <v>TINTA À ÓLEO EM PAREDES INTERNAS TRÊS DEMÃOS S/MASSA</v>
          </cell>
          <cell r="D3753" t="str">
            <v>M2</v>
          </cell>
          <cell r="E3753">
            <v>1</v>
          </cell>
          <cell r="F3753">
            <v>6.2725</v>
          </cell>
          <cell r="G3753">
            <v>0</v>
          </cell>
          <cell r="H3753">
            <v>2.7974999999999999</v>
          </cell>
          <cell r="I3753">
            <v>0</v>
          </cell>
          <cell r="J3753">
            <v>9.07</v>
          </cell>
          <cell r="K3753">
            <v>10.884</v>
          </cell>
        </row>
        <row r="3754">
          <cell r="B3754" t="str">
            <v>C2471</v>
          </cell>
          <cell r="C3754" t="str">
            <v>TINTA CERÂMICA DUAS DEMÃOS</v>
          </cell>
          <cell r="D3754" t="str">
            <v>M2</v>
          </cell>
          <cell r="E3754">
            <v>1</v>
          </cell>
          <cell r="F3754">
            <v>3.5525000000000002</v>
          </cell>
          <cell r="G3754">
            <v>0</v>
          </cell>
          <cell r="H3754">
            <v>2.3174999999999999</v>
          </cell>
          <cell r="I3754">
            <v>0</v>
          </cell>
          <cell r="J3754">
            <v>5.87</v>
          </cell>
          <cell r="K3754">
            <v>7.0439999999999996</v>
          </cell>
        </row>
        <row r="3755">
          <cell r="B3755" t="str">
            <v>C2476</v>
          </cell>
          <cell r="C3755" t="str">
            <v>TINTA EPÓXI EM PAREDES, C/ SELADOR E EMASSAMENTO ACRÍLICO</v>
          </cell>
          <cell r="D3755" t="str">
            <v>M2</v>
          </cell>
          <cell r="E3755">
            <v>1</v>
          </cell>
          <cell r="F3755">
            <v>29.7925</v>
          </cell>
          <cell r="G3755">
            <v>0</v>
          </cell>
          <cell r="H3755">
            <v>11.637499999999999</v>
          </cell>
          <cell r="I3755">
            <v>0</v>
          </cell>
          <cell r="J3755">
            <v>41.43</v>
          </cell>
          <cell r="K3755">
            <v>49.716000000000001</v>
          </cell>
        </row>
        <row r="3756">
          <cell r="B3756" t="str">
            <v>C2477</v>
          </cell>
          <cell r="C3756" t="str">
            <v xml:space="preserve">TINTA IMPERMEÁVEL MINERAL EM PÓ 3 DEMÃOS EM PAREDES EXTERNAS </v>
          </cell>
          <cell r="D3756" t="str">
            <v>M2</v>
          </cell>
          <cell r="E3756">
            <v>1</v>
          </cell>
          <cell r="F3756">
            <v>2.5287500000000001</v>
          </cell>
          <cell r="G3756">
            <v>0</v>
          </cell>
          <cell r="H3756">
            <v>1.48125</v>
          </cell>
          <cell r="I3756">
            <v>0</v>
          </cell>
          <cell r="J3756">
            <v>4.01</v>
          </cell>
          <cell r="K3756">
            <v>4.8119999999999994</v>
          </cell>
        </row>
        <row r="3757">
          <cell r="C3757" t="str">
            <v>PISO</v>
          </cell>
          <cell r="E3757">
            <v>0</v>
          </cell>
          <cell r="F3757">
            <v>65.692499999999995</v>
          </cell>
          <cell r="G3757">
            <v>0</v>
          </cell>
          <cell r="H3757">
            <v>38.647500000000001</v>
          </cell>
          <cell r="I3757">
            <v>0</v>
          </cell>
          <cell r="J3757" t="str">
            <v/>
          </cell>
        </row>
        <row r="3758">
          <cell r="B3758" t="str">
            <v>C1039</v>
          </cell>
          <cell r="C3758" t="str">
            <v>DEMARCAÇÃO DE PISO À BASE DE EMULSÃO ACRÍLICA</v>
          </cell>
          <cell r="D3758" t="str">
            <v>M</v>
          </cell>
          <cell r="E3758">
            <v>1</v>
          </cell>
          <cell r="F3758">
            <v>4.1399999999999997</v>
          </cell>
          <cell r="G3758">
            <v>0</v>
          </cell>
          <cell r="H3758">
            <v>4.8</v>
          </cell>
          <cell r="I3758">
            <v>0</v>
          </cell>
          <cell r="J3758">
            <v>8.94</v>
          </cell>
          <cell r="K3758">
            <v>10.728</v>
          </cell>
        </row>
        <row r="3759">
          <cell r="B3759" t="str">
            <v>C1040</v>
          </cell>
          <cell r="C3759" t="str">
            <v>DEMARCAÇÃO DE QUADRA ESPORTIVA C/TINTA ACRÍLICA</v>
          </cell>
          <cell r="D3759" t="str">
            <v>M</v>
          </cell>
          <cell r="E3759">
            <v>1</v>
          </cell>
          <cell r="F3759">
            <v>4.0999999999999996</v>
          </cell>
          <cell r="G3759">
            <v>0</v>
          </cell>
          <cell r="H3759">
            <v>4.8</v>
          </cell>
          <cell r="I3759">
            <v>0</v>
          </cell>
          <cell r="J3759">
            <v>8.8999999999999986</v>
          </cell>
          <cell r="K3759">
            <v>10.679999999999998</v>
          </cell>
        </row>
        <row r="3760">
          <cell r="B3760" t="str">
            <v>C1041</v>
          </cell>
          <cell r="C3760" t="str">
            <v>DEMARCAÇÃO DE QUADRA TIPO ESCOLAR C/TINTA ACRÍLICA</v>
          </cell>
          <cell r="D3760" t="str">
            <v>M</v>
          </cell>
          <cell r="E3760">
            <v>1</v>
          </cell>
          <cell r="F3760">
            <v>2.0699999999999998</v>
          </cell>
          <cell r="G3760">
            <v>0</v>
          </cell>
          <cell r="H3760">
            <v>1.92</v>
          </cell>
          <cell r="I3760">
            <v>0</v>
          </cell>
          <cell r="J3760">
            <v>3.9899999999999998</v>
          </cell>
          <cell r="K3760">
            <v>4.7879999999999994</v>
          </cell>
        </row>
        <row r="3761">
          <cell r="B3761" t="str">
            <v>C1907</v>
          </cell>
          <cell r="C3761" t="str">
            <v>PINTURA DE PISO INTERNO/EXTERNO. C/TINTA BASE RESINA ACRÍLICA-QUARTZO.2 DEMÃOS</v>
          </cell>
          <cell r="D3761" t="str">
            <v>M2</v>
          </cell>
          <cell r="E3761">
            <v>1</v>
          </cell>
          <cell r="F3761">
            <v>3.3675000000000002</v>
          </cell>
          <cell r="G3761">
            <v>0</v>
          </cell>
          <cell r="H3761">
            <v>2.6225000000000001</v>
          </cell>
          <cell r="I3761">
            <v>0</v>
          </cell>
          <cell r="J3761">
            <v>5.99</v>
          </cell>
          <cell r="K3761">
            <v>7.1879999999999997</v>
          </cell>
        </row>
        <row r="3762">
          <cell r="B3762" t="str">
            <v>C1910</v>
          </cell>
          <cell r="C3762" t="str">
            <v>PINTURA P/PISO À BASE LATEX ACRÍLICO, TIPO "NOVACOR"</v>
          </cell>
          <cell r="D3762" t="str">
            <v>M2</v>
          </cell>
          <cell r="E3762">
            <v>1</v>
          </cell>
          <cell r="F3762">
            <v>5.7874999999999996</v>
          </cell>
          <cell r="G3762">
            <v>0</v>
          </cell>
          <cell r="H3762">
            <v>2.6225000000000001</v>
          </cell>
          <cell r="I3762">
            <v>0</v>
          </cell>
          <cell r="J3762">
            <v>8.41</v>
          </cell>
          <cell r="K3762">
            <v>10.092000000000001</v>
          </cell>
        </row>
        <row r="3763">
          <cell r="B3763" t="str">
            <v>C2466</v>
          </cell>
          <cell r="C3763" t="str">
            <v>TINTA ACRÍLICA 2 DEMÃOS C/ ROLO DE LÃ</v>
          </cell>
          <cell r="D3763" t="str">
            <v>M2</v>
          </cell>
          <cell r="E3763">
            <v>1</v>
          </cell>
          <cell r="F3763">
            <v>5.9649999999999999</v>
          </cell>
          <cell r="G3763">
            <v>0</v>
          </cell>
          <cell r="H3763">
            <v>4.9649999999999999</v>
          </cell>
          <cell r="I3763">
            <v>0</v>
          </cell>
          <cell r="J3763">
            <v>10.93</v>
          </cell>
          <cell r="K3763">
            <v>13.116</v>
          </cell>
        </row>
        <row r="3764">
          <cell r="B3764" t="str">
            <v>C2470</v>
          </cell>
          <cell r="C3764" t="str">
            <v>TINTA CERÂMICA DE ACABAMENTO, DUAS DEMÃOS</v>
          </cell>
          <cell r="D3764" t="str">
            <v>M2</v>
          </cell>
          <cell r="E3764">
            <v>1</v>
          </cell>
          <cell r="F3764">
            <v>3.6924999999999999</v>
          </cell>
          <cell r="G3764">
            <v>0</v>
          </cell>
          <cell r="H3764">
            <v>2.3174999999999999</v>
          </cell>
          <cell r="I3764">
            <v>0</v>
          </cell>
          <cell r="J3764">
            <v>6.01</v>
          </cell>
          <cell r="K3764">
            <v>7.2119999999999997</v>
          </cell>
        </row>
        <row r="3765">
          <cell r="B3765" t="str">
            <v>C2472</v>
          </cell>
          <cell r="C3765" t="str">
            <v>TINTA DE BASE ASFÁLTICA 2 DEMÃOS C/BROXA</v>
          </cell>
          <cell r="D3765" t="str">
            <v>M2</v>
          </cell>
          <cell r="E3765">
            <v>1</v>
          </cell>
          <cell r="F3765">
            <v>3.1225000000000001</v>
          </cell>
          <cell r="G3765">
            <v>0</v>
          </cell>
          <cell r="H3765">
            <v>1.7375</v>
          </cell>
          <cell r="I3765">
            <v>0</v>
          </cell>
          <cell r="J3765">
            <v>4.8600000000000003</v>
          </cell>
          <cell r="K3765">
            <v>5.8319999999999999</v>
          </cell>
        </row>
        <row r="3766">
          <cell r="B3766" t="str">
            <v>C2475</v>
          </cell>
          <cell r="C3766" t="str">
            <v>TINTA EPOXI EM PISOS, C/ SELADOR E EMASSAMENTO ACRÍLICO</v>
          </cell>
          <cell r="D3766" t="str">
            <v>M2</v>
          </cell>
          <cell r="E3766">
            <v>1</v>
          </cell>
          <cell r="F3766">
            <v>33.447499999999998</v>
          </cell>
          <cell r="G3766">
            <v>0</v>
          </cell>
          <cell r="H3766">
            <v>12.862500000000001</v>
          </cell>
          <cell r="I3766">
            <v>0</v>
          </cell>
          <cell r="J3766">
            <v>46.31</v>
          </cell>
          <cell r="K3766">
            <v>55.572000000000003</v>
          </cell>
        </row>
        <row r="3767">
          <cell r="C3767" t="str">
            <v>ESQUADRIAS DE MADEIRA</v>
          </cell>
          <cell r="E3767">
            <v>0</v>
          </cell>
          <cell r="F3767">
            <v>44.265000000000001</v>
          </cell>
          <cell r="G3767">
            <v>0</v>
          </cell>
          <cell r="H3767">
            <v>15.525</v>
          </cell>
          <cell r="I3767">
            <v>0</v>
          </cell>
          <cell r="J3767" t="str">
            <v/>
          </cell>
        </row>
        <row r="3768">
          <cell r="B3768" t="str">
            <v>C1206</v>
          </cell>
          <cell r="C3768" t="str">
            <v>EMASSAMENTO DE ESQUADRIAS DE MADEIRA P/TINTA ÓLEO OU ESMALTE 2 DEMÃOS</v>
          </cell>
          <cell r="D3768" t="str">
            <v>M2</v>
          </cell>
          <cell r="E3768">
            <v>1</v>
          </cell>
          <cell r="F3768">
            <v>5.8287500000000003</v>
          </cell>
          <cell r="G3768">
            <v>0</v>
          </cell>
          <cell r="H3768">
            <v>2.01125</v>
          </cell>
          <cell r="I3768">
            <v>0</v>
          </cell>
          <cell r="J3768">
            <v>7.84</v>
          </cell>
          <cell r="K3768">
            <v>9.4079999999999995</v>
          </cell>
        </row>
        <row r="3769">
          <cell r="B3769" t="str">
            <v>C1280</v>
          </cell>
          <cell r="C3769" t="str">
            <v>ESMALTE DUAS DEMÃOS EM ESQUADRIAS DE MADEIRA</v>
          </cell>
          <cell r="D3769" t="str">
            <v>M2</v>
          </cell>
          <cell r="E3769">
            <v>1</v>
          </cell>
          <cell r="F3769">
            <v>5.3724999999999996</v>
          </cell>
          <cell r="G3769">
            <v>0</v>
          </cell>
          <cell r="H3769">
            <v>2.3174999999999999</v>
          </cell>
          <cell r="I3769">
            <v>0</v>
          </cell>
          <cell r="J3769">
            <v>7.6899999999999995</v>
          </cell>
          <cell r="K3769">
            <v>9.2279999999999998</v>
          </cell>
        </row>
        <row r="3770">
          <cell r="B3770" t="str">
            <v>C3551</v>
          </cell>
          <cell r="C3770" t="str">
            <v>MUTIRÃO MISTO - ESMALTE DUAS DEMÃOS EM ESQUADRIAS DE MADEIRA</v>
          </cell>
          <cell r="D3770" t="str">
            <v>M2</v>
          </cell>
          <cell r="E3770">
            <v>1</v>
          </cell>
          <cell r="F3770">
            <v>4.63</v>
          </cell>
          <cell r="G3770">
            <v>0</v>
          </cell>
          <cell r="H3770">
            <v>1.39</v>
          </cell>
          <cell r="I3770">
            <v>0</v>
          </cell>
          <cell r="J3770">
            <v>6.02</v>
          </cell>
          <cell r="K3770">
            <v>7.2239999999999993</v>
          </cell>
        </row>
        <row r="3771">
          <cell r="B3771" t="str">
            <v>C1876</v>
          </cell>
          <cell r="C3771" t="str">
            <v>PENTOX  2 DEMÃOS APLICADO EM MADEIRAS</v>
          </cell>
          <cell r="D3771" t="str">
            <v>M2</v>
          </cell>
          <cell r="E3771">
            <v>1</v>
          </cell>
          <cell r="F3771">
            <v>4.3724999999999996</v>
          </cell>
          <cell r="G3771">
            <v>0</v>
          </cell>
          <cell r="H3771">
            <v>2.3174999999999999</v>
          </cell>
          <cell r="I3771">
            <v>0</v>
          </cell>
          <cell r="J3771">
            <v>6.6899999999999995</v>
          </cell>
          <cell r="K3771">
            <v>8.0279999999999987</v>
          </cell>
        </row>
        <row r="3772">
          <cell r="B3772" t="str">
            <v>C2897</v>
          </cell>
          <cell r="C3772" t="str">
            <v>PINTURA COM SELADOR EM MADEIRA</v>
          </cell>
          <cell r="D3772" t="str">
            <v>M2</v>
          </cell>
          <cell r="E3772">
            <v>1</v>
          </cell>
          <cell r="F3772">
            <v>2.2512500000000002</v>
          </cell>
          <cell r="G3772">
            <v>0</v>
          </cell>
          <cell r="H3772">
            <v>0.86875000000000002</v>
          </cell>
          <cell r="I3772">
            <v>0</v>
          </cell>
          <cell r="J3772">
            <v>3.12</v>
          </cell>
          <cell r="K3772">
            <v>3.7439999999999998</v>
          </cell>
        </row>
        <row r="3773">
          <cell r="B3773" t="str">
            <v>C2468</v>
          </cell>
          <cell r="C3773" t="str">
            <v>TINTA ANTIFLAMA TRÊS DEMÃOS EM ESQUADRIAS DE MADEIRA</v>
          </cell>
          <cell r="D3773" t="str">
            <v>M2</v>
          </cell>
          <cell r="E3773">
            <v>1</v>
          </cell>
          <cell r="F3773">
            <v>16.605</v>
          </cell>
          <cell r="G3773">
            <v>0</v>
          </cell>
          <cell r="H3773">
            <v>4.4349999999999996</v>
          </cell>
          <cell r="I3773">
            <v>0</v>
          </cell>
          <cell r="J3773">
            <v>21.04</v>
          </cell>
          <cell r="K3773">
            <v>25.247999999999998</v>
          </cell>
        </row>
        <row r="3774">
          <cell r="B3774" t="str">
            <v>C2667</v>
          </cell>
          <cell r="C3774" t="str">
            <v>VERNIZ 3 DEMÃOS EM ESQUADRIAS DE MADEIRA</v>
          </cell>
          <cell r="D3774" t="str">
            <v>M2</v>
          </cell>
          <cell r="E3774">
            <v>1</v>
          </cell>
          <cell r="F3774">
            <v>5.2050000000000001</v>
          </cell>
          <cell r="G3774">
            <v>0</v>
          </cell>
          <cell r="H3774">
            <v>2.1850000000000001</v>
          </cell>
          <cell r="I3774">
            <v>0</v>
          </cell>
          <cell r="J3774">
            <v>7.3900000000000006</v>
          </cell>
          <cell r="K3774">
            <v>8.8680000000000003</v>
          </cell>
        </row>
        <row r="3775">
          <cell r="C3775" t="str">
            <v>SUPERFÍCIES METÁLICAS</v>
          </cell>
          <cell r="E3775">
            <v>0</v>
          </cell>
          <cell r="F3775">
            <v>194.62674999999999</v>
          </cell>
          <cell r="G3775">
            <v>0</v>
          </cell>
          <cell r="H3775">
            <v>54.303249999999998</v>
          </cell>
          <cell r="I3775">
            <v>0</v>
          </cell>
          <cell r="J3775" t="str">
            <v/>
          </cell>
        </row>
        <row r="3776">
          <cell r="B3776" t="str">
            <v>C0044</v>
          </cell>
          <cell r="C3776" t="str">
            <v>ALUMÍNIO SINTÉTICO EM ESTRUTURA DE AÇO CARBONO 50 MICRA C/REVÓLVER</v>
          </cell>
          <cell r="D3776" t="str">
            <v>M2</v>
          </cell>
          <cell r="E3776">
            <v>1</v>
          </cell>
          <cell r="F3776">
            <v>3.95275</v>
          </cell>
          <cell r="G3776">
            <v>0</v>
          </cell>
          <cell r="H3776">
            <v>0.63724999999999998</v>
          </cell>
          <cell r="I3776">
            <v>0</v>
          </cell>
          <cell r="J3776">
            <v>4.59</v>
          </cell>
          <cell r="K3776">
            <v>5.508</v>
          </cell>
        </row>
        <row r="3777">
          <cell r="B3777" t="str">
            <v>C0045</v>
          </cell>
          <cell r="C3777" t="str">
            <v>ALUMÍNIO SINTÉTICO EM ESTRUTURA DE AÇO CARBONO 50 MICRA C/TRINCHA</v>
          </cell>
          <cell r="D3777" t="str">
            <v>M2</v>
          </cell>
          <cell r="E3777">
            <v>1</v>
          </cell>
          <cell r="F3777">
            <v>4.7300000000000004</v>
          </cell>
          <cell r="G3777">
            <v>0</v>
          </cell>
          <cell r="H3777">
            <v>1.92</v>
          </cell>
          <cell r="I3777">
            <v>0</v>
          </cell>
          <cell r="J3777">
            <v>6.65</v>
          </cell>
          <cell r="K3777">
            <v>7.98</v>
          </cell>
        </row>
        <row r="3778">
          <cell r="B3778" t="str">
            <v>C0463</v>
          </cell>
          <cell r="C3778" t="str">
            <v>BORRACHA CLORADA EM ESTRUTURA  DE  AÇO CARBONO 50 MICRA C/REVÓLVER</v>
          </cell>
          <cell r="D3778" t="str">
            <v>M2</v>
          </cell>
          <cell r="E3778">
            <v>1</v>
          </cell>
          <cell r="F3778">
            <v>7.8327499999999999</v>
          </cell>
          <cell r="G3778">
            <v>0</v>
          </cell>
          <cell r="H3778">
            <v>0.63724999999999998</v>
          </cell>
          <cell r="I3778">
            <v>0</v>
          </cell>
          <cell r="J3778">
            <v>8.4700000000000006</v>
          </cell>
          <cell r="K3778">
            <v>10.164</v>
          </cell>
        </row>
        <row r="3779">
          <cell r="B3779" t="str">
            <v>C0464</v>
          </cell>
          <cell r="C3779" t="str">
            <v>BORRACHA CLORADA EM ESTRUTURA DE AÇO CARBONO 50 MICRA C/TRINCHA</v>
          </cell>
          <cell r="D3779" t="str">
            <v>M2</v>
          </cell>
          <cell r="E3779">
            <v>1</v>
          </cell>
          <cell r="F3779">
            <v>7.44</v>
          </cell>
          <cell r="G3779">
            <v>0</v>
          </cell>
          <cell r="H3779">
            <v>1.92</v>
          </cell>
          <cell r="I3779">
            <v>0</v>
          </cell>
          <cell r="J3779">
            <v>9.36</v>
          </cell>
          <cell r="K3779">
            <v>11.231999999999999</v>
          </cell>
        </row>
        <row r="3780">
          <cell r="B3780" t="str">
            <v>C1279</v>
          </cell>
          <cell r="C3780" t="str">
            <v>ESMALTE DUAS DEMÃOS EM ESQUADRIAS DE FERRO</v>
          </cell>
          <cell r="D3780" t="str">
            <v>M2</v>
          </cell>
          <cell r="E3780">
            <v>1</v>
          </cell>
          <cell r="F3780">
            <v>7.85</v>
          </cell>
          <cell r="G3780">
            <v>0</v>
          </cell>
          <cell r="H3780">
            <v>4.9000000000000004</v>
          </cell>
          <cell r="I3780">
            <v>0</v>
          </cell>
          <cell r="J3780">
            <v>12.75</v>
          </cell>
          <cell r="K3780">
            <v>15.299999999999999</v>
          </cell>
        </row>
        <row r="3781">
          <cell r="B3781" t="str">
            <v>C1281</v>
          </cell>
          <cell r="C3781" t="str">
            <v>ESMALTE SINTÉTICO EM ESTRUTURA DE AÇO CARBONO 50 MICRA C/REVÓLVER</v>
          </cell>
          <cell r="D3781" t="str">
            <v>M2</v>
          </cell>
          <cell r="E3781">
            <v>1</v>
          </cell>
          <cell r="F3781">
            <v>2.8927499999999999</v>
          </cell>
          <cell r="G3781">
            <v>0</v>
          </cell>
          <cell r="H3781">
            <v>0.63724999999999998</v>
          </cell>
          <cell r="I3781">
            <v>0</v>
          </cell>
          <cell r="J3781">
            <v>3.53</v>
          </cell>
          <cell r="K3781">
            <v>4.2359999999999998</v>
          </cell>
        </row>
        <row r="3782">
          <cell r="B3782" t="str">
            <v>C1282</v>
          </cell>
          <cell r="C3782" t="str">
            <v>ESMALTE SINTÉTICO EM ESTRUTURA DE AÇO CARBONO 50 MICRA C/TRINCHA</v>
          </cell>
          <cell r="D3782" t="str">
            <v>M2</v>
          </cell>
          <cell r="E3782">
            <v>1</v>
          </cell>
          <cell r="F3782">
            <v>3.83</v>
          </cell>
          <cell r="G3782">
            <v>0</v>
          </cell>
          <cell r="H3782">
            <v>1.92</v>
          </cell>
          <cell r="I3782">
            <v>0</v>
          </cell>
          <cell r="J3782">
            <v>5.75</v>
          </cell>
          <cell r="K3782">
            <v>6.8999999999999995</v>
          </cell>
        </row>
        <row r="3783">
          <cell r="B3783" t="str">
            <v>C1428</v>
          </cell>
          <cell r="C3783" t="str">
            <v>GRAFITE DUAS DEMÃOS EM ESQUADRIAS DE FERRO</v>
          </cell>
          <cell r="D3783" t="str">
            <v>M2</v>
          </cell>
          <cell r="E3783">
            <v>1</v>
          </cell>
          <cell r="F3783">
            <v>9.19</v>
          </cell>
          <cell r="G3783">
            <v>0</v>
          </cell>
          <cell r="H3783">
            <v>4.9000000000000004</v>
          </cell>
          <cell r="I3783">
            <v>0</v>
          </cell>
          <cell r="J3783">
            <v>14.09</v>
          </cell>
          <cell r="K3783">
            <v>16.907999999999998</v>
          </cell>
        </row>
        <row r="3784">
          <cell r="B3784" t="str">
            <v>C1520</v>
          </cell>
          <cell r="C3784" t="str">
            <v>JATEAMENTO AO METAL BRANCO EM ESTRUTURAS DE AÇO CARBONO</v>
          </cell>
          <cell r="D3784" t="str">
            <v>M2</v>
          </cell>
          <cell r="E3784">
            <v>1</v>
          </cell>
          <cell r="F3784">
            <v>26.430312499999999</v>
          </cell>
          <cell r="G3784">
            <v>0</v>
          </cell>
          <cell r="H3784">
            <v>6.8696875000000004</v>
          </cell>
          <cell r="I3784">
            <v>0</v>
          </cell>
          <cell r="J3784">
            <v>33.299999999999997</v>
          </cell>
          <cell r="K3784">
            <v>39.959999999999994</v>
          </cell>
        </row>
        <row r="3785">
          <cell r="B3785" t="str">
            <v>C1521</v>
          </cell>
          <cell r="C3785" t="str">
            <v>JATEAMENTO AO METAL QUASE BRANCO EM ESTRUTURA DE AÇO CARBONO</v>
          </cell>
          <cell r="D3785" t="str">
            <v>M2</v>
          </cell>
          <cell r="E3785">
            <v>1</v>
          </cell>
          <cell r="F3785">
            <v>8.1052499999999998</v>
          </cell>
          <cell r="G3785">
            <v>0</v>
          </cell>
          <cell r="H3785">
            <v>2.69475</v>
          </cell>
          <cell r="I3785">
            <v>0</v>
          </cell>
          <cell r="J3785">
            <v>10.8</v>
          </cell>
          <cell r="K3785">
            <v>12.96</v>
          </cell>
        </row>
        <row r="3786">
          <cell r="B3786" t="str">
            <v>C1522</v>
          </cell>
          <cell r="C3786" t="str">
            <v>JATEAMENTO COMERCIAL EM ESTRUTURA DE AÇO CARBONO</v>
          </cell>
          <cell r="D3786" t="str">
            <v>M2</v>
          </cell>
          <cell r="E3786">
            <v>1</v>
          </cell>
          <cell r="F3786">
            <v>11.7574375</v>
          </cell>
          <cell r="G3786">
            <v>0</v>
          </cell>
          <cell r="H3786">
            <v>2.5825624999999999</v>
          </cell>
          <cell r="I3786">
            <v>0</v>
          </cell>
          <cell r="J3786">
            <v>14.34</v>
          </cell>
          <cell r="K3786">
            <v>17.207999999999998</v>
          </cell>
        </row>
        <row r="3787">
          <cell r="B3787" t="str">
            <v>C3425</v>
          </cell>
          <cell r="C3787" t="str">
            <v>PINTURA A ÓLEO PARA FERRO FUNDIDO</v>
          </cell>
          <cell r="D3787" t="str">
            <v>M2</v>
          </cell>
          <cell r="E3787">
            <v>1</v>
          </cell>
          <cell r="F3787">
            <v>3.83</v>
          </cell>
          <cell r="G3787">
            <v>0</v>
          </cell>
          <cell r="H3787">
            <v>2.35</v>
          </cell>
          <cell r="I3787">
            <v>0</v>
          </cell>
          <cell r="J3787">
            <v>6.18</v>
          </cell>
          <cell r="K3787">
            <v>7.4159999999999995</v>
          </cell>
        </row>
        <row r="3788">
          <cell r="B3788" t="str">
            <v>C1911</v>
          </cell>
          <cell r="C3788" t="str">
            <v>PINTURA PARA ESTRUTURA DE ALUMÍNIO</v>
          </cell>
          <cell r="D3788" t="str">
            <v>M2</v>
          </cell>
          <cell r="E3788">
            <v>1</v>
          </cell>
          <cell r="F3788">
            <v>4.62</v>
          </cell>
          <cell r="G3788">
            <v>0</v>
          </cell>
          <cell r="H3788">
            <v>1.92</v>
          </cell>
          <cell r="I3788">
            <v>0</v>
          </cell>
          <cell r="J3788">
            <v>6.54</v>
          </cell>
          <cell r="K3788">
            <v>7.8479999999999999</v>
          </cell>
        </row>
        <row r="3789">
          <cell r="B3789" t="str">
            <v>C2036</v>
          </cell>
          <cell r="C3789" t="str">
            <v>PRIMER À BASE DE BORRACHA CLORADA. EM ESTRUTURA DE AÇO 25 MICRA C/REVÓLVER</v>
          </cell>
          <cell r="D3789" t="str">
            <v>M2</v>
          </cell>
          <cell r="E3789">
            <v>1</v>
          </cell>
          <cell r="F3789">
            <v>3.4160000000000004</v>
          </cell>
          <cell r="G3789">
            <v>0</v>
          </cell>
          <cell r="H3789">
            <v>0.38400000000000001</v>
          </cell>
          <cell r="I3789">
            <v>0</v>
          </cell>
          <cell r="J3789">
            <v>3.8000000000000003</v>
          </cell>
          <cell r="K3789">
            <v>4.5600000000000005</v>
          </cell>
        </row>
        <row r="3790">
          <cell r="B3790" t="str">
            <v>C2037</v>
          </cell>
          <cell r="C3790" t="str">
            <v>PRIMER À BASE DE BORRACHA CLORADA. EM ESTRUTURA DE. AÇO 25 MICRA C/TRINCHA</v>
          </cell>
          <cell r="D3790" t="str">
            <v>M2</v>
          </cell>
          <cell r="E3790">
            <v>1</v>
          </cell>
          <cell r="F3790">
            <v>3.24</v>
          </cell>
          <cell r="G3790">
            <v>0</v>
          </cell>
          <cell r="H3790">
            <v>0.96</v>
          </cell>
          <cell r="I3790">
            <v>0</v>
          </cell>
          <cell r="J3790">
            <v>4.2</v>
          </cell>
          <cell r="K3790">
            <v>5.04</v>
          </cell>
        </row>
        <row r="3791">
          <cell r="B3791" t="str">
            <v>C2038</v>
          </cell>
          <cell r="C3791" t="str">
            <v>PRIMER EM ESTRUTURA DE AÇO CARBONO 25 MICRA C/REVÓLVER</v>
          </cell>
          <cell r="D3791" t="str">
            <v>M2</v>
          </cell>
          <cell r="E3791">
            <v>1</v>
          </cell>
          <cell r="F3791">
            <v>2.3959999999999999</v>
          </cell>
          <cell r="G3791">
            <v>0</v>
          </cell>
          <cell r="H3791">
            <v>0.38400000000000001</v>
          </cell>
          <cell r="I3791">
            <v>0</v>
          </cell>
          <cell r="J3791">
            <v>2.78</v>
          </cell>
          <cell r="K3791">
            <v>3.3359999999999999</v>
          </cell>
        </row>
        <row r="3792">
          <cell r="B3792" t="str">
            <v>C2039</v>
          </cell>
          <cell r="C3792" t="str">
            <v>PRIMER EM ESTRUTURA DE AÇO CARBONO 25 MICRA C/TRINCHA</v>
          </cell>
          <cell r="D3792" t="str">
            <v>M2</v>
          </cell>
          <cell r="E3792">
            <v>1</v>
          </cell>
          <cell r="F3792">
            <v>2.71</v>
          </cell>
          <cell r="G3792">
            <v>0</v>
          </cell>
          <cell r="H3792">
            <v>0.96</v>
          </cell>
          <cell r="I3792">
            <v>0</v>
          </cell>
          <cell r="J3792">
            <v>3.67</v>
          </cell>
          <cell r="K3792">
            <v>4.4039999999999999</v>
          </cell>
        </row>
        <row r="3793">
          <cell r="B3793" t="str">
            <v>C2040</v>
          </cell>
          <cell r="C3793" t="str">
            <v>PINTURA C/ PRIMER EPOXI EM ESTRUTURA DE AÇO CARBONO 25 MICRA C/REVÓLVER</v>
          </cell>
          <cell r="D3793" t="str">
            <v>M2</v>
          </cell>
          <cell r="E3793">
            <v>1</v>
          </cell>
          <cell r="F3793">
            <v>3.7560000000000002</v>
          </cell>
          <cell r="G3793">
            <v>0</v>
          </cell>
          <cell r="H3793">
            <v>0.38400000000000001</v>
          </cell>
          <cell r="I3793">
            <v>0</v>
          </cell>
          <cell r="J3793">
            <v>4.1400000000000006</v>
          </cell>
          <cell r="K3793">
            <v>4.9680000000000009</v>
          </cell>
        </row>
        <row r="3794">
          <cell r="B3794" t="str">
            <v>C2041</v>
          </cell>
          <cell r="C3794" t="str">
            <v>PRIMER EPOXI EM ESTRUTURA DE AÇO CARBONO 25 MICRA C/TRINCHA</v>
          </cell>
          <cell r="D3794" t="str">
            <v>M2</v>
          </cell>
          <cell r="E3794">
            <v>1</v>
          </cell>
          <cell r="F3794">
            <v>3.52</v>
          </cell>
          <cell r="G3794">
            <v>0</v>
          </cell>
          <cell r="H3794">
            <v>0.96</v>
          </cell>
          <cell r="I3794">
            <v>0</v>
          </cell>
          <cell r="J3794">
            <v>4.4800000000000004</v>
          </cell>
          <cell r="K3794">
            <v>5.3760000000000003</v>
          </cell>
        </row>
        <row r="3795">
          <cell r="B3795" t="str">
            <v>C2042</v>
          </cell>
          <cell r="C3795" t="str">
            <v>PRIMER SINTÉTICO EM ESTRUTURA DE AÇO CARBONO 25 MICRA C/REVÓLVER</v>
          </cell>
          <cell r="D3795" t="str">
            <v>M2</v>
          </cell>
          <cell r="E3795">
            <v>1</v>
          </cell>
          <cell r="F3795">
            <v>3.0660000000000003</v>
          </cell>
          <cell r="G3795">
            <v>0</v>
          </cell>
          <cell r="H3795">
            <v>0.38400000000000001</v>
          </cell>
          <cell r="I3795">
            <v>0</v>
          </cell>
          <cell r="J3795">
            <v>3.45</v>
          </cell>
          <cell r="K3795">
            <v>4.1399999999999997</v>
          </cell>
        </row>
        <row r="3796">
          <cell r="B3796" t="str">
            <v>C2043</v>
          </cell>
          <cell r="C3796" t="str">
            <v>PRIMER SINTÉTICO EM ESTRUTURA DE AÇO CARBONO 25 MICRA C/TRINCHA</v>
          </cell>
          <cell r="D3796" t="str">
            <v>M2</v>
          </cell>
          <cell r="E3796">
            <v>1</v>
          </cell>
          <cell r="F3796">
            <v>3.2650000000000001</v>
          </cell>
          <cell r="G3796">
            <v>0</v>
          </cell>
          <cell r="H3796">
            <v>1.655</v>
          </cell>
          <cell r="I3796">
            <v>0</v>
          </cell>
          <cell r="J3796">
            <v>4.92</v>
          </cell>
          <cell r="K3796">
            <v>5.9039999999999999</v>
          </cell>
        </row>
        <row r="3797">
          <cell r="B3797" t="str">
            <v>C2467</v>
          </cell>
          <cell r="C3797" t="str">
            <v>TINTA ANTIFLAMA 2 DEMÃOS E PRIMER EM ESQUADRIAS DE FERRO</v>
          </cell>
          <cell r="D3797" t="str">
            <v>M2</v>
          </cell>
          <cell r="E3797">
            <v>1</v>
          </cell>
          <cell r="F3797">
            <v>27.037500000000001</v>
          </cell>
          <cell r="G3797">
            <v>0</v>
          </cell>
          <cell r="H3797">
            <v>4.7824999999999998</v>
          </cell>
          <cell r="I3797">
            <v>0</v>
          </cell>
          <cell r="J3797">
            <v>31.82</v>
          </cell>
          <cell r="K3797">
            <v>38.183999999999997</v>
          </cell>
        </row>
        <row r="3798">
          <cell r="B3798" t="str">
            <v>C2469</v>
          </cell>
          <cell r="C3798" t="str">
            <v>TINTA AUTOMOTIVA 2 DEMÃOS EM METÁLICOS</v>
          </cell>
          <cell r="D3798" t="str">
            <v>M2</v>
          </cell>
          <cell r="E3798">
            <v>1</v>
          </cell>
          <cell r="F3798">
            <v>13.16</v>
          </cell>
          <cell r="G3798">
            <v>0</v>
          </cell>
          <cell r="H3798">
            <v>4.9000000000000004</v>
          </cell>
          <cell r="I3798">
            <v>0</v>
          </cell>
          <cell r="J3798">
            <v>18.060000000000002</v>
          </cell>
          <cell r="K3798">
            <v>21.672000000000001</v>
          </cell>
        </row>
        <row r="3799">
          <cell r="B3799" t="str">
            <v>C2473</v>
          </cell>
          <cell r="C3799" t="str">
            <v>PINTURA C/ TINTA EPOXI EM ESTRUTURA DE AÇO CARBONO 50 MICRA C/REVÓLVER</v>
          </cell>
          <cell r="D3799" t="str">
            <v>M2</v>
          </cell>
          <cell r="E3799">
            <v>1</v>
          </cell>
          <cell r="F3799">
            <v>7.8327499999999999</v>
          </cell>
          <cell r="G3799">
            <v>0</v>
          </cell>
          <cell r="H3799">
            <v>0.63724999999999998</v>
          </cell>
          <cell r="I3799">
            <v>0</v>
          </cell>
          <cell r="J3799">
            <v>8.4700000000000006</v>
          </cell>
          <cell r="K3799">
            <v>10.164</v>
          </cell>
        </row>
        <row r="3800">
          <cell r="B3800" t="str">
            <v>C2474</v>
          </cell>
          <cell r="C3800" t="str">
            <v>TINTA EPOXI EM ESTRUTURA DE AÇO CARBONO 50 MICRA C/TRINCHA</v>
          </cell>
          <cell r="D3800" t="str">
            <v>M2</v>
          </cell>
          <cell r="E3800">
            <v>1</v>
          </cell>
          <cell r="F3800">
            <v>7.44</v>
          </cell>
          <cell r="G3800">
            <v>0</v>
          </cell>
          <cell r="H3800">
            <v>1.92</v>
          </cell>
          <cell r="I3800">
            <v>0</v>
          </cell>
          <cell r="J3800">
            <v>9.36</v>
          </cell>
          <cell r="K3800">
            <v>11.231999999999999</v>
          </cell>
        </row>
        <row r="3801">
          <cell r="B3801" t="str">
            <v>C4309</v>
          </cell>
          <cell r="C3801" t="str">
            <v>PINTURA POLIURETANO EM 02 (DUAS) DEMÃOS SOBRE TUBULAÇÃO</v>
          </cell>
          <cell r="D3801" t="str">
            <v>M2</v>
          </cell>
          <cell r="E3801">
            <v>1</v>
          </cell>
          <cell r="F3801">
            <v>6.8855000000000004</v>
          </cell>
          <cell r="G3801">
            <v>0</v>
          </cell>
          <cell r="H3801">
            <v>1.2745</v>
          </cell>
          <cell r="I3801">
            <v>0</v>
          </cell>
          <cell r="J3801">
            <v>8.16</v>
          </cell>
          <cell r="K3801">
            <v>9.7919999999999998</v>
          </cell>
        </row>
        <row r="3802">
          <cell r="B3802" t="str">
            <v>C4409</v>
          </cell>
          <cell r="C3802" t="str">
            <v>PINTURA POLIURETANO EM ESTRUTURAS DE AÇO CARBONO, 65 MICRA C/ REVOLVER</v>
          </cell>
          <cell r="D3802" t="str">
            <v>M2</v>
          </cell>
          <cell r="E3802">
            <v>1</v>
          </cell>
          <cell r="F3802">
            <v>4.4407499999999995</v>
          </cell>
          <cell r="G3802">
            <v>0</v>
          </cell>
          <cell r="H3802">
            <v>0.82924999999999993</v>
          </cell>
          <cell r="I3802">
            <v>0</v>
          </cell>
          <cell r="J3802">
            <v>5.27</v>
          </cell>
          <cell r="K3802">
            <v>6.323999999999999</v>
          </cell>
        </row>
        <row r="3803">
          <cell r="C3803" t="str">
            <v>SUPERFÍCIES DE CONCRETO</v>
          </cell>
          <cell r="E3803">
            <v>0</v>
          </cell>
          <cell r="F3803">
            <v>26.903749999999999</v>
          </cell>
          <cell r="G3803">
            <v>0</v>
          </cell>
          <cell r="H3803">
            <v>12.31625</v>
          </cell>
          <cell r="I3803">
            <v>0</v>
          </cell>
          <cell r="J3803" t="str">
            <v/>
          </cell>
        </row>
        <row r="3804">
          <cell r="B3804" t="str">
            <v>C1235</v>
          </cell>
          <cell r="C3804" t="str">
            <v>EMULSÃO DE RESINAS ACRÍLICAS EM CONCRETO - 2 DEMÃOS</v>
          </cell>
          <cell r="D3804" t="str">
            <v>M2</v>
          </cell>
          <cell r="E3804">
            <v>1</v>
          </cell>
          <cell r="F3804">
            <v>7.0975000000000001</v>
          </cell>
          <cell r="G3804">
            <v>0</v>
          </cell>
          <cell r="H3804">
            <v>3.8725000000000001</v>
          </cell>
          <cell r="I3804">
            <v>0</v>
          </cell>
          <cell r="J3804">
            <v>10.97</v>
          </cell>
          <cell r="K3804">
            <v>13.164</v>
          </cell>
        </row>
        <row r="3805">
          <cell r="B3805" t="str">
            <v>C2187</v>
          </cell>
          <cell r="C3805" t="str">
            <v>REGULARIZAÇÃO DE SUPERFÍCIE DE CONCRETO  APARENTE - 2 DEMÃOS</v>
          </cell>
          <cell r="D3805" t="str">
            <v>M2</v>
          </cell>
          <cell r="E3805">
            <v>1</v>
          </cell>
          <cell r="F3805">
            <v>2.2850000000000001</v>
          </cell>
          <cell r="G3805">
            <v>0</v>
          </cell>
          <cell r="H3805">
            <v>1.4850000000000001</v>
          </cell>
          <cell r="I3805">
            <v>0</v>
          </cell>
          <cell r="J3805">
            <v>3.7700000000000005</v>
          </cell>
          <cell r="K3805">
            <v>4.524</v>
          </cell>
        </row>
        <row r="3806">
          <cell r="B3806" t="str">
            <v>C2273</v>
          </cell>
          <cell r="C3806" t="str">
            <v>SILICONE EM PAREDES DE CONCRETO OU TIJOLO CERÂMICO - 1 DEMÃO</v>
          </cell>
          <cell r="D3806" t="str">
            <v>M2</v>
          </cell>
          <cell r="E3806">
            <v>1</v>
          </cell>
          <cell r="F3806">
            <v>4.0362499999999999</v>
          </cell>
          <cell r="G3806">
            <v>0</v>
          </cell>
          <cell r="H3806">
            <v>1.13375</v>
          </cell>
          <cell r="I3806">
            <v>0</v>
          </cell>
          <cell r="J3806">
            <v>5.17</v>
          </cell>
          <cell r="K3806">
            <v>6.2039999999999997</v>
          </cell>
        </row>
        <row r="3807">
          <cell r="B3807" t="str">
            <v>C2542</v>
          </cell>
          <cell r="C3807" t="str">
            <v>TRATAMENTO DE SUPERFÍCIE DE CONCRETO APARENTE</v>
          </cell>
          <cell r="D3807" t="str">
            <v>M2</v>
          </cell>
          <cell r="E3807">
            <v>1</v>
          </cell>
          <cell r="F3807">
            <v>2.9612500000000002</v>
          </cell>
          <cell r="G3807">
            <v>0</v>
          </cell>
          <cell r="H3807">
            <v>2.25875</v>
          </cell>
          <cell r="I3807">
            <v>0</v>
          </cell>
          <cell r="J3807">
            <v>5.2200000000000006</v>
          </cell>
          <cell r="K3807">
            <v>6.2640000000000002</v>
          </cell>
        </row>
        <row r="3808">
          <cell r="B3808" t="str">
            <v>C2668</v>
          </cell>
          <cell r="C3808" t="str">
            <v>VERNIZ ACRÍLICO EM PAREDES DE CONCRETO - 2 DEMÃOS</v>
          </cell>
          <cell r="D3808" t="str">
            <v>M2</v>
          </cell>
          <cell r="E3808">
            <v>1</v>
          </cell>
          <cell r="F3808">
            <v>3.38375</v>
          </cell>
          <cell r="G3808">
            <v>0</v>
          </cell>
          <cell r="H3808">
            <v>0.78625</v>
          </cell>
          <cell r="I3808">
            <v>0</v>
          </cell>
          <cell r="J3808">
            <v>4.17</v>
          </cell>
          <cell r="K3808">
            <v>5.0039999999999996</v>
          </cell>
        </row>
        <row r="3809">
          <cell r="B3809" t="str">
            <v>C2669</v>
          </cell>
          <cell r="C3809" t="str">
            <v>VERNIZ POLIURETANO SOBRE PRIMER EM PAREDE CONCRETO - 3 DEMÃOS</v>
          </cell>
          <cell r="D3809" t="str">
            <v>M2</v>
          </cell>
          <cell r="E3809">
            <v>1</v>
          </cell>
          <cell r="F3809">
            <v>7.14</v>
          </cell>
          <cell r="G3809">
            <v>0</v>
          </cell>
          <cell r="H3809">
            <v>2.78</v>
          </cell>
          <cell r="I3809">
            <v>0</v>
          </cell>
          <cell r="J3809">
            <v>9.92</v>
          </cell>
          <cell r="K3809">
            <v>11.904</v>
          </cell>
        </row>
        <row r="3810">
          <cell r="C3810" t="str">
            <v>OUTROS ELEMENTOS</v>
          </cell>
          <cell r="E3810">
            <v>0</v>
          </cell>
          <cell r="F3810">
            <v>162.5022984</v>
          </cell>
          <cell r="G3810">
            <v>0</v>
          </cell>
          <cell r="H3810">
            <v>58.717701599999998</v>
          </cell>
          <cell r="I3810">
            <v>0</v>
          </cell>
          <cell r="J3810" t="str">
            <v/>
          </cell>
        </row>
        <row r="3811">
          <cell r="B3811" t="str">
            <v>C4025</v>
          </cell>
          <cell r="C3811" t="str">
            <v>DESENHOS INSERIDOS NO PASSEIO DE CONCRETO</v>
          </cell>
          <cell r="D3811" t="str">
            <v>M2</v>
          </cell>
          <cell r="E3811">
            <v>1</v>
          </cell>
          <cell r="F3811">
            <v>14.537298399999999</v>
          </cell>
          <cell r="G3811">
            <v>0</v>
          </cell>
          <cell r="H3811">
            <v>6.1527016000000003</v>
          </cell>
          <cell r="I3811">
            <v>0</v>
          </cell>
          <cell r="J3811">
            <v>20.689999999999998</v>
          </cell>
          <cell r="K3811">
            <v>24.827999999999996</v>
          </cell>
        </row>
        <row r="3812">
          <cell r="B3812" t="str">
            <v>C1613</v>
          </cell>
          <cell r="C3812" t="str">
            <v>LATEX ACRÍLICO 2 DEMÃOS EM TELHAS DE FIBROCIMENTO</v>
          </cell>
          <cell r="D3812" t="str">
            <v>M2</v>
          </cell>
          <cell r="E3812">
            <v>1</v>
          </cell>
          <cell r="F3812">
            <v>5.1124999999999998</v>
          </cell>
          <cell r="G3812">
            <v>0</v>
          </cell>
          <cell r="H3812">
            <v>2.7974999999999999</v>
          </cell>
          <cell r="I3812">
            <v>0</v>
          </cell>
          <cell r="J3812">
            <v>7.91</v>
          </cell>
          <cell r="K3812">
            <v>9.4919999999999991</v>
          </cell>
        </row>
        <row r="3813">
          <cell r="B3813" t="str">
            <v>C1620</v>
          </cell>
          <cell r="C3813" t="str">
            <v>LETREIRO - LETRA EM CAIXA DE ZINCO, H= 20CM</v>
          </cell>
          <cell r="D3813" t="str">
            <v>UN</v>
          </cell>
          <cell r="E3813">
            <v>1</v>
          </cell>
          <cell r="F3813">
            <v>22.28</v>
          </cell>
          <cell r="G3813">
            <v>0</v>
          </cell>
          <cell r="H3813">
            <v>9.9600000000000009</v>
          </cell>
          <cell r="I3813">
            <v>0</v>
          </cell>
          <cell r="J3813">
            <v>32.24</v>
          </cell>
          <cell r="K3813">
            <v>38.688000000000002</v>
          </cell>
        </row>
        <row r="3814">
          <cell r="B3814" t="str">
            <v>C1621</v>
          </cell>
          <cell r="C3814" t="str">
            <v>LETREIRO - LETRA EM PAREDES</v>
          </cell>
          <cell r="D3814" t="str">
            <v>UN</v>
          </cell>
          <cell r="E3814">
            <v>1</v>
          </cell>
          <cell r="F3814">
            <v>4.6912500000000001</v>
          </cell>
          <cell r="G3814">
            <v>0</v>
          </cell>
          <cell r="H3814">
            <v>1.8787499999999999</v>
          </cell>
          <cell r="I3814">
            <v>0</v>
          </cell>
          <cell r="J3814">
            <v>6.57</v>
          </cell>
          <cell r="K3814">
            <v>7.8840000000000003</v>
          </cell>
        </row>
        <row r="3815">
          <cell r="B3815" t="str">
            <v>C1906</v>
          </cell>
          <cell r="C3815" t="str">
            <v>PINTURA C/ EMASSAMENTO P/ QUADRO-VERDE</v>
          </cell>
          <cell r="D3815" t="str">
            <v>M2</v>
          </cell>
          <cell r="E3815">
            <v>1</v>
          </cell>
          <cell r="F3815">
            <v>12.811249999999999</v>
          </cell>
          <cell r="G3815">
            <v>0</v>
          </cell>
          <cell r="H3815">
            <v>4.3287500000000003</v>
          </cell>
          <cell r="I3815">
            <v>0</v>
          </cell>
          <cell r="J3815">
            <v>17.14</v>
          </cell>
          <cell r="K3815">
            <v>20.568000000000001</v>
          </cell>
        </row>
        <row r="3816">
          <cell r="B3816" t="str">
            <v>C1908</v>
          </cell>
          <cell r="C3816" t="str">
            <v>PINTURA EXTERNA DE RUFOS, CALHAS E CONDUTORES C/ESMALTE SINTÉTICO</v>
          </cell>
          <cell r="D3816" t="str">
            <v>M</v>
          </cell>
          <cell r="E3816">
            <v>1</v>
          </cell>
          <cell r="F3816">
            <v>3.9125000000000001</v>
          </cell>
          <cell r="G3816">
            <v>0</v>
          </cell>
          <cell r="H3816">
            <v>1.8374999999999999</v>
          </cell>
          <cell r="I3816">
            <v>0</v>
          </cell>
          <cell r="J3816">
            <v>5.75</v>
          </cell>
          <cell r="K3816">
            <v>6.8999999999999995</v>
          </cell>
        </row>
        <row r="3817">
          <cell r="B3817" t="str">
            <v>C1909</v>
          </cell>
          <cell r="C3817" t="str">
            <v>PINTURA EXTERNA DE RUFOS E  INTERNA DE CALHAS C/TINTA BETUMINOSA 1 DEMÃO</v>
          </cell>
          <cell r="D3817" t="str">
            <v>M2</v>
          </cell>
          <cell r="E3817">
            <v>1</v>
          </cell>
          <cell r="F3817">
            <v>3.5125000000000002</v>
          </cell>
          <cell r="G3817">
            <v>0</v>
          </cell>
          <cell r="H3817">
            <v>1.1375</v>
          </cell>
          <cell r="I3817">
            <v>0</v>
          </cell>
          <cell r="J3817">
            <v>4.6500000000000004</v>
          </cell>
          <cell r="K3817">
            <v>5.58</v>
          </cell>
        </row>
        <row r="3818">
          <cell r="B3818" t="str">
            <v>C2899</v>
          </cell>
          <cell r="C3818" t="str">
            <v>PINTURA LOGOTIPO CAGECE - PROJETO PADRÃO</v>
          </cell>
          <cell r="D3818" t="str">
            <v>UN</v>
          </cell>
          <cell r="E3818">
            <v>1</v>
          </cell>
          <cell r="F3818">
            <v>60.645000000000003</v>
          </cell>
          <cell r="G3818">
            <v>0</v>
          </cell>
          <cell r="H3818">
            <v>30.625</v>
          </cell>
          <cell r="I3818">
            <v>0</v>
          </cell>
          <cell r="J3818">
            <v>91.27000000000001</v>
          </cell>
          <cell r="K3818">
            <v>109.52400000000002</v>
          </cell>
        </row>
        <row r="3819">
          <cell r="B3819" t="str">
            <v>C4164</v>
          </cell>
          <cell r="C3819" t="str">
            <v>TRATAMENTO EM VIDROS, ANTI-ADERÊNCIA DE PÓ, MARESIA, ETC.</v>
          </cell>
          <cell r="D3819" t="str">
            <v>M2</v>
          </cell>
          <cell r="E3819">
            <v>1</v>
          </cell>
          <cell r="F3819">
            <v>35</v>
          </cell>
          <cell r="G3819">
            <v>0</v>
          </cell>
          <cell r="H3819">
            <v>0</v>
          </cell>
          <cell r="I3819">
            <v>0</v>
          </cell>
          <cell r="J3819">
            <v>35</v>
          </cell>
          <cell r="K3819">
            <v>42</v>
          </cell>
        </row>
        <row r="3820">
          <cell r="C3820" t="str">
            <v>PAVIMENTAÇÃO DO SISTEMA VIÁRIO</v>
          </cell>
          <cell r="E3820">
            <v>0</v>
          </cell>
          <cell r="F3820">
            <v>1083.5304735621801</v>
          </cell>
          <cell r="G3820">
            <v>0</v>
          </cell>
          <cell r="H3820">
            <v>118.70952643781901</v>
          </cell>
          <cell r="I3820">
            <v>0</v>
          </cell>
          <cell r="J3820" t="str">
            <v/>
          </cell>
        </row>
        <row r="3821">
          <cell r="C3821" t="str">
            <v>REGULARIZAÇÃO DO SUB-LEITO</v>
          </cell>
          <cell r="E3821">
            <v>0</v>
          </cell>
          <cell r="F3821">
            <v>0.90836538461538507</v>
          </cell>
          <cell r="G3821">
            <v>0</v>
          </cell>
          <cell r="H3821">
            <v>0.12163461538461501</v>
          </cell>
          <cell r="I3821">
            <v>0</v>
          </cell>
          <cell r="J3821" t="str">
            <v/>
          </cell>
        </row>
        <row r="3822">
          <cell r="B3822" t="str">
            <v>C3233</v>
          </cell>
          <cell r="C3822" t="str">
            <v>REGULARIZAÇÃO DO SUB-LEITO</v>
          </cell>
          <cell r="D3822" t="str">
            <v>M2</v>
          </cell>
          <cell r="E3822">
            <v>1</v>
          </cell>
          <cell r="F3822">
            <v>0.90836538461538507</v>
          </cell>
          <cell r="G3822">
            <v>0</v>
          </cell>
          <cell r="H3822">
            <v>0.12163461538461501</v>
          </cell>
          <cell r="I3822">
            <v>0</v>
          </cell>
          <cell r="J3822">
            <v>1.03</v>
          </cell>
          <cell r="K3822">
            <v>1.236</v>
          </cell>
        </row>
        <row r="3823">
          <cell r="C3823" t="str">
            <v>REFORÇO, SUB-BASE E BASE</v>
          </cell>
          <cell r="E3823">
            <v>0</v>
          </cell>
          <cell r="F3823">
            <v>344.491269514831</v>
          </cell>
          <cell r="G3823">
            <v>0</v>
          </cell>
          <cell r="H3823">
            <v>36.558730485169498</v>
          </cell>
          <cell r="I3823">
            <v>0</v>
          </cell>
          <cell r="J3823" t="str">
            <v/>
          </cell>
        </row>
        <row r="3824">
          <cell r="B3824" t="str">
            <v>C3132</v>
          </cell>
          <cell r="C3824" t="str">
            <v>BASE DE BRITA GRADUADA (S/TRANSP)</v>
          </cell>
          <cell r="D3824" t="str">
            <v>M3</v>
          </cell>
          <cell r="E3824">
            <v>1</v>
          </cell>
          <cell r="F3824">
            <v>46.3877393246187</v>
          </cell>
          <cell r="G3824">
            <v>0</v>
          </cell>
          <cell r="H3824">
            <v>6.1722606753812599</v>
          </cell>
          <cell r="I3824">
            <v>0</v>
          </cell>
          <cell r="J3824">
            <v>52.55999999999996</v>
          </cell>
          <cell r="K3824">
            <v>63.071999999999946</v>
          </cell>
        </row>
        <row r="3825">
          <cell r="B3825" t="str">
            <v>C3133</v>
          </cell>
          <cell r="C3825" t="str">
            <v>BASE MACADAME HIDRÁULICO C/ENCHIMENTO DE AREIA (S/TRANSP)</v>
          </cell>
          <cell r="D3825" t="str">
            <v>M3</v>
          </cell>
          <cell r="E3825">
            <v>1</v>
          </cell>
          <cell r="F3825">
            <v>39.176410963069401</v>
          </cell>
          <cell r="G3825">
            <v>0</v>
          </cell>
          <cell r="H3825">
            <v>5.24358903693056</v>
          </cell>
          <cell r="I3825">
            <v>0</v>
          </cell>
          <cell r="J3825">
            <v>44.419999999999959</v>
          </cell>
          <cell r="K3825">
            <v>53.303999999999952</v>
          </cell>
        </row>
        <row r="3826">
          <cell r="B3826" t="str">
            <v>C3134</v>
          </cell>
          <cell r="C3826" t="str">
            <v>BASE SOLO BRITA COM 20% DE BRITA (S/TRANSP)</v>
          </cell>
          <cell r="D3826" t="str">
            <v>M3</v>
          </cell>
          <cell r="E3826">
            <v>1</v>
          </cell>
          <cell r="F3826">
            <v>20.991642226126</v>
          </cell>
          <cell r="G3826">
            <v>0</v>
          </cell>
          <cell r="H3826">
            <v>2.4783577738739999</v>
          </cell>
          <cell r="I3826">
            <v>0</v>
          </cell>
          <cell r="J3826">
            <v>23.47</v>
          </cell>
          <cell r="K3826">
            <v>28.163999999999998</v>
          </cell>
        </row>
        <row r="3827">
          <cell r="B3827" t="str">
            <v>C3135</v>
          </cell>
          <cell r="C3827" t="str">
            <v>BASE SOLO BRITA COM 30% DE BRITA (S/TRANSP)</v>
          </cell>
          <cell r="D3827" t="str">
            <v>M3</v>
          </cell>
          <cell r="E3827">
            <v>1</v>
          </cell>
          <cell r="F3827">
            <v>24.983438004592198</v>
          </cell>
          <cell r="G3827">
            <v>0</v>
          </cell>
          <cell r="H3827">
            <v>3.0565619954078498</v>
          </cell>
          <cell r="I3827">
            <v>0</v>
          </cell>
          <cell r="J3827">
            <v>28.040000000000049</v>
          </cell>
          <cell r="K3827">
            <v>33.64800000000006</v>
          </cell>
        </row>
        <row r="3828">
          <cell r="B3828" t="str">
            <v>C3136</v>
          </cell>
          <cell r="C3828" t="str">
            <v>BASE SOLO BRITA COM 40% DE BRITA (S/TRANSP)</v>
          </cell>
          <cell r="D3828" t="str">
            <v>M3</v>
          </cell>
          <cell r="E3828">
            <v>1</v>
          </cell>
          <cell r="F3828">
            <v>28.949006172897299</v>
          </cell>
          <cell r="G3828">
            <v>0</v>
          </cell>
          <cell r="H3828">
            <v>3.6309938271027198</v>
          </cell>
          <cell r="I3828">
            <v>0</v>
          </cell>
          <cell r="J3828">
            <v>32.58000000000002</v>
          </cell>
          <cell r="K3828">
            <v>39.096000000000025</v>
          </cell>
        </row>
        <row r="3829">
          <cell r="B3829" t="str">
            <v>C3137</v>
          </cell>
          <cell r="C3829" t="str">
            <v>BASE SOLO BRITA COM 50% DE BRITA (S/TRANSP)</v>
          </cell>
          <cell r="D3829" t="str">
            <v>M3</v>
          </cell>
          <cell r="E3829">
            <v>1</v>
          </cell>
          <cell r="F3829">
            <v>32.940673191964898</v>
          </cell>
          <cell r="G3829">
            <v>0</v>
          </cell>
          <cell r="H3829">
            <v>4.2093268080350601</v>
          </cell>
          <cell r="I3829">
            <v>0</v>
          </cell>
          <cell r="J3829">
            <v>37.149999999999956</v>
          </cell>
          <cell r="K3829">
            <v>44.579999999999949</v>
          </cell>
        </row>
        <row r="3830">
          <cell r="B3830" t="str">
            <v>C3138</v>
          </cell>
          <cell r="C3830" t="str">
            <v>BASE SOLO BRITA COM 60% DE BRITA (S/TRANSP)</v>
          </cell>
          <cell r="D3830" t="str">
            <v>M3</v>
          </cell>
          <cell r="E3830">
            <v>1</v>
          </cell>
          <cell r="F3830">
            <v>36.906370119668601</v>
          </cell>
          <cell r="G3830">
            <v>0</v>
          </cell>
          <cell r="H3830">
            <v>4.7836298803314294</v>
          </cell>
          <cell r="I3830">
            <v>0</v>
          </cell>
          <cell r="J3830">
            <v>41.690000000000033</v>
          </cell>
          <cell r="K3830">
            <v>50.028000000000041</v>
          </cell>
        </row>
        <row r="3831">
          <cell r="B3831" t="str">
            <v>C3216</v>
          </cell>
          <cell r="C3831" t="str">
            <v>ESTABILIZAÇÃO GRANULOMÉTRICA DE SOLOS C/ MISTURA DE MATERIAIS (S/TRANSP)</v>
          </cell>
          <cell r="D3831" t="str">
            <v>M3</v>
          </cell>
          <cell r="E3831">
            <v>1</v>
          </cell>
          <cell r="F3831">
            <v>11.343923705419899</v>
          </cell>
          <cell r="G3831">
            <v>0</v>
          </cell>
          <cell r="H3831">
            <v>1.46607629458012</v>
          </cell>
          <cell r="I3831">
            <v>0</v>
          </cell>
          <cell r="J3831">
            <v>12.810000000000018</v>
          </cell>
          <cell r="K3831">
            <v>15.372000000000021</v>
          </cell>
        </row>
        <row r="3832">
          <cell r="B3832" t="str">
            <v>C3217</v>
          </cell>
          <cell r="C3832" t="str">
            <v>ESTABILIZAÇÃO GRANULOMÉTRICA DE SOLOS S/ MISTURA DE MATERIAIS (S/TRANSP)</v>
          </cell>
          <cell r="D3832" t="str">
            <v>M3</v>
          </cell>
          <cell r="E3832">
            <v>1</v>
          </cell>
          <cell r="F3832">
            <v>9.8109505433480297</v>
          </cell>
          <cell r="G3832">
            <v>0</v>
          </cell>
          <cell r="H3832">
            <v>1.09904945665197</v>
          </cell>
          <cell r="I3832">
            <v>0</v>
          </cell>
          <cell r="J3832">
            <v>10.91</v>
          </cell>
          <cell r="K3832">
            <v>13.092000000000001</v>
          </cell>
        </row>
        <row r="3833">
          <cell r="B3833" t="str">
            <v>C3215</v>
          </cell>
          <cell r="C3833" t="str">
            <v>ESTABILIZACÂO SOLO BETUME MISTURADO NA PISTA (S/TRANSP)</v>
          </cell>
          <cell r="D3833" t="str">
            <v>M3</v>
          </cell>
          <cell r="E3833">
            <v>1</v>
          </cell>
          <cell r="F3833">
            <v>15.490289461541499</v>
          </cell>
          <cell r="G3833">
            <v>0</v>
          </cell>
          <cell r="H3833">
            <v>1.5297105384585499</v>
          </cell>
          <cell r="I3833">
            <v>0</v>
          </cell>
          <cell r="J3833">
            <v>17.020000000000049</v>
          </cell>
          <cell r="K3833">
            <v>20.42400000000006</v>
          </cell>
        </row>
        <row r="3834">
          <cell r="B3834" t="str">
            <v>C3930</v>
          </cell>
          <cell r="C3834" t="str">
            <v>SUB BASE/BASE DE SOLO CAL (3%) (S/TRANSP)</v>
          </cell>
          <cell r="D3834" t="str">
            <v>M3</v>
          </cell>
          <cell r="E3834">
            <v>1</v>
          </cell>
          <cell r="F3834">
            <v>22.0851393022824</v>
          </cell>
          <cell r="G3834">
            <v>0</v>
          </cell>
          <cell r="H3834">
            <v>0.96486069771759297</v>
          </cell>
          <cell r="I3834">
            <v>0</v>
          </cell>
          <cell r="J3834">
            <v>23.049999999999994</v>
          </cell>
          <cell r="K3834">
            <v>27.659999999999993</v>
          </cell>
        </row>
        <row r="3835">
          <cell r="B3835" t="str">
            <v>C3931</v>
          </cell>
          <cell r="C3835" t="str">
            <v>SUB BASE/BASE DE SOLO CAL (4%) (S/TRANSP)</v>
          </cell>
          <cell r="D3835" t="str">
            <v>M3</v>
          </cell>
          <cell r="E3835">
            <v>1</v>
          </cell>
          <cell r="F3835">
            <v>25.8369419338614</v>
          </cell>
          <cell r="G3835">
            <v>0</v>
          </cell>
          <cell r="H3835">
            <v>0.96305806613864597</v>
          </cell>
          <cell r="I3835">
            <v>0</v>
          </cell>
          <cell r="J3835">
            <v>26.800000000000047</v>
          </cell>
          <cell r="K3835">
            <v>32.160000000000053</v>
          </cell>
        </row>
        <row r="3836">
          <cell r="B3836" t="str">
            <v>C3968</v>
          </cell>
          <cell r="C3836" t="str">
            <v>SUB BASE/BASE DE SOLO CAL (5%) (S/TRANSP)</v>
          </cell>
          <cell r="D3836" t="str">
            <v>M3</v>
          </cell>
          <cell r="E3836">
            <v>1</v>
          </cell>
          <cell r="F3836">
            <v>29.588744565440297</v>
          </cell>
          <cell r="G3836">
            <v>0</v>
          </cell>
          <cell r="H3836">
            <v>0.96125543455969897</v>
          </cell>
          <cell r="I3836">
            <v>0</v>
          </cell>
          <cell r="J3836">
            <v>30.549999999999997</v>
          </cell>
          <cell r="K3836">
            <v>36.659999999999997</v>
          </cell>
        </row>
        <row r="3837">
          <cell r="C3837" t="str">
            <v>RECOMPOSIÇÃO DE SUB BASE E BASE</v>
          </cell>
          <cell r="E3837">
            <v>0</v>
          </cell>
          <cell r="F3837">
            <v>164.83196098458302</v>
          </cell>
          <cell r="G3837">
            <v>0</v>
          </cell>
          <cell r="H3837">
            <v>20.4580390154171</v>
          </cell>
          <cell r="I3837">
            <v>0</v>
          </cell>
          <cell r="J3837" t="str">
            <v/>
          </cell>
        </row>
        <row r="3838">
          <cell r="B3838" t="str">
            <v>C3163</v>
          </cell>
          <cell r="C3838" t="str">
            <v>ESCAVAÇÃO E CARGA DE MATERIAL ADICIONAL DE JAZIDA P/ RECOMPOSIÇÃO DE SUB-BASE/BASE/REVESTIMENTO PRIMÁRIO</v>
          </cell>
          <cell r="D3838" t="str">
            <v>M3</v>
          </cell>
          <cell r="E3838">
            <v>1</v>
          </cell>
          <cell r="F3838">
            <v>2.2312406015037598</v>
          </cell>
          <cell r="G3838">
            <v>0</v>
          </cell>
          <cell r="H3838">
            <v>0.12875939849624099</v>
          </cell>
          <cell r="I3838">
            <v>0</v>
          </cell>
          <cell r="J3838">
            <v>2.3600000000000008</v>
          </cell>
          <cell r="K3838">
            <v>2.8320000000000007</v>
          </cell>
        </row>
        <row r="3839">
          <cell r="B3839" t="str">
            <v>C3164</v>
          </cell>
          <cell r="C3839" t="str">
            <v>ESCARIFICAÇÃO P/APROVEITAMENTO DE SUB-BASE/BASE/REVESTIMENTO PRIMÁRIO</v>
          </cell>
          <cell r="D3839" t="str">
            <v>M3</v>
          </cell>
          <cell r="E3839">
            <v>1</v>
          </cell>
          <cell r="F3839">
            <v>2.8855246913580199</v>
          </cell>
          <cell r="G3839">
            <v>0</v>
          </cell>
          <cell r="H3839">
            <v>0.20447530864197599</v>
          </cell>
          <cell r="I3839">
            <v>0</v>
          </cell>
          <cell r="J3839">
            <v>3.0899999999999959</v>
          </cell>
          <cell r="K3839">
            <v>3.7079999999999949</v>
          </cell>
        </row>
        <row r="3840">
          <cell r="B3840" t="str">
            <v>C4235</v>
          </cell>
          <cell r="C3840" t="str">
            <v>RECICLAGEM DE BASE E REVESTIMENTO COM ADIÇÃO DE BRITA NA TAXA DE 86 Kg/m² (S/ TRANSP.)</v>
          </cell>
          <cell r="D3840" t="str">
            <v>M3</v>
          </cell>
          <cell r="E3840">
            <v>1</v>
          </cell>
          <cell r="F3840">
            <v>21.7017221840959</v>
          </cell>
          <cell r="G3840">
            <v>0</v>
          </cell>
          <cell r="H3840">
            <v>2.5782778159041397</v>
          </cell>
          <cell r="I3840">
            <v>0</v>
          </cell>
          <cell r="J3840">
            <v>24.28000000000004</v>
          </cell>
          <cell r="K3840">
            <v>29.136000000000045</v>
          </cell>
        </row>
        <row r="3841">
          <cell r="B3841" t="str">
            <v>C4236</v>
          </cell>
          <cell r="C3841" t="str">
            <v>RECICLAGEM DE BASE E REVESTIMENTO COM ADIÇÃO DE BRITA NA TAXA DE 129 Kg/m² (S/ TRANSP.)</v>
          </cell>
          <cell r="D3841" t="str">
            <v>M3</v>
          </cell>
          <cell r="E3841">
            <v>1</v>
          </cell>
          <cell r="F3841">
            <v>26.070945201525099</v>
          </cell>
          <cell r="G3841">
            <v>0</v>
          </cell>
          <cell r="H3841">
            <v>3.1790547984749398</v>
          </cell>
          <cell r="I3841">
            <v>0</v>
          </cell>
          <cell r="J3841">
            <v>29.250000000000039</v>
          </cell>
          <cell r="K3841">
            <v>35.100000000000044</v>
          </cell>
        </row>
        <row r="3842">
          <cell r="B3842" t="str">
            <v>C4237</v>
          </cell>
          <cell r="C3842" t="str">
            <v>RECICLAGEM DE BASE E REVESTIMENTO COM ADIÇÃO DE BRITA NA TAXA DE 172 Kg/m² (S/ TRANSP.)</v>
          </cell>
          <cell r="D3842" t="str">
            <v>M3</v>
          </cell>
          <cell r="E3842">
            <v>1</v>
          </cell>
          <cell r="F3842">
            <v>30.414069368191697</v>
          </cell>
          <cell r="G3842">
            <v>0</v>
          </cell>
          <cell r="H3842">
            <v>3.7759306318082797</v>
          </cell>
          <cell r="I3842">
            <v>0</v>
          </cell>
          <cell r="J3842">
            <v>34.189999999999976</v>
          </cell>
          <cell r="K3842">
            <v>41.02799999999997</v>
          </cell>
        </row>
        <row r="3843">
          <cell r="B3843" t="str">
            <v>C4238</v>
          </cell>
          <cell r="C3843" t="str">
            <v>RECICLAGEM DE BASE E REVESTIMENTO COM ADIÇÃO DE BRITA NA TAXA DE 215 Kg/m² (S/ TRANSP.)</v>
          </cell>
          <cell r="D3843" t="str">
            <v>M3</v>
          </cell>
          <cell r="E3843">
            <v>1</v>
          </cell>
          <cell r="F3843">
            <v>34.783292385620896</v>
          </cell>
          <cell r="G3843">
            <v>0</v>
          </cell>
          <cell r="H3843">
            <v>4.3767076143790797</v>
          </cell>
          <cell r="I3843">
            <v>0</v>
          </cell>
          <cell r="J3843">
            <v>39.159999999999975</v>
          </cell>
          <cell r="K3843">
            <v>46.991999999999969</v>
          </cell>
        </row>
        <row r="3844">
          <cell r="B3844" t="str">
            <v>C4239</v>
          </cell>
          <cell r="C3844" t="str">
            <v>RECICLAGEM DE BASE E REVESTIMENTO COM ADIÇÃO DE BRITA NA TAXA DE 258 Kg/m² (S/ TRANSP.)</v>
          </cell>
          <cell r="D3844" t="str">
            <v>M3</v>
          </cell>
          <cell r="E3844">
            <v>1</v>
          </cell>
          <cell r="F3844">
            <v>39.126416552287601</v>
          </cell>
          <cell r="G3844">
            <v>0</v>
          </cell>
          <cell r="H3844">
            <v>4.9735834477124197</v>
          </cell>
          <cell r="I3844">
            <v>0</v>
          </cell>
          <cell r="J3844">
            <v>44.100000000000023</v>
          </cell>
          <cell r="K3844">
            <v>52.920000000000023</v>
          </cell>
        </row>
        <row r="3845">
          <cell r="B3845" t="str">
            <v>C3231</v>
          </cell>
          <cell r="C3845" t="str">
            <v>RECOMPOSIÇÃO DE  SUB-BASE/BASE SOLO ESTABILIZADO GRANULOMETRICAMENTE (S/TRANSP)</v>
          </cell>
          <cell r="D3845" t="str">
            <v>M3</v>
          </cell>
          <cell r="E3845">
            <v>1</v>
          </cell>
          <cell r="F3845">
            <v>7.6187500000000004</v>
          </cell>
          <cell r="G3845">
            <v>0</v>
          </cell>
          <cell r="H3845">
            <v>1.24125</v>
          </cell>
          <cell r="I3845">
            <v>0</v>
          </cell>
          <cell r="J3845">
            <v>8.86</v>
          </cell>
          <cell r="K3845">
            <v>10.632</v>
          </cell>
        </row>
        <row r="3846">
          <cell r="C3846" t="str">
            <v>IMPRIMAÇÃO</v>
          </cell>
          <cell r="E3846">
            <v>0</v>
          </cell>
          <cell r="F3846">
            <v>0.140288461538462</v>
          </cell>
          <cell r="G3846">
            <v>0</v>
          </cell>
          <cell r="H3846">
            <v>2.9711538461538501E-2</v>
          </cell>
          <cell r="I3846">
            <v>0</v>
          </cell>
          <cell r="J3846" t="str">
            <v/>
          </cell>
        </row>
        <row r="3847">
          <cell r="B3847" t="str">
            <v>C3221</v>
          </cell>
          <cell r="C3847" t="str">
            <v>IMPRIMAÇÃO - EXECUÇÃO (S/TRANSP)</v>
          </cell>
          <cell r="D3847" t="str">
            <v>M2</v>
          </cell>
          <cell r="E3847">
            <v>1</v>
          </cell>
          <cell r="F3847">
            <v>0.140288461538462</v>
          </cell>
          <cell r="G3847">
            <v>0</v>
          </cell>
          <cell r="H3847">
            <v>2.9711538461538501E-2</v>
          </cell>
          <cell r="I3847">
            <v>0</v>
          </cell>
          <cell r="J3847">
            <v>0.17000000000000051</v>
          </cell>
          <cell r="K3847">
            <v>0.2040000000000006</v>
          </cell>
        </row>
        <row r="3848">
          <cell r="C3848" t="str">
            <v>PINTURA DE LIGAÇÃO</v>
          </cell>
          <cell r="E3848">
            <v>0</v>
          </cell>
          <cell r="F3848">
            <v>9.492204595185999E-2</v>
          </cell>
          <cell r="G3848">
            <v>0</v>
          </cell>
          <cell r="H3848">
            <v>1.507795404814E-2</v>
          </cell>
          <cell r="I3848">
            <v>0</v>
          </cell>
          <cell r="J3848" t="str">
            <v/>
          </cell>
        </row>
        <row r="3849">
          <cell r="B3849" t="str">
            <v>C3228</v>
          </cell>
          <cell r="C3849" t="str">
            <v>PINTURA DE LIGAÇÃO - EXECUÇÃO (S/TRANSP)</v>
          </cell>
          <cell r="D3849" t="str">
            <v>M2</v>
          </cell>
          <cell r="E3849">
            <v>1</v>
          </cell>
          <cell r="F3849">
            <v>9.4922045951860004E-2</v>
          </cell>
          <cell r="G3849">
            <v>0</v>
          </cell>
          <cell r="H3849">
            <v>1.507795404814E-2</v>
          </cell>
          <cell r="I3849">
            <v>0</v>
          </cell>
          <cell r="J3849">
            <v>0.11</v>
          </cell>
          <cell r="K3849">
            <v>0.13200000000000001</v>
          </cell>
        </row>
        <row r="3850">
          <cell r="C3850" t="str">
            <v>MISTURAS BETUMINOSAS À QUENTE</v>
          </cell>
          <cell r="E3850">
            <v>0</v>
          </cell>
          <cell r="F3850">
            <v>258.53483477545001</v>
          </cell>
          <cell r="G3850">
            <v>0</v>
          </cell>
          <cell r="H3850">
            <v>24.6651652245503</v>
          </cell>
          <cell r="I3850">
            <v>0</v>
          </cell>
          <cell r="J3850" t="str">
            <v/>
          </cell>
        </row>
        <row r="3851">
          <cell r="B3851" t="str">
            <v>C3126</v>
          </cell>
          <cell r="C3851" t="str">
            <v>AREIA ASFALTO USINADA À QUENTE C/ESPALHAMENTO DE MOTONIVELADORA (S/TRANSP)</v>
          </cell>
          <cell r="D3851" t="str">
            <v>M3</v>
          </cell>
          <cell r="E3851">
            <v>1</v>
          </cell>
          <cell r="F3851">
            <v>50.428444119810401</v>
          </cell>
          <cell r="G3851">
            <v>0</v>
          </cell>
          <cell r="H3851">
            <v>3.9815558801895996</v>
          </cell>
          <cell r="I3851">
            <v>0</v>
          </cell>
          <cell r="J3851">
            <v>54.41</v>
          </cell>
          <cell r="K3851">
            <v>65.291999999999987</v>
          </cell>
        </row>
        <row r="3852">
          <cell r="B3852" t="str">
            <v>C3128</v>
          </cell>
          <cell r="C3852" t="str">
            <v>AREIA ASFALTO USINADA À QUENTE - AAUQ (S/TRANSP)</v>
          </cell>
          <cell r="D3852" t="str">
            <v>M3</v>
          </cell>
          <cell r="E3852">
            <v>1</v>
          </cell>
          <cell r="F3852">
            <v>50.723878902419095</v>
          </cell>
          <cell r="G3852">
            <v>0</v>
          </cell>
          <cell r="H3852">
            <v>4.1261210975809099</v>
          </cell>
          <cell r="I3852">
            <v>0</v>
          </cell>
          <cell r="J3852">
            <v>54.850000000000009</v>
          </cell>
          <cell r="K3852">
            <v>65.820000000000007</v>
          </cell>
        </row>
        <row r="3853">
          <cell r="B3853" t="str">
            <v>C3155</v>
          </cell>
          <cell r="C3853" t="str">
            <v>CONCRETO BETUMINOSO USINADO À QUENTE - CBUQ (S/TRANSP)</v>
          </cell>
          <cell r="D3853" t="str">
            <v>M3</v>
          </cell>
          <cell r="E3853">
            <v>1</v>
          </cell>
          <cell r="F3853">
            <v>74.129343730420501</v>
          </cell>
          <cell r="G3853">
            <v>0</v>
          </cell>
          <cell r="H3853">
            <v>7.3206562695795299</v>
          </cell>
          <cell r="I3853">
            <v>0</v>
          </cell>
          <cell r="J3853">
            <v>81.450000000000031</v>
          </cell>
          <cell r="K3853">
            <v>97.740000000000038</v>
          </cell>
        </row>
        <row r="3854">
          <cell r="B3854" t="str">
            <v>C3230</v>
          </cell>
          <cell r="C3854" t="str">
            <v>PRÉ MISTURADO À QUENTE - PMQ (S/TRANSP)</v>
          </cell>
          <cell r="D3854" t="str">
            <v>M3</v>
          </cell>
          <cell r="E3854">
            <v>1</v>
          </cell>
          <cell r="F3854">
            <v>83.253168022799699</v>
          </cell>
          <cell r="G3854">
            <v>0</v>
          </cell>
          <cell r="H3854">
            <v>9.2368319772002998</v>
          </cell>
          <cell r="I3854">
            <v>0</v>
          </cell>
          <cell r="J3854">
            <v>92.49</v>
          </cell>
          <cell r="K3854">
            <v>110.98799999999999</v>
          </cell>
        </row>
        <row r="3855">
          <cell r="C3855" t="str">
            <v>MISTURAS BETUMINOSAS À FRIO</v>
          </cell>
          <cell r="E3855">
            <v>0</v>
          </cell>
          <cell r="F3855">
            <v>83.881504324813193</v>
          </cell>
          <cell r="G3855">
            <v>0</v>
          </cell>
          <cell r="H3855">
            <v>15.268495675186699</v>
          </cell>
          <cell r="I3855">
            <v>0</v>
          </cell>
          <cell r="J3855" t="str">
            <v/>
          </cell>
        </row>
        <row r="3856">
          <cell r="B3856" t="str">
            <v>C3127</v>
          </cell>
          <cell r="C3856" t="str">
            <v>AREIA ASFALTO USINADA À FRIO - AAUF (S/TRANSP)</v>
          </cell>
          <cell r="D3856" t="str">
            <v>M3</v>
          </cell>
          <cell r="E3856">
            <v>1</v>
          </cell>
          <cell r="F3856">
            <v>27.708022569444399</v>
          </cell>
          <cell r="G3856">
            <v>0</v>
          </cell>
          <cell r="H3856">
            <v>5.2919774305555594</v>
          </cell>
          <cell r="I3856">
            <v>0</v>
          </cell>
          <cell r="J3856">
            <v>32.999999999999957</v>
          </cell>
          <cell r="K3856">
            <v>39.599999999999945</v>
          </cell>
        </row>
        <row r="3857">
          <cell r="B3857" t="str">
            <v>C3229</v>
          </cell>
          <cell r="C3857" t="str">
            <v>PRÉ MISTURADO À FRIO - PMF (S/TRANSP)</v>
          </cell>
          <cell r="D3857" t="str">
            <v>M3</v>
          </cell>
          <cell r="E3857">
            <v>1</v>
          </cell>
          <cell r="F3857">
            <v>56.173481755368798</v>
          </cell>
          <cell r="G3857">
            <v>0</v>
          </cell>
          <cell r="H3857">
            <v>9.9765182446311798</v>
          </cell>
          <cell r="I3857">
            <v>0</v>
          </cell>
          <cell r="J3857">
            <v>66.149999999999977</v>
          </cell>
          <cell r="K3857">
            <v>79.379999999999967</v>
          </cell>
        </row>
        <row r="3858">
          <cell r="C3858" t="str">
            <v>REVESTIMENTO EM PEDRA</v>
          </cell>
          <cell r="E3858">
            <v>0</v>
          </cell>
          <cell r="F3858">
            <v>129.26724962418299</v>
          </cell>
          <cell r="G3858">
            <v>0</v>
          </cell>
          <cell r="H3858">
            <v>19.112750375817001</v>
          </cell>
          <cell r="I3858">
            <v>0</v>
          </cell>
          <cell r="J3858" t="str">
            <v/>
          </cell>
        </row>
        <row r="3859">
          <cell r="B3859" t="str">
            <v>C3010</v>
          </cell>
          <cell r="C3859" t="str">
            <v>PAVIMENTAÇÃO BRIPAR INCLUSIVE COMPACTAÇÃO (S/TRANSP)</v>
          </cell>
          <cell r="D3859" t="str">
            <v>M2</v>
          </cell>
          <cell r="E3859">
            <v>1</v>
          </cell>
          <cell r="F3859">
            <v>26.029674999999997</v>
          </cell>
          <cell r="G3859">
            <v>0</v>
          </cell>
          <cell r="H3859">
            <v>4.590325</v>
          </cell>
          <cell r="I3859">
            <v>0</v>
          </cell>
          <cell r="J3859">
            <v>30.619999999999997</v>
          </cell>
          <cell r="K3859">
            <v>36.743999999999993</v>
          </cell>
        </row>
        <row r="3860">
          <cell r="B3860" t="str">
            <v>C2893</v>
          </cell>
          <cell r="C3860" t="str">
            <v>PAVIMENTAÇÃO EM PARALELEPÍPEDO C/ REJUNTAMENTO (AGREGADO ADQUIRIDO)</v>
          </cell>
          <cell r="D3860" t="str">
            <v>M2</v>
          </cell>
          <cell r="E3860">
            <v>1</v>
          </cell>
          <cell r="F3860">
            <v>26.2605</v>
          </cell>
          <cell r="G3860">
            <v>0</v>
          </cell>
          <cell r="H3860">
            <v>1.9095000000000002</v>
          </cell>
          <cell r="I3860">
            <v>0</v>
          </cell>
          <cell r="J3860">
            <v>28.17</v>
          </cell>
          <cell r="K3860">
            <v>33.804000000000002</v>
          </cell>
        </row>
        <row r="3861">
          <cell r="B3861" t="str">
            <v>C3107</v>
          </cell>
          <cell r="C3861" t="str">
            <v>PAVIMENTAÇÃO EM PARALELEPÍPEDO C/ REJUNTAMENTO (AGREGADO PRODUZIDO) (S/TRANSP)</v>
          </cell>
          <cell r="D3861" t="str">
            <v>M2</v>
          </cell>
          <cell r="E3861">
            <v>1</v>
          </cell>
          <cell r="F3861">
            <v>24.219038472222199</v>
          </cell>
          <cell r="G3861">
            <v>0</v>
          </cell>
          <cell r="H3861">
            <v>1.9509615277777799</v>
          </cell>
          <cell r="I3861">
            <v>0</v>
          </cell>
          <cell r="J3861">
            <v>26.169999999999977</v>
          </cell>
          <cell r="K3861">
            <v>31.403999999999971</v>
          </cell>
        </row>
        <row r="3862">
          <cell r="B3862" t="str">
            <v>C2894</v>
          </cell>
          <cell r="C3862" t="str">
            <v>PAVIMENTAÇÃO EM PARALELEPÍPEDO S/ REJUNTAMENTO (AGREGADO ADQUIRIDO)</v>
          </cell>
          <cell r="D3862" t="str">
            <v>M2</v>
          </cell>
          <cell r="E3862">
            <v>1</v>
          </cell>
          <cell r="F3862">
            <v>23.763000000000002</v>
          </cell>
          <cell r="G3862">
            <v>0</v>
          </cell>
          <cell r="H3862">
            <v>1.4670000000000001</v>
          </cell>
          <cell r="I3862">
            <v>0</v>
          </cell>
          <cell r="J3862">
            <v>25.23</v>
          </cell>
          <cell r="K3862">
            <v>30.276</v>
          </cell>
        </row>
        <row r="3863">
          <cell r="B3863" t="str">
            <v>C2895</v>
          </cell>
          <cell r="C3863" t="str">
            <v>PAVIMENTAÇÃO EM PEDRA TOSCA C/ REJUNTAMENTO (AGREGADO ADQUIRIDO)</v>
          </cell>
          <cell r="D3863" t="str">
            <v>M2</v>
          </cell>
          <cell r="E3863">
            <v>1</v>
          </cell>
          <cell r="F3863">
            <v>15.354125</v>
          </cell>
          <cell r="G3863">
            <v>0</v>
          </cell>
          <cell r="H3863">
            <v>3.5558749999999999</v>
          </cell>
          <cell r="I3863">
            <v>0</v>
          </cell>
          <cell r="J3863">
            <v>18.91</v>
          </cell>
          <cell r="K3863">
            <v>22.692</v>
          </cell>
        </row>
        <row r="3864">
          <cell r="B3864" t="str">
            <v>C3348</v>
          </cell>
          <cell r="C3864" t="str">
            <v>PAVIMENTAÇÃO EM PEDRA TOSCA S/ REJUNTAMENTO (AGREGADO PRODUZIDO)</v>
          </cell>
          <cell r="D3864" t="str">
            <v>M2</v>
          </cell>
          <cell r="E3864">
            <v>1</v>
          </cell>
          <cell r="F3864">
            <v>5.27541115196078</v>
          </cell>
          <cell r="G3864">
            <v>0</v>
          </cell>
          <cell r="H3864">
            <v>3.03458884803922</v>
          </cell>
          <cell r="I3864">
            <v>0</v>
          </cell>
          <cell r="J3864">
            <v>8.31</v>
          </cell>
          <cell r="K3864">
            <v>9.9719999999999995</v>
          </cell>
        </row>
        <row r="3865">
          <cell r="B3865" t="str">
            <v>C2896</v>
          </cell>
          <cell r="C3865" t="str">
            <v>PAVIMENTAÇÃO EM PEDRA TOSCA S/ REJUNTAMENTO (AGREGADO ADQUIRIDO)</v>
          </cell>
          <cell r="D3865" t="str">
            <v>M2</v>
          </cell>
          <cell r="E3865">
            <v>1</v>
          </cell>
          <cell r="F3865">
            <v>8.3655000000000008</v>
          </cell>
          <cell r="G3865">
            <v>0</v>
          </cell>
          <cell r="H3865">
            <v>2.6045000000000003</v>
          </cell>
          <cell r="I3865">
            <v>0</v>
          </cell>
          <cell r="J3865">
            <v>10.97</v>
          </cell>
          <cell r="K3865">
            <v>13.164</v>
          </cell>
        </row>
        <row r="3866">
          <cell r="C3866" t="str">
            <v>REVESTIMENTO PRIMÁRIO</v>
          </cell>
          <cell r="E3866">
            <v>0</v>
          </cell>
          <cell r="F3866">
            <v>92.564614432236894</v>
          </cell>
          <cell r="G3866">
            <v>0</v>
          </cell>
          <cell r="H3866">
            <v>0.665385567763077</v>
          </cell>
          <cell r="I3866">
            <v>0</v>
          </cell>
          <cell r="J3866" t="str">
            <v/>
          </cell>
        </row>
        <row r="3867">
          <cell r="B3867" t="str">
            <v>C2944</v>
          </cell>
          <cell r="C3867" t="str">
            <v>REVESTIMENTO DE BRITA COM AGREGADO ADQUIRIDO</v>
          </cell>
          <cell r="D3867" t="str">
            <v>M3</v>
          </cell>
          <cell r="E3867">
            <v>1</v>
          </cell>
          <cell r="F3867">
            <v>45.605074999999999</v>
          </cell>
          <cell r="G3867">
            <v>0</v>
          </cell>
          <cell r="H3867">
            <v>0.25492500000000001</v>
          </cell>
          <cell r="I3867">
            <v>0</v>
          </cell>
          <cell r="J3867">
            <v>45.86</v>
          </cell>
          <cell r="K3867">
            <v>55.031999999999996</v>
          </cell>
        </row>
        <row r="3868">
          <cell r="B3868" t="str">
            <v>C2945</v>
          </cell>
          <cell r="C3868" t="str">
            <v>REVESTIMENTO DE PEDRISCO COM AGREGADO ADQUIRIDO</v>
          </cell>
          <cell r="D3868" t="str">
            <v>M3</v>
          </cell>
          <cell r="E3868">
            <v>1</v>
          </cell>
          <cell r="F3868">
            <v>41.946824999999997</v>
          </cell>
          <cell r="G3868">
            <v>0</v>
          </cell>
          <cell r="H3868">
            <v>2.3174999999999998E-2</v>
          </cell>
          <cell r="I3868">
            <v>0</v>
          </cell>
          <cell r="J3868">
            <v>41.97</v>
          </cell>
          <cell r="K3868">
            <v>50.363999999999997</v>
          </cell>
        </row>
        <row r="3869">
          <cell r="B3869" t="str">
            <v>C3234</v>
          </cell>
          <cell r="C3869" t="str">
            <v>REVESTIMENTO COM SOLO (PIÇARRA) (S/TRANSP)</v>
          </cell>
          <cell r="D3869" t="str">
            <v>M3</v>
          </cell>
          <cell r="E3869">
            <v>1</v>
          </cell>
          <cell r="F3869">
            <v>5.0127144322369199</v>
          </cell>
          <cell r="G3869">
            <v>0</v>
          </cell>
          <cell r="H3869">
            <v>0.38728556776307699</v>
          </cell>
          <cell r="I3869">
            <v>0</v>
          </cell>
          <cell r="J3869">
            <v>5.3999999999999968</v>
          </cell>
          <cell r="K3869">
            <v>6.479999999999996</v>
          </cell>
        </row>
        <row r="3870">
          <cell r="C3870" t="str">
            <v>TRATAMENTOS SUPERFICIAIS</v>
          </cell>
          <cell r="E3870">
            <v>0</v>
          </cell>
          <cell r="F3870">
            <v>8.8154640139786888</v>
          </cell>
          <cell r="G3870">
            <v>0</v>
          </cell>
          <cell r="H3870">
            <v>1.8145359860213099</v>
          </cell>
          <cell r="I3870">
            <v>0</v>
          </cell>
          <cell r="J3870" t="str">
            <v/>
          </cell>
        </row>
        <row r="3871">
          <cell r="B3871" t="str">
            <v>C3125</v>
          </cell>
          <cell r="C3871" t="str">
            <v xml:space="preserve">APLICAÇÃO DE EMULSÃO ASFÁLTICA C/ÁGUA EM TRATAMENTO SUPERFICIAL (S/TRANSP) </v>
          </cell>
          <cell r="D3871" t="str">
            <v>M2</v>
          </cell>
          <cell r="E3871">
            <v>1</v>
          </cell>
          <cell r="F3871">
            <v>0.101147400820793</v>
          </cell>
          <cell r="G3871">
            <v>0</v>
          </cell>
          <cell r="H3871">
            <v>1.8852599179206602E-2</v>
          </cell>
          <cell r="I3871">
            <v>0</v>
          </cell>
          <cell r="J3871">
            <v>0.11999999999999961</v>
          </cell>
          <cell r="K3871">
            <v>0.14399999999999952</v>
          </cell>
        </row>
        <row r="3872">
          <cell r="B3872" t="str">
            <v>C3242</v>
          </cell>
          <cell r="C3872" t="str">
            <v>TRATAMENTO SUPERFICIAL SIMPLES (S/TRANSP)</v>
          </cell>
          <cell r="D3872" t="str">
            <v>M2</v>
          </cell>
          <cell r="E3872">
            <v>1</v>
          </cell>
          <cell r="F3872">
            <v>0.71073785955761604</v>
          </cell>
          <cell r="G3872">
            <v>0</v>
          </cell>
          <cell r="H3872">
            <v>0.139262140442384</v>
          </cell>
          <cell r="I3872">
            <v>0</v>
          </cell>
          <cell r="J3872">
            <v>0.85000000000000009</v>
          </cell>
          <cell r="K3872">
            <v>1.02</v>
          </cell>
        </row>
        <row r="3873">
          <cell r="B3873" t="str">
            <v>C3240</v>
          </cell>
          <cell r="C3873" t="str">
            <v>TRATAMENTO SUPERFICIAL DUPLO (S/TRANSP)</v>
          </cell>
          <cell r="D3873" t="str">
            <v>M2</v>
          </cell>
          <cell r="E3873">
            <v>1</v>
          </cell>
          <cell r="F3873">
            <v>2.0347266590767998</v>
          </cell>
          <cell r="G3873">
            <v>0</v>
          </cell>
          <cell r="H3873">
            <v>0.43527334092319603</v>
          </cell>
          <cell r="I3873">
            <v>0</v>
          </cell>
          <cell r="J3873">
            <v>2.4699999999999958</v>
          </cell>
          <cell r="K3873">
            <v>2.9639999999999946</v>
          </cell>
        </row>
        <row r="3874">
          <cell r="B3874" t="str">
            <v>C3241</v>
          </cell>
          <cell r="C3874" t="str">
            <v>TRATAMENTO SUPERFICIAL DUPLO C/CAPA SELANTE (S/TRANSP)</v>
          </cell>
          <cell r="D3874" t="str">
            <v>M2</v>
          </cell>
          <cell r="E3874">
            <v>1</v>
          </cell>
          <cell r="F3874">
            <v>2.6571963953207201</v>
          </cell>
          <cell r="G3874">
            <v>0</v>
          </cell>
          <cell r="H3874">
            <v>0.522803604679282</v>
          </cell>
          <cell r="I3874">
            <v>0</v>
          </cell>
          <cell r="J3874">
            <v>3.1800000000000019</v>
          </cell>
          <cell r="K3874">
            <v>3.8160000000000021</v>
          </cell>
        </row>
        <row r="3875">
          <cell r="B3875" t="str">
            <v>C3243</v>
          </cell>
          <cell r="C3875" t="str">
            <v>TRATAMENTO SUPERFICIAL TRIPLO (S/TRANSP)</v>
          </cell>
          <cell r="D3875" t="str">
            <v>M2</v>
          </cell>
          <cell r="E3875">
            <v>1</v>
          </cell>
          <cell r="F3875">
            <v>3.3116556992027597</v>
          </cell>
          <cell r="G3875">
            <v>0</v>
          </cell>
          <cell r="H3875">
            <v>0.69834430079724097</v>
          </cell>
          <cell r="I3875">
            <v>0</v>
          </cell>
          <cell r="J3875">
            <v>4.0100000000000007</v>
          </cell>
          <cell r="K3875">
            <v>4.8120000000000003</v>
          </cell>
        </row>
        <row r="3876">
          <cell r="C3876" t="str">
            <v>CONSERVAÇÃO DO SISTEMA VIÁRIO</v>
          </cell>
          <cell r="E3876">
            <v>0</v>
          </cell>
          <cell r="F3876">
            <v>11754.280017716501</v>
          </cell>
          <cell r="G3876">
            <v>0</v>
          </cell>
          <cell r="H3876">
            <v>13641.049982283501</v>
          </cell>
          <cell r="I3876">
            <v>0</v>
          </cell>
          <cell r="J3876" t="str">
            <v/>
          </cell>
        </row>
        <row r="3877">
          <cell r="C3877" t="str">
            <v>FERROVIÁRIA</v>
          </cell>
          <cell r="E3877">
            <v>0</v>
          </cell>
          <cell r="F3877">
            <v>10471.10473125</v>
          </cell>
          <cell r="G3877">
            <v>0</v>
          </cell>
          <cell r="H3877">
            <v>13034.485268750001</v>
          </cell>
          <cell r="I3877">
            <v>0</v>
          </cell>
          <cell r="J3877" t="str">
            <v/>
          </cell>
        </row>
        <row r="3878">
          <cell r="B3878" t="str">
            <v>C4337</v>
          </cell>
          <cell r="C3878" t="str">
            <v>ACABAMENTO MANUAL DO PERFIL DO LASTRO DE BRITA APÓS O NIVELAMENTO, INCLUSIVE COMPACTAÇÃO DA SUPERFÍCIE, BITOLA MÉTRICA, VIA SINGELA</v>
          </cell>
          <cell r="D3878" t="str">
            <v>M</v>
          </cell>
          <cell r="E3878">
            <v>1</v>
          </cell>
          <cell r="F3878">
            <v>0.60673750000000004</v>
          </cell>
          <cell r="G3878">
            <v>0</v>
          </cell>
          <cell r="H3878">
            <v>0.75326250000000006</v>
          </cell>
          <cell r="I3878">
            <v>0</v>
          </cell>
          <cell r="J3878">
            <v>1.36</v>
          </cell>
          <cell r="K3878">
            <v>1.6320000000000001</v>
          </cell>
        </row>
        <row r="3879">
          <cell r="B3879" t="str">
            <v>C4335</v>
          </cell>
          <cell r="C3879" t="str">
            <v>ALARGAMENTO DE CORTE, MANUAL</v>
          </cell>
          <cell r="D3879" t="str">
            <v>M3</v>
          </cell>
          <cell r="E3879">
            <v>1</v>
          </cell>
          <cell r="F3879">
            <v>5.6195499999999994</v>
          </cell>
          <cell r="G3879">
            <v>0</v>
          </cell>
          <cell r="H3879">
            <v>7.0304500000000001</v>
          </cell>
          <cell r="I3879">
            <v>0</v>
          </cell>
          <cell r="J3879">
            <v>12.649999999999999</v>
          </cell>
          <cell r="K3879">
            <v>15.179999999999998</v>
          </cell>
        </row>
        <row r="3880">
          <cell r="B3880" t="str">
            <v>C4357</v>
          </cell>
          <cell r="C3880" t="str">
            <v>APLICAÇÃO DE RETENSORES</v>
          </cell>
          <cell r="D3880" t="str">
            <v>UN</v>
          </cell>
          <cell r="E3880">
            <v>1</v>
          </cell>
          <cell r="F3880">
            <v>0.10445625</v>
          </cell>
          <cell r="G3880">
            <v>0</v>
          </cell>
          <cell r="H3880">
            <v>0.12554375000000001</v>
          </cell>
          <cell r="I3880">
            <v>0</v>
          </cell>
          <cell r="J3880">
            <v>0.23</v>
          </cell>
          <cell r="K3880">
            <v>0.27600000000000002</v>
          </cell>
        </row>
        <row r="3881">
          <cell r="B3881" t="str">
            <v>C4359</v>
          </cell>
          <cell r="C3881" t="str">
            <v>ASSENTAMENTO DE MARCO QUILOMÉTRICO OU MECTOMÉTRICO</v>
          </cell>
          <cell r="D3881" t="str">
            <v>UN</v>
          </cell>
          <cell r="E3881">
            <v>1</v>
          </cell>
          <cell r="F3881">
            <v>3.0136875000000001</v>
          </cell>
          <cell r="G3881">
            <v>0</v>
          </cell>
          <cell r="H3881">
            <v>3.7663125000000002</v>
          </cell>
          <cell r="I3881">
            <v>0</v>
          </cell>
          <cell r="J3881">
            <v>6.78</v>
          </cell>
          <cell r="K3881">
            <v>8.1359999999999992</v>
          </cell>
        </row>
        <row r="3882">
          <cell r="B3882" t="str">
            <v>C4227</v>
          </cell>
          <cell r="C3882" t="str">
            <v>CARGA MANUAL DE ACESSÓRIOS METÁLICOS E MATERIAIS DIVERSOS COM ARRUMAÇÃO DA CARGA EM VAGÕES OU CAMINHÕES, BITOLA MÉTRICA</v>
          </cell>
          <cell r="D3882" t="str">
            <v>T</v>
          </cell>
          <cell r="E3882">
            <v>1</v>
          </cell>
          <cell r="F3882">
            <v>3.2523825</v>
          </cell>
          <cell r="G3882">
            <v>0</v>
          </cell>
          <cell r="H3882">
            <v>4.0676174999999999</v>
          </cell>
          <cell r="I3882">
            <v>0</v>
          </cell>
          <cell r="J3882">
            <v>7.32</v>
          </cell>
          <cell r="K3882">
            <v>8.7840000000000007</v>
          </cell>
        </row>
        <row r="3883">
          <cell r="B3883" t="str">
            <v>C4367</v>
          </cell>
          <cell r="C3883" t="str">
            <v>CARGA MANUAL DE DORMENTE DE CONCRETO COM ARRUMAÇÃO DA CARGA EM VAGÕES OU CAMINHÕES, BITOLA MÉTRICA</v>
          </cell>
          <cell r="D3883" t="str">
            <v>UN</v>
          </cell>
          <cell r="E3883">
            <v>1</v>
          </cell>
          <cell r="F3883">
            <v>0.68630250000000004</v>
          </cell>
          <cell r="G3883">
            <v>0</v>
          </cell>
          <cell r="H3883">
            <v>0.8536975</v>
          </cell>
          <cell r="I3883">
            <v>0</v>
          </cell>
          <cell r="J3883">
            <v>1.54</v>
          </cell>
          <cell r="K3883">
            <v>1.8479999999999999</v>
          </cell>
        </row>
        <row r="3884">
          <cell r="B3884" t="str">
            <v>C4225</v>
          </cell>
          <cell r="C3884" t="str">
            <v>CARGA MANUAL DE DORMENTES DE CONCRETO COM ARRUMAÇÃO DA CARGA EM VAGÕES OU CAMINHÕES - BITOLA MÉTRICA</v>
          </cell>
          <cell r="D3884" t="str">
            <v>T</v>
          </cell>
          <cell r="E3884">
            <v>1</v>
          </cell>
          <cell r="F3884">
            <v>3.4115125000000002</v>
          </cell>
          <cell r="G3884">
            <v>0</v>
          </cell>
          <cell r="H3884">
            <v>4.2684875</v>
          </cell>
          <cell r="I3884">
            <v>0</v>
          </cell>
          <cell r="J3884">
            <v>7.68</v>
          </cell>
          <cell r="K3884">
            <v>9.2159999999999993</v>
          </cell>
        </row>
        <row r="3885">
          <cell r="B3885" t="str">
            <v>C4224</v>
          </cell>
          <cell r="C3885" t="str">
            <v>CARGA MANUAL DE DORMENTES DE MADEIRA COM ARRUMAÇÃO DA CARGA EM VAGÕES OU CAMINHÕES - BITOLA MÉTRICA</v>
          </cell>
          <cell r="D3885" t="str">
            <v>UN</v>
          </cell>
          <cell r="E3885">
            <v>1</v>
          </cell>
          <cell r="F3885">
            <v>0.38293375000000002</v>
          </cell>
          <cell r="G3885">
            <v>0</v>
          </cell>
          <cell r="H3885">
            <v>0.47706625000000003</v>
          </cell>
          <cell r="I3885">
            <v>0</v>
          </cell>
          <cell r="J3885">
            <v>0.8600000000000001</v>
          </cell>
          <cell r="K3885">
            <v>1.032</v>
          </cell>
        </row>
        <row r="3886">
          <cell r="B3886" t="str">
            <v>C4228</v>
          </cell>
          <cell r="C3886" t="str">
            <v>CARGA MANUAL DE DORMENTES ESPECIAIS PARA AMV COM ARRUMAÇÃO DA CARGA EM VAGÕES OU CAMINHÕES, BITOLA MÉTRICA</v>
          </cell>
          <cell r="D3886" t="str">
            <v>UN</v>
          </cell>
          <cell r="E3886">
            <v>1</v>
          </cell>
          <cell r="F3886">
            <v>0.43760749999999998</v>
          </cell>
          <cell r="G3886">
            <v>0</v>
          </cell>
          <cell r="H3886">
            <v>0.55239250000000006</v>
          </cell>
          <cell r="I3886">
            <v>0</v>
          </cell>
          <cell r="J3886">
            <v>0.99</v>
          </cell>
          <cell r="K3886">
            <v>1.1879999999999999</v>
          </cell>
        </row>
        <row r="3887">
          <cell r="B3887" t="str">
            <v>C4226</v>
          </cell>
          <cell r="C3887" t="str">
            <v>CARGA MANUAL DE TRILHOS COM ARRUMAÇÃO DA CARGA EM VAGÕES OU CAMINHÕES</v>
          </cell>
          <cell r="D3887" t="str">
            <v>T</v>
          </cell>
          <cell r="E3887">
            <v>1</v>
          </cell>
          <cell r="F3887">
            <v>3.8193375000000001</v>
          </cell>
          <cell r="G3887">
            <v>0</v>
          </cell>
          <cell r="H3887">
            <v>4.7706625000000003</v>
          </cell>
          <cell r="I3887">
            <v>0</v>
          </cell>
          <cell r="J3887">
            <v>8.59</v>
          </cell>
          <cell r="K3887">
            <v>10.308</v>
          </cell>
        </row>
        <row r="3888">
          <cell r="B3888" t="str">
            <v>C4349</v>
          </cell>
          <cell r="C3888" t="str">
            <v>CONSERVAÇÃO MANUAL DE JUNTAS COM DESMONTAGEM - TALAS COM 6 FUROS - INCLUINDO: DESMONTAGEM, LIMPEZA, INSPEÇÃO VISUAL PARA DETECÇÃO DE DEFEITOS NAS EXTREMIDADES DOS TRILHOS E TALA, FIXAÇÃO, LUBRIFICAÇÃO E REMONTAGEM</v>
          </cell>
          <cell r="D3888" t="str">
            <v>UN</v>
          </cell>
          <cell r="E3888">
            <v>1</v>
          </cell>
          <cell r="F3888">
            <v>1.7704299999999999</v>
          </cell>
          <cell r="G3888">
            <v>0</v>
          </cell>
          <cell r="H3888">
            <v>2.2095699999999998</v>
          </cell>
          <cell r="I3888">
            <v>0</v>
          </cell>
          <cell r="J3888">
            <v>3.9799999999999995</v>
          </cell>
          <cell r="K3888">
            <v>4.7759999999999989</v>
          </cell>
        </row>
        <row r="3889">
          <cell r="B3889" t="str">
            <v>C4348</v>
          </cell>
          <cell r="C3889" t="str">
            <v>CONSERVAÇÃO MANUAL DE JUNTAS SEM DESMONTAGEM</v>
          </cell>
          <cell r="D3889" t="str">
            <v>UN</v>
          </cell>
          <cell r="E3889">
            <v>1</v>
          </cell>
          <cell r="F3889">
            <v>7.9564999999999997E-2</v>
          </cell>
          <cell r="G3889">
            <v>0</v>
          </cell>
          <cell r="H3889">
            <v>0.100435</v>
          </cell>
          <cell r="I3889">
            <v>0</v>
          </cell>
          <cell r="J3889">
            <v>0.18</v>
          </cell>
          <cell r="K3889">
            <v>0.216</v>
          </cell>
        </row>
        <row r="3890">
          <cell r="B3890" t="str">
            <v>C4352</v>
          </cell>
          <cell r="C3890" t="str">
            <v>CONSOLIDAÇÃO MANUAL DA FIXAÇÃO ELÁSTICA - SUBSTITUIÇÃO OU REPOSICIONAMENTO DE PEÇAS DA FIXAÇÃO DOS DORMENTES DE CONCRETO (SEM FORNECIMENTO)</v>
          </cell>
          <cell r="D3890" t="str">
            <v>UN</v>
          </cell>
          <cell r="E3890">
            <v>1</v>
          </cell>
          <cell r="F3890">
            <v>0.18402125</v>
          </cell>
          <cell r="G3890">
            <v>0</v>
          </cell>
          <cell r="H3890">
            <v>0.22597875000000001</v>
          </cell>
          <cell r="I3890">
            <v>0</v>
          </cell>
          <cell r="J3890">
            <v>0.41000000000000003</v>
          </cell>
          <cell r="K3890">
            <v>0.49199999999999999</v>
          </cell>
        </row>
        <row r="3891">
          <cell r="B3891" t="str">
            <v>C4351</v>
          </cell>
          <cell r="C3891" t="str">
            <v>CONSOLIDAÇÃO MANUAL DA FIXAÇÃO RÍGIDA (PREGO OU TIREFÃO) COM OU SEM SUBSTITUIÇÃO</v>
          </cell>
          <cell r="D3891" t="str">
            <v>UN</v>
          </cell>
          <cell r="E3891">
            <v>1</v>
          </cell>
          <cell r="F3891">
            <v>0.18402125</v>
          </cell>
          <cell r="G3891">
            <v>0</v>
          </cell>
          <cell r="H3891">
            <v>0.22597875000000001</v>
          </cell>
          <cell r="I3891">
            <v>0</v>
          </cell>
          <cell r="J3891">
            <v>0.41000000000000003</v>
          </cell>
          <cell r="K3891">
            <v>0.49199999999999999</v>
          </cell>
        </row>
        <row r="3892">
          <cell r="B3892" t="str">
            <v>C4341</v>
          </cell>
          <cell r="C3892" t="str">
            <v>CONSOLIDAÇÃO MANUAL DAS FIXAÇÕES DE AMV COM ABERTURA MENOR OU IGUAL A 1:10, BITOLA MÉTRICA</v>
          </cell>
          <cell r="D3892" t="str">
            <v>UN</v>
          </cell>
          <cell r="E3892">
            <v>1</v>
          </cell>
          <cell r="F3892">
            <v>90.390625</v>
          </cell>
          <cell r="G3892">
            <v>0</v>
          </cell>
          <cell r="H3892">
            <v>112.989375</v>
          </cell>
          <cell r="I3892">
            <v>0</v>
          </cell>
          <cell r="J3892">
            <v>203.38</v>
          </cell>
          <cell r="K3892">
            <v>244.05599999999998</v>
          </cell>
        </row>
        <row r="3893">
          <cell r="B3893" t="str">
            <v>C4342</v>
          </cell>
          <cell r="C3893" t="str">
            <v>CONSOLIDAÇÃO MANUAL DAS FIXAÇÕES DE AMV COM ABERTURA MAIOR QUE 1:10, BITOLA MÉTRICA</v>
          </cell>
          <cell r="D3893" t="str">
            <v>UN</v>
          </cell>
          <cell r="E3893">
            <v>1</v>
          </cell>
          <cell r="F3893">
            <v>70.309375000000003</v>
          </cell>
          <cell r="G3893">
            <v>0</v>
          </cell>
          <cell r="H3893">
            <v>87.880624999999995</v>
          </cell>
          <cell r="I3893">
            <v>0</v>
          </cell>
          <cell r="J3893">
            <v>158.19</v>
          </cell>
          <cell r="K3893">
            <v>189.828</v>
          </cell>
        </row>
        <row r="3894">
          <cell r="B3894" t="str">
            <v>C4358</v>
          </cell>
          <cell r="C3894" t="str">
            <v>CORREÇÃO MANUAL DE BITOLA</v>
          </cell>
          <cell r="D3894" t="str">
            <v>M</v>
          </cell>
          <cell r="E3894">
            <v>1</v>
          </cell>
          <cell r="F3894">
            <v>0.80564999999999998</v>
          </cell>
          <cell r="G3894">
            <v>0</v>
          </cell>
          <cell r="H3894">
            <v>1.0043499999999999</v>
          </cell>
          <cell r="I3894">
            <v>0</v>
          </cell>
          <cell r="J3894">
            <v>1.8099999999999998</v>
          </cell>
          <cell r="K3894">
            <v>2.1719999999999997</v>
          </cell>
        </row>
        <row r="3895">
          <cell r="B3895" t="str">
            <v>C4220</v>
          </cell>
          <cell r="C3895" t="str">
            <v>DEMOLIÇÃO MANUAL DE AMV COM ABERTURA DE 1:8 COM MATERIAL METÁLICO TIPO ATÉ TR 45, BITOLA MÉTRICA COM SEPARAÇÃO E EMPILHAMENTO DOS MATERIAIS</v>
          </cell>
          <cell r="D3895" t="str">
            <v>UN</v>
          </cell>
          <cell r="E3895">
            <v>1</v>
          </cell>
          <cell r="F3895">
            <v>241.04499999999999</v>
          </cell>
          <cell r="G3895">
            <v>0</v>
          </cell>
          <cell r="H3895">
            <v>301.30500000000001</v>
          </cell>
          <cell r="I3895">
            <v>0</v>
          </cell>
          <cell r="J3895">
            <v>542.35</v>
          </cell>
          <cell r="K3895">
            <v>650.82000000000005</v>
          </cell>
        </row>
        <row r="3896">
          <cell r="B3896" t="str">
            <v>C4221</v>
          </cell>
          <cell r="C3896" t="str">
            <v>DEMOLIÇÃO MANUAL DE AMV COM ABERTURA DE 1:10 COM MATERIAL METÁLICO TIPO ATÉ TR 45, BITOLA MÉTRICA COM SEPARAÇÃO E EMPILHAMENTO DOS MATERIAIS</v>
          </cell>
          <cell r="D3896" t="str">
            <v>UN</v>
          </cell>
          <cell r="E3896">
            <v>1</v>
          </cell>
          <cell r="F3896">
            <v>277.19925000000001</v>
          </cell>
          <cell r="G3896">
            <v>0</v>
          </cell>
          <cell r="H3896">
            <v>346.50074999999998</v>
          </cell>
          <cell r="I3896">
            <v>0</v>
          </cell>
          <cell r="J3896">
            <v>623.70000000000005</v>
          </cell>
          <cell r="K3896">
            <v>748.44</v>
          </cell>
        </row>
        <row r="3897">
          <cell r="B3897" t="str">
            <v>C4222</v>
          </cell>
          <cell r="C3897" t="str">
            <v>DEMOLIÇÃO MANUAL DE AMV COM ABERTURA DE 1:14 COM MATERIAL METÁLICO TIPO ATÉ TR 45, BITOLA MÉTRICA COM SEPARAÇÃO E EMPILHAMENTO DOS MATERIAIS</v>
          </cell>
          <cell r="D3897" t="str">
            <v>UN</v>
          </cell>
          <cell r="E3897">
            <v>1</v>
          </cell>
          <cell r="F3897">
            <v>318.78413749999999</v>
          </cell>
          <cell r="G3897">
            <v>0</v>
          </cell>
          <cell r="H3897">
            <v>398.47586250000001</v>
          </cell>
          <cell r="I3897">
            <v>0</v>
          </cell>
          <cell r="J3897">
            <v>717.26</v>
          </cell>
          <cell r="K3897">
            <v>860.71199999999999</v>
          </cell>
        </row>
        <row r="3898">
          <cell r="B3898" t="str">
            <v>C4219</v>
          </cell>
          <cell r="C3898" t="str">
            <v>DEMOLIÇÃO MANUAL DE LINHA, BITOLA MÉTRICA, DE MATERIAL METÁLICO ATÉ 45 Kg/m INCLUSIVE SEPARAÇÃO E EMPILHAMENTO DO MATERIAL</v>
          </cell>
          <cell r="D3898" t="str">
            <v>KM</v>
          </cell>
          <cell r="E3898">
            <v>1</v>
          </cell>
          <cell r="F3898">
            <v>3615.665</v>
          </cell>
          <cell r="G3898">
            <v>0</v>
          </cell>
          <cell r="H3898">
            <v>4519.5749999999998</v>
          </cell>
          <cell r="I3898">
            <v>0</v>
          </cell>
          <cell r="J3898">
            <v>8135.24</v>
          </cell>
          <cell r="K3898">
            <v>9762.2879999999986</v>
          </cell>
        </row>
        <row r="3899">
          <cell r="B3899" t="str">
            <v>C4232</v>
          </cell>
          <cell r="C3899" t="str">
            <v>DESCARGA MANUAL DE ACESSÓRIOS METÁLICOS E MATERIAIS DIVERSOS DE VAGÕES OU CAMINHÕES COM EMPILHAMENTO, BITOLA MÉTRICA</v>
          </cell>
          <cell r="D3899" t="str">
            <v>T</v>
          </cell>
          <cell r="E3899">
            <v>1</v>
          </cell>
          <cell r="F3899">
            <v>2.7749925000000002</v>
          </cell>
          <cell r="G3899">
            <v>0</v>
          </cell>
          <cell r="H3899">
            <v>3.4650075</v>
          </cell>
          <cell r="I3899">
            <v>0</v>
          </cell>
          <cell r="J3899">
            <v>6.24</v>
          </cell>
          <cell r="K3899">
            <v>7.4879999999999995</v>
          </cell>
        </row>
        <row r="3900">
          <cell r="B3900" t="str">
            <v>C4230</v>
          </cell>
          <cell r="C3900" t="str">
            <v>DESCARGA MANUAL DE DORMENTES DE CONCRETO EM VAGÕES OU CAMINHÕES, COM EMPILHAMENTO - BITOLA MÉTRICA</v>
          </cell>
          <cell r="D3900" t="str">
            <v>T</v>
          </cell>
          <cell r="E3900">
            <v>1</v>
          </cell>
          <cell r="F3900">
            <v>3.0136875000000001</v>
          </cell>
          <cell r="G3900">
            <v>0</v>
          </cell>
          <cell r="H3900">
            <v>3.7663125000000002</v>
          </cell>
          <cell r="I3900">
            <v>0</v>
          </cell>
          <cell r="J3900">
            <v>6.78</v>
          </cell>
          <cell r="K3900">
            <v>8.1359999999999992</v>
          </cell>
        </row>
        <row r="3901">
          <cell r="B3901" t="str">
            <v>C4229</v>
          </cell>
          <cell r="C3901" t="str">
            <v>DESCARGA MANUAL DE DORMENTES DE MADEIRAS EM VAGÕES OU CAMINHÕES, COM EMPILHAMENTO - BITOLA MÉTRICA</v>
          </cell>
          <cell r="D3901" t="str">
            <v>UN</v>
          </cell>
          <cell r="E3901">
            <v>1</v>
          </cell>
          <cell r="F3901">
            <v>0.31825999999999999</v>
          </cell>
          <cell r="G3901">
            <v>0</v>
          </cell>
          <cell r="H3901">
            <v>0.40173999999999999</v>
          </cell>
          <cell r="I3901">
            <v>0</v>
          </cell>
          <cell r="J3901">
            <v>0.72</v>
          </cell>
          <cell r="K3901">
            <v>0.86399999999999999</v>
          </cell>
        </row>
        <row r="3902">
          <cell r="B3902" t="str">
            <v>C4231</v>
          </cell>
          <cell r="C3902" t="str">
            <v>DESCARGA MANUAL DE TRILHOS DE VAGÕES OU CAMINHÕES, COM EMPILHAMENTO - BITOLA MÉTRICA</v>
          </cell>
          <cell r="D3902" t="str">
            <v>T</v>
          </cell>
          <cell r="E3902">
            <v>1</v>
          </cell>
          <cell r="F3902">
            <v>3.2126000000000001</v>
          </cell>
          <cell r="G3902">
            <v>0</v>
          </cell>
          <cell r="H3902">
            <v>4.0174000000000003</v>
          </cell>
          <cell r="I3902">
            <v>0</v>
          </cell>
          <cell r="J3902">
            <v>7.23</v>
          </cell>
          <cell r="K3902">
            <v>8.6760000000000002</v>
          </cell>
        </row>
        <row r="3903">
          <cell r="B3903" t="str">
            <v>C4338</v>
          </cell>
          <cell r="C3903" t="str">
            <v>DESGUARNECIMENTO MANUAL DA VIA SINGELA PELA RETIRADA DO LASTRO ATÉ A FACE INFERIOR DO DORMENTE, BITOLA MÉTRICA</v>
          </cell>
          <cell r="D3903" t="str">
            <v>M</v>
          </cell>
          <cell r="E3903">
            <v>1</v>
          </cell>
          <cell r="F3903">
            <v>2.6158625</v>
          </cell>
          <cell r="G3903">
            <v>0</v>
          </cell>
          <cell r="H3903">
            <v>3.2641374999999999</v>
          </cell>
          <cell r="I3903">
            <v>0</v>
          </cell>
          <cell r="J3903">
            <v>5.88</v>
          </cell>
          <cell r="K3903">
            <v>7.056</v>
          </cell>
        </row>
        <row r="3904">
          <cell r="B3904" t="str">
            <v>C4223</v>
          </cell>
          <cell r="C3904" t="str">
            <v>DESMONTAGEM MANUAL DE CONTRA-TRILHO, ATÉ TR 45 INCLUINDO A RETIRADA DO CONTRA-TRILHO, DAS FIXAÇÕES E EMPILHAMENTO AO LADO DA LINHA</v>
          </cell>
          <cell r="D3904" t="str">
            <v>M</v>
          </cell>
          <cell r="E3904">
            <v>1</v>
          </cell>
          <cell r="F3904">
            <v>1.0443449999999999</v>
          </cell>
          <cell r="G3904">
            <v>0</v>
          </cell>
          <cell r="H3904">
            <v>1.305655</v>
          </cell>
          <cell r="I3904">
            <v>0</v>
          </cell>
          <cell r="J3904">
            <v>2.3499999999999996</v>
          </cell>
          <cell r="K3904">
            <v>2.8199999999999994</v>
          </cell>
        </row>
        <row r="3905">
          <cell r="B3905" t="str">
            <v>C4360</v>
          </cell>
          <cell r="C3905" t="str">
            <v>FURAÇÃO MANUAL DE DORMENTE DE MADEIRA PARA APLICAÇÃO DAS FIXAÇÕES</v>
          </cell>
          <cell r="D3905" t="str">
            <v>UN</v>
          </cell>
          <cell r="E3905">
            <v>1</v>
          </cell>
          <cell r="F3905">
            <v>0.10445625</v>
          </cell>
          <cell r="G3905">
            <v>0</v>
          </cell>
          <cell r="H3905">
            <v>0.12554375000000001</v>
          </cell>
          <cell r="I3905">
            <v>0</v>
          </cell>
          <cell r="J3905">
            <v>0.23</v>
          </cell>
          <cell r="K3905">
            <v>0.27600000000000002</v>
          </cell>
        </row>
        <row r="3906">
          <cell r="B3906" t="str">
            <v>C4369</v>
          </cell>
          <cell r="C3906" t="str">
            <v>LASTRAMENTO MANUAL DA VIA COM FORNECIMENTO DE MATERIAL</v>
          </cell>
          <cell r="D3906" t="str">
            <v>M3</v>
          </cell>
          <cell r="E3906">
            <v>1</v>
          </cell>
          <cell r="F3906">
            <v>48.059345</v>
          </cell>
          <cell r="G3906">
            <v>0</v>
          </cell>
          <cell r="H3906">
            <v>5.7306549999999996</v>
          </cell>
          <cell r="I3906">
            <v>0</v>
          </cell>
          <cell r="J3906">
            <v>53.79</v>
          </cell>
          <cell r="K3906">
            <v>64.548000000000002</v>
          </cell>
        </row>
        <row r="3907">
          <cell r="B3907" t="str">
            <v>C4368</v>
          </cell>
          <cell r="C3907" t="str">
            <v>LASTRAMENTO MANUAL DA VIA SEM FORNECIMENTO DE MATERIAL</v>
          </cell>
          <cell r="D3907" t="str">
            <v>M3</v>
          </cell>
          <cell r="E3907">
            <v>1</v>
          </cell>
          <cell r="F3907">
            <v>1.0443449999999999</v>
          </cell>
          <cell r="G3907">
            <v>0</v>
          </cell>
          <cell r="H3907">
            <v>1.305655</v>
          </cell>
          <cell r="I3907">
            <v>0</v>
          </cell>
          <cell r="J3907">
            <v>2.3499999999999996</v>
          </cell>
          <cell r="K3907">
            <v>2.8199999999999994</v>
          </cell>
        </row>
        <row r="3908">
          <cell r="B3908" t="str">
            <v>C4233</v>
          </cell>
          <cell r="C3908" t="str">
            <v>LASTREAMENTO MANUAL, COM TERRA, EM VIA SINGELA, SEM FORNECIMENTO DO MATERIAL, ESTANDO ESTE NA MARGEM DA LINHA, COMPREENDENDO O RESGUARNECIMENTO (COLOCAÇÃO DO LASTRO), NIVELAMENTO, ALINHAMENTO, SOCARIA E ACABAMENTO - BITOLA MÉTRICA</v>
          </cell>
          <cell r="D3908" t="str">
            <v>KM</v>
          </cell>
          <cell r="E3908">
            <v>1</v>
          </cell>
          <cell r="F3908">
            <v>2711.7487500000002</v>
          </cell>
          <cell r="G3908">
            <v>0</v>
          </cell>
          <cell r="H3908">
            <v>3389.6812500000001</v>
          </cell>
          <cell r="I3908">
            <v>0</v>
          </cell>
          <cell r="J3908">
            <v>6101.43</v>
          </cell>
          <cell r="K3908">
            <v>7321.7160000000003</v>
          </cell>
        </row>
        <row r="3909">
          <cell r="B3909" t="str">
            <v>C4234</v>
          </cell>
          <cell r="C3909" t="str">
            <v>LASTREAMENTO MANUAL, COM TERRA, EM VIA SINGELA, SEM FORNECIMENTO DO MATERIAL, ESTANDO ESTE NA MARGEM DA LINHA, COMPREENDENDO O RESGUARNECIMENTO (COLOCAÇÃO DO LASTRO), SOCARIA E ACABAMENTO - BITOLA MÉTRICA</v>
          </cell>
          <cell r="D3909" t="str">
            <v>KM</v>
          </cell>
          <cell r="E3909">
            <v>1</v>
          </cell>
          <cell r="F3909">
            <v>2169.395</v>
          </cell>
          <cell r="G3909">
            <v>0</v>
          </cell>
          <cell r="H3909">
            <v>2711.7450000000003</v>
          </cell>
          <cell r="I3909">
            <v>0</v>
          </cell>
          <cell r="J3909">
            <v>4881.1400000000003</v>
          </cell>
          <cell r="K3909">
            <v>5857.3680000000004</v>
          </cell>
        </row>
        <row r="3910">
          <cell r="B3910" t="str">
            <v>C4334</v>
          </cell>
          <cell r="C3910" t="str">
            <v>LIMPEZA DE CORTE, MANUAL</v>
          </cell>
          <cell r="D3910" t="str">
            <v>M3</v>
          </cell>
          <cell r="E3910">
            <v>1</v>
          </cell>
          <cell r="F3910">
            <v>5.0228124999999997</v>
          </cell>
          <cell r="G3910">
            <v>0</v>
          </cell>
          <cell r="H3910">
            <v>6.2771875000000001</v>
          </cell>
          <cell r="I3910">
            <v>0</v>
          </cell>
          <cell r="J3910">
            <v>11.3</v>
          </cell>
          <cell r="K3910">
            <v>13.56</v>
          </cell>
        </row>
        <row r="3911">
          <cell r="B3911" t="str">
            <v>C4363</v>
          </cell>
          <cell r="C3911" t="str">
            <v>LIMPEZA DE VALETAS REVESTIDAS COM CONCRETO</v>
          </cell>
          <cell r="D3911" t="str">
            <v>M</v>
          </cell>
          <cell r="E3911">
            <v>1</v>
          </cell>
          <cell r="F3911">
            <v>0.50228125000000001</v>
          </cell>
          <cell r="G3911">
            <v>0</v>
          </cell>
          <cell r="H3911">
            <v>0.62771874999999999</v>
          </cell>
          <cell r="I3911">
            <v>0</v>
          </cell>
          <cell r="J3911">
            <v>1.1299999999999999</v>
          </cell>
          <cell r="K3911">
            <v>1.3559999999999999</v>
          </cell>
        </row>
        <row r="3912">
          <cell r="B3912" t="str">
            <v>C4365</v>
          </cell>
          <cell r="C3912" t="str">
            <v>LIMPEZA MANUAL DE LASTRO</v>
          </cell>
          <cell r="D3912" t="str">
            <v>M</v>
          </cell>
          <cell r="E3912">
            <v>1</v>
          </cell>
          <cell r="F3912">
            <v>2.2080375000000001</v>
          </cell>
          <cell r="G3912">
            <v>0</v>
          </cell>
          <cell r="H3912">
            <v>2.7619625000000001</v>
          </cell>
          <cell r="I3912">
            <v>0</v>
          </cell>
          <cell r="J3912">
            <v>4.9700000000000006</v>
          </cell>
          <cell r="K3912">
            <v>5.9640000000000004</v>
          </cell>
        </row>
        <row r="3913">
          <cell r="B3913" t="str">
            <v>C4339</v>
          </cell>
          <cell r="C3913" t="str">
            <v>LIMPEZA MANUAL DE LASTRO DE BRITA, POR METRO LINEAR DE LINHA, COMPREENDENDO TODAS AS OPERAÇÕES INCLUSIVE RESGUARNECIMENTO E ACABAMENTO DO PERFIL DO LASTRO, BITOLA MÉTRICA</v>
          </cell>
          <cell r="D3913" t="str">
            <v>M</v>
          </cell>
          <cell r="E3913">
            <v>1</v>
          </cell>
          <cell r="F3913">
            <v>3.3717299999999999</v>
          </cell>
          <cell r="G3913">
            <v>0</v>
          </cell>
          <cell r="H3913">
            <v>4.2182699999999995</v>
          </cell>
          <cell r="I3913">
            <v>0</v>
          </cell>
          <cell r="J3913">
            <v>7.59</v>
          </cell>
          <cell r="K3913">
            <v>9.1079999999999988</v>
          </cell>
        </row>
        <row r="3914">
          <cell r="B3914" t="str">
            <v>C4364</v>
          </cell>
          <cell r="C3914" t="str">
            <v>LIMPEZA DE BUEIRO, INCLUINDO A RETIRADA DOS ENTULHOS BEM COMO A ROÇADA E LIMPEZA GERAL DAS BOCAS</v>
          </cell>
          <cell r="D3914" t="str">
            <v>M</v>
          </cell>
          <cell r="E3914">
            <v>1</v>
          </cell>
          <cell r="F3914">
            <v>2.009125</v>
          </cell>
          <cell r="G3914">
            <v>0</v>
          </cell>
          <cell r="H3914">
            <v>2.510875</v>
          </cell>
          <cell r="I3914">
            <v>0</v>
          </cell>
          <cell r="J3914">
            <v>4.5199999999999996</v>
          </cell>
          <cell r="K3914">
            <v>5.4239999999999995</v>
          </cell>
        </row>
        <row r="3915">
          <cell r="B3915" t="str">
            <v>C4355</v>
          </cell>
          <cell r="C3915" t="str">
            <v>NIVELAMENTO E ALINHAMENTO CONTÍNUO COM MÁQUINA SOCADORA-ALINHADORA-NIVELADORA AUTOMÁTICA PESADA</v>
          </cell>
          <cell r="D3915" t="str">
            <v>KM</v>
          </cell>
          <cell r="E3915">
            <v>1</v>
          </cell>
          <cell r="F3915">
            <v>100.43625</v>
          </cell>
          <cell r="G3915">
            <v>0</v>
          </cell>
          <cell r="H3915">
            <v>125.54375</v>
          </cell>
          <cell r="I3915">
            <v>0</v>
          </cell>
          <cell r="J3915">
            <v>225.98000000000002</v>
          </cell>
          <cell r="K3915">
            <v>271.17599999999999</v>
          </cell>
        </row>
        <row r="3916">
          <cell r="B3916" t="str">
            <v>C4344</v>
          </cell>
          <cell r="C3916" t="str">
            <v>NIVELAMENTO MANUAL DA VIA COMPREENDENDO ALINHAMENTO, SOCARIA E ACABAMENTO DO LASTRO DE TERRA, BITOLA MÉTRICA</v>
          </cell>
          <cell r="D3916" t="str">
            <v>M</v>
          </cell>
          <cell r="E3916">
            <v>1</v>
          </cell>
          <cell r="F3916">
            <v>1.7057562500000001</v>
          </cell>
          <cell r="G3916">
            <v>0</v>
          </cell>
          <cell r="H3916">
            <v>2.13424375</v>
          </cell>
          <cell r="I3916">
            <v>0</v>
          </cell>
          <cell r="J3916">
            <v>3.84</v>
          </cell>
          <cell r="K3916">
            <v>4.6079999999999997</v>
          </cell>
        </row>
        <row r="3917">
          <cell r="B3917" t="str">
            <v>C4343</v>
          </cell>
          <cell r="C3917" t="str">
            <v>NIVELAMENTO MANUAL DE VIA COMPREENDENDO SOCARIA E RECOMPOSIÇÃO DO LASTRO DE BRITA, BITOLA MÉTRICA</v>
          </cell>
          <cell r="D3917" t="str">
            <v>M</v>
          </cell>
          <cell r="E3917">
            <v>1</v>
          </cell>
          <cell r="F3917">
            <v>2.009125</v>
          </cell>
          <cell r="G3917">
            <v>0</v>
          </cell>
          <cell r="H3917">
            <v>2.510875</v>
          </cell>
          <cell r="I3917">
            <v>0</v>
          </cell>
          <cell r="J3917">
            <v>4.5199999999999996</v>
          </cell>
          <cell r="K3917">
            <v>5.4239999999999995</v>
          </cell>
        </row>
        <row r="3918">
          <cell r="B3918" t="str">
            <v>C4347</v>
          </cell>
          <cell r="C3918" t="str">
            <v>NIVELAMENTO MANUAL DE JUNTA COMPREENDENDO SOCARIA, REAPERTO E RECOMPOSIÇÃO DO LASTRO, BITOLA MÉTRICA</v>
          </cell>
          <cell r="D3918" t="str">
            <v>UN</v>
          </cell>
          <cell r="E3918">
            <v>1</v>
          </cell>
          <cell r="F3918">
            <v>2.009125</v>
          </cell>
          <cell r="G3918">
            <v>0</v>
          </cell>
          <cell r="H3918">
            <v>2.510875</v>
          </cell>
          <cell r="I3918">
            <v>0</v>
          </cell>
          <cell r="J3918">
            <v>4.5199999999999996</v>
          </cell>
          <cell r="K3918">
            <v>5.4239999999999995</v>
          </cell>
        </row>
        <row r="3919">
          <cell r="B3919" t="str">
            <v>C4356</v>
          </cell>
          <cell r="C3919" t="str">
            <v>PUXAMENTO MANUAL DA LINHA, POR FRAÇÃO DE ATÉ 20 cm, COMPREENDENDO REAPERTO DA FIXAÇÃO, DESGUARNECIMENTO PARCIAL DO OMBRO DO LASTRO, PUXAMENTO, RECOLOCAÇÃO DO LASTRO E ACABAMENTO, BITOLA MÉTRICA</v>
          </cell>
          <cell r="D3919" t="str">
            <v>M</v>
          </cell>
          <cell r="E3919">
            <v>1</v>
          </cell>
          <cell r="F3919">
            <v>1.8102125</v>
          </cell>
          <cell r="G3919">
            <v>0</v>
          </cell>
          <cell r="H3919">
            <v>2.2597874999999998</v>
          </cell>
          <cell r="I3919">
            <v>0</v>
          </cell>
          <cell r="J3919">
            <v>4.07</v>
          </cell>
          <cell r="K3919">
            <v>4.8840000000000003</v>
          </cell>
        </row>
        <row r="3920">
          <cell r="B3920" t="str">
            <v>C4333</v>
          </cell>
          <cell r="C3920" t="str">
            <v>REFORÇO DE ATERRO, MANUAL</v>
          </cell>
          <cell r="D3920" t="str">
            <v>M3</v>
          </cell>
          <cell r="E3920">
            <v>1</v>
          </cell>
          <cell r="F3920">
            <v>4.0182500000000001</v>
          </cell>
          <cell r="G3920">
            <v>0</v>
          </cell>
          <cell r="H3920">
            <v>5.0217499999999999</v>
          </cell>
          <cell r="I3920">
            <v>0</v>
          </cell>
          <cell r="J3920">
            <v>9.0399999999999991</v>
          </cell>
          <cell r="K3920">
            <v>10.847999999999999</v>
          </cell>
        </row>
        <row r="3921">
          <cell r="B3921" t="str">
            <v>C4340</v>
          </cell>
          <cell r="C3921" t="str">
            <v>REFORÇO MANUAL DE LASTRO EM LINHAS E AMVs, SEM FORNECIMENTO INCLUSIVE ACABAMENTO DO PERFIL DO LASTRO, BITOLA MÉTRICA</v>
          </cell>
          <cell r="D3921" t="str">
            <v>M3</v>
          </cell>
          <cell r="E3921">
            <v>1</v>
          </cell>
          <cell r="F3921">
            <v>2.009125</v>
          </cell>
          <cell r="G3921">
            <v>0</v>
          </cell>
          <cell r="H3921">
            <v>2.510875</v>
          </cell>
          <cell r="I3921">
            <v>0</v>
          </cell>
          <cell r="J3921">
            <v>4.5199999999999996</v>
          </cell>
          <cell r="K3921">
            <v>5.4239999999999995</v>
          </cell>
        </row>
        <row r="3922">
          <cell r="B3922" t="str">
            <v>C4350</v>
          </cell>
          <cell r="C3922" t="str">
            <v>REGULAGEM MANUAL DE FOLGAS NAS JUNTAS - TALAS COM 6 FUROS (TRILHOS DE 18 METROS). USO DE 91,24% DOS Hh/UN PARA TALA DE 4 FUROS</v>
          </cell>
          <cell r="D3922" t="str">
            <v>UN</v>
          </cell>
          <cell r="E3922">
            <v>1</v>
          </cell>
          <cell r="F3922">
            <v>5.0377037500000004</v>
          </cell>
          <cell r="G3922">
            <v>0</v>
          </cell>
          <cell r="H3922">
            <v>6.3022962500000004</v>
          </cell>
          <cell r="I3922">
            <v>0</v>
          </cell>
          <cell r="J3922">
            <v>11.34</v>
          </cell>
          <cell r="K3922">
            <v>13.607999999999999</v>
          </cell>
        </row>
        <row r="3923">
          <cell r="B3923" t="str">
            <v>C4336</v>
          </cell>
          <cell r="C3923" t="str">
            <v>REGULARIZAÇÃO DE BANQUETA DE PLATAFORMA, MANUAL</v>
          </cell>
          <cell r="D3923" t="str">
            <v>M3</v>
          </cell>
          <cell r="E3923">
            <v>1</v>
          </cell>
          <cell r="F3923">
            <v>2.009125</v>
          </cell>
          <cell r="G3923">
            <v>0</v>
          </cell>
          <cell r="H3923">
            <v>2.510875</v>
          </cell>
          <cell r="I3923">
            <v>0</v>
          </cell>
          <cell r="J3923">
            <v>4.5199999999999996</v>
          </cell>
          <cell r="K3923">
            <v>5.4239999999999995</v>
          </cell>
        </row>
        <row r="3924">
          <cell r="B3924" t="str">
            <v>C4366</v>
          </cell>
          <cell r="C3924" t="str">
            <v>REGULARIZAÇÃO FINAL DO LASTRO, APÓS O NIVELAMENTO, INCLUINDO PERFILAMENTO E COMPACTAÇÃO MANUAL DO LASTRO</v>
          </cell>
          <cell r="D3924" t="str">
            <v>KM</v>
          </cell>
          <cell r="E3924">
            <v>1</v>
          </cell>
          <cell r="F3924">
            <v>602.60749999999996</v>
          </cell>
          <cell r="G3924">
            <v>0</v>
          </cell>
          <cell r="H3924">
            <v>753.26250000000005</v>
          </cell>
          <cell r="I3924">
            <v>0</v>
          </cell>
          <cell r="J3924">
            <v>1355.87</v>
          </cell>
          <cell r="K3924">
            <v>1627.0439999999999</v>
          </cell>
        </row>
        <row r="3925">
          <cell r="B3925" t="str">
            <v>C4354</v>
          </cell>
          <cell r="C3925" t="str">
            <v>REPOSICIONAMENTO, REAPERTO OU REBATIMENTO DAS FIXAÇÕES EM LINHAS COM 2 FIXAÇÕES POR FILA DE TRILHO, MANUAL</v>
          </cell>
          <cell r="D3925" t="str">
            <v>M</v>
          </cell>
          <cell r="E3925">
            <v>1</v>
          </cell>
          <cell r="F3925">
            <v>0.10445625</v>
          </cell>
          <cell r="G3925">
            <v>0</v>
          </cell>
          <cell r="H3925">
            <v>0.12554375000000001</v>
          </cell>
          <cell r="I3925">
            <v>0</v>
          </cell>
          <cell r="J3925">
            <v>0.23</v>
          </cell>
          <cell r="K3925">
            <v>0.27600000000000002</v>
          </cell>
        </row>
        <row r="3926">
          <cell r="B3926" t="str">
            <v>C4187</v>
          </cell>
          <cell r="C3926" t="str">
            <v>ROÇO MANUAL DE FAIXA FERROVIÁRIA</v>
          </cell>
          <cell r="D3926" t="str">
            <v>M2</v>
          </cell>
          <cell r="E3926">
            <v>1</v>
          </cell>
          <cell r="F3926">
            <v>3.9782499999999998E-2</v>
          </cell>
          <cell r="G3926">
            <v>0</v>
          </cell>
          <cell r="H3926">
            <v>5.0217499999999998E-2</v>
          </cell>
          <cell r="I3926">
            <v>0</v>
          </cell>
          <cell r="J3926">
            <v>0.09</v>
          </cell>
          <cell r="K3926">
            <v>0.108</v>
          </cell>
        </row>
        <row r="3927">
          <cell r="B3927" t="str">
            <v>C4345</v>
          </cell>
          <cell r="C3927" t="str">
            <v>SOLDAGEM ELÉTRICA EM ESTALEIRO TR-37</v>
          </cell>
          <cell r="D3927" t="str">
            <v>UN</v>
          </cell>
          <cell r="E3927">
            <v>1</v>
          </cell>
          <cell r="F3927">
            <v>16.073</v>
          </cell>
          <cell r="G3927">
            <v>0</v>
          </cell>
          <cell r="H3927">
            <v>20.087</v>
          </cell>
          <cell r="I3927">
            <v>0</v>
          </cell>
          <cell r="J3927">
            <v>36.159999999999997</v>
          </cell>
          <cell r="K3927">
            <v>43.391999999999996</v>
          </cell>
        </row>
        <row r="3928">
          <cell r="B3928" t="str">
            <v>C4346</v>
          </cell>
          <cell r="C3928" t="str">
            <v>SOLDAGEM ELÉTRICA EM ESTALEIRO TR-45</v>
          </cell>
          <cell r="D3928" t="str">
            <v>UN</v>
          </cell>
          <cell r="E3928">
            <v>1</v>
          </cell>
          <cell r="F3928">
            <v>16.073</v>
          </cell>
          <cell r="G3928">
            <v>0</v>
          </cell>
          <cell r="H3928">
            <v>20.087</v>
          </cell>
          <cell r="I3928">
            <v>0</v>
          </cell>
          <cell r="J3928">
            <v>36.159999999999997</v>
          </cell>
          <cell r="K3928">
            <v>43.391999999999996</v>
          </cell>
        </row>
        <row r="3929">
          <cell r="B3929" t="str">
            <v>C4362</v>
          </cell>
          <cell r="C3929" t="str">
            <v>SUBSTITUIÇÃO DO LASTRO EM AMV COM ABERTURA MENOR OU IGUAL A 1:10, BITOLA MÉTRICA, MANUAL</v>
          </cell>
          <cell r="D3929" t="str">
            <v>AMV</v>
          </cell>
          <cell r="E3929">
            <v>1</v>
          </cell>
          <cell r="F3929">
            <v>120.5175</v>
          </cell>
          <cell r="G3929">
            <v>0</v>
          </cell>
          <cell r="H3929">
            <v>150.6525</v>
          </cell>
          <cell r="I3929">
            <v>0</v>
          </cell>
          <cell r="J3929">
            <v>271.17</v>
          </cell>
          <cell r="K3929">
            <v>325.404</v>
          </cell>
        </row>
        <row r="3930">
          <cell r="B3930" t="str">
            <v>C4353</v>
          </cell>
          <cell r="C3930" t="str">
            <v>SUBSTITUIÇÃO, OU COMPLEMENTAÇÃO OU REPOSICIONAMENTO MANUAL DE FIXAÇÕES DE DORMENTES DE CONCRETO (SEM FORNECIMENTO)</v>
          </cell>
          <cell r="D3930" t="str">
            <v>UN</v>
          </cell>
          <cell r="E3930">
            <v>1</v>
          </cell>
          <cell r="F3930">
            <v>0.38293375000000002</v>
          </cell>
          <cell r="G3930">
            <v>0</v>
          </cell>
          <cell r="H3930">
            <v>0.47706625000000003</v>
          </cell>
          <cell r="I3930">
            <v>0</v>
          </cell>
          <cell r="J3930">
            <v>0.8600000000000001</v>
          </cell>
          <cell r="K3930">
            <v>1.032</v>
          </cell>
        </row>
        <row r="3931">
          <cell r="B3931" t="str">
            <v>C4361</v>
          </cell>
          <cell r="C3931" t="str">
            <v>TARUGAMENTO DE DORMENTES</v>
          </cell>
          <cell r="D3931" t="str">
            <v>UN</v>
          </cell>
          <cell r="E3931">
            <v>1</v>
          </cell>
          <cell r="F3931">
            <v>6.4673750000000002E-2</v>
          </cell>
          <cell r="G3931">
            <v>0</v>
          </cell>
          <cell r="H3931">
            <v>7.5326249999999997E-2</v>
          </cell>
          <cell r="I3931">
            <v>0</v>
          </cell>
          <cell r="J3931">
            <v>0.14000000000000001</v>
          </cell>
          <cell r="K3931">
            <v>0.16800000000000001</v>
          </cell>
        </row>
        <row r="3932">
          <cell r="C3932" t="str">
            <v>RODOVIÁRIA</v>
          </cell>
          <cell r="E3932">
            <v>0</v>
          </cell>
          <cell r="F3932">
            <v>1199.8724276165001</v>
          </cell>
          <cell r="G3932">
            <v>0</v>
          </cell>
          <cell r="H3932">
            <v>571.477572383498</v>
          </cell>
          <cell r="I3932">
            <v>0</v>
          </cell>
          <cell r="J3932" t="str">
            <v/>
          </cell>
        </row>
        <row r="3933">
          <cell r="B3933" t="str">
            <v>C3893</v>
          </cell>
          <cell r="C3933" t="str">
            <v>LIMPEZA DE VALETA DE DRENAGEM</v>
          </cell>
          <cell r="D3933" t="str">
            <v>M</v>
          </cell>
          <cell r="E3933">
            <v>1</v>
          </cell>
          <cell r="F3933">
            <v>0.385125</v>
          </cell>
          <cell r="G3933">
            <v>0</v>
          </cell>
          <cell r="H3933">
            <v>0.484875</v>
          </cell>
          <cell r="I3933">
            <v>0</v>
          </cell>
          <cell r="J3933">
            <v>0.87</v>
          </cell>
          <cell r="K3933">
            <v>1.044</v>
          </cell>
        </row>
        <row r="3934">
          <cell r="B3934" t="str">
            <v>C3938</v>
          </cell>
          <cell r="C3934" t="str">
            <v>MISTURA BETUMINOSA PRÉ MISTURADA À FRIO EM BETONEIRA (S/TRANSP)</v>
          </cell>
          <cell r="D3934" t="str">
            <v>M3</v>
          </cell>
          <cell r="E3934">
            <v>1</v>
          </cell>
          <cell r="F3934">
            <v>51.625273422035498</v>
          </cell>
          <cell r="G3934">
            <v>0</v>
          </cell>
          <cell r="H3934">
            <v>10.1447265779645</v>
          </cell>
          <cell r="I3934">
            <v>0</v>
          </cell>
          <cell r="J3934">
            <v>61.769999999999996</v>
          </cell>
          <cell r="K3934">
            <v>74.123999999999995</v>
          </cell>
        </row>
        <row r="3935">
          <cell r="B3935" t="str">
            <v>C3905</v>
          </cell>
          <cell r="C3935" t="str">
            <v>BRITA PRA BASE DE REMENDO PROFUNDO</v>
          </cell>
          <cell r="D3935" t="str">
            <v>M3</v>
          </cell>
          <cell r="E3935">
            <v>1</v>
          </cell>
          <cell r="F3935">
            <v>60.48</v>
          </cell>
          <cell r="G3935">
            <v>0</v>
          </cell>
          <cell r="H3935">
            <v>0</v>
          </cell>
          <cell r="I3935">
            <v>0</v>
          </cell>
          <cell r="J3935">
            <v>60.48</v>
          </cell>
          <cell r="K3935">
            <v>72.575999999999993</v>
          </cell>
        </row>
        <row r="3936">
          <cell r="B3936" t="str">
            <v>C3884</v>
          </cell>
          <cell r="C3936" t="str">
            <v>CAPA SELANTE C/ PEDRISCO (S/TRANSP)</v>
          </cell>
          <cell r="D3936" t="str">
            <v>M2</v>
          </cell>
          <cell r="E3936">
            <v>1</v>
          </cell>
          <cell r="F3936">
            <v>0.40208861987857303</v>
          </cell>
          <cell r="G3936">
            <v>0</v>
          </cell>
          <cell r="H3936">
            <v>6.7911380121426501E-2</v>
          </cell>
          <cell r="I3936">
            <v>0</v>
          </cell>
          <cell r="J3936">
            <v>0.46999999999999953</v>
          </cell>
          <cell r="K3936">
            <v>0.56399999999999939</v>
          </cell>
        </row>
        <row r="3937">
          <cell r="B3937" t="str">
            <v>C3140</v>
          </cell>
          <cell r="C3937" t="str">
            <v>CAPA SELANTE COM AREIA ( S/TRANSP)</v>
          </cell>
          <cell r="D3937" t="str">
            <v>M2</v>
          </cell>
          <cell r="E3937">
            <v>1</v>
          </cell>
          <cell r="F3937">
            <v>0.20627349149388599</v>
          </cell>
          <cell r="G3937">
            <v>0</v>
          </cell>
          <cell r="H3937">
            <v>4.3726508506113801E-2</v>
          </cell>
          <cell r="I3937">
            <v>0</v>
          </cell>
          <cell r="J3937">
            <v>0.24999999999999978</v>
          </cell>
          <cell r="K3937">
            <v>0.29999999999999971</v>
          </cell>
        </row>
        <row r="3938">
          <cell r="B3938" t="str">
            <v>C3954</v>
          </cell>
          <cell r="C3938" t="str">
            <v>CAPINA MANUAL</v>
          </cell>
          <cell r="D3938" t="str">
            <v>M2</v>
          </cell>
          <cell r="E3938">
            <v>1</v>
          </cell>
          <cell r="F3938">
            <v>7.2125000000000106E-2</v>
          </cell>
          <cell r="G3938">
            <v>0</v>
          </cell>
          <cell r="H3938">
            <v>8.7874999999999898E-2</v>
          </cell>
          <cell r="I3938">
            <v>0</v>
          </cell>
          <cell r="J3938">
            <v>0.16</v>
          </cell>
          <cell r="K3938">
            <v>0.192</v>
          </cell>
        </row>
        <row r="3939">
          <cell r="B3939" t="str">
            <v>C3891</v>
          </cell>
          <cell r="C3939" t="str">
            <v>COMBATE À EXSUDAÇÃO COM AREIA</v>
          </cell>
          <cell r="D3939" t="str">
            <v>M2</v>
          </cell>
          <cell r="E3939">
            <v>1</v>
          </cell>
          <cell r="F3939">
            <v>0.27956423611111103</v>
          </cell>
          <cell r="G3939">
            <v>0</v>
          </cell>
          <cell r="H3939">
            <v>6.0435763888888799E-2</v>
          </cell>
          <cell r="I3939">
            <v>0</v>
          </cell>
          <cell r="J3939">
            <v>0.33999999999999986</v>
          </cell>
          <cell r="K3939">
            <v>0.40799999999999981</v>
          </cell>
        </row>
        <row r="3940">
          <cell r="B3940" t="str">
            <v>C3892</v>
          </cell>
          <cell r="C3940" t="str">
            <v>COMBATE À EXSUDAÇÃO COM PEDRISCO</v>
          </cell>
          <cell r="D3940" t="str">
            <v>M2</v>
          </cell>
          <cell r="E3940">
            <v>1</v>
          </cell>
          <cell r="F3940">
            <v>0.36770964752567703</v>
          </cell>
          <cell r="G3940">
            <v>0</v>
          </cell>
          <cell r="H3940">
            <v>7.2290352474323E-2</v>
          </cell>
          <cell r="I3940">
            <v>0</v>
          </cell>
          <cell r="J3940">
            <v>0.44000000000000006</v>
          </cell>
          <cell r="K3940">
            <v>0.52800000000000002</v>
          </cell>
        </row>
        <row r="3941">
          <cell r="B3941" t="str">
            <v>C3945</v>
          </cell>
          <cell r="C3941" t="str">
            <v>CORREÇÃO DE DEFEITOS (ESPALHAMENTO MANUAL E COMPACTAÇÃO DE MISTURA  BETUMINOSA)</v>
          </cell>
          <cell r="D3941" t="str">
            <v>M3</v>
          </cell>
          <cell r="E3941">
            <v>1</v>
          </cell>
          <cell r="F3941">
            <v>56.315555555555598</v>
          </cell>
          <cell r="G3941">
            <v>0</v>
          </cell>
          <cell r="H3941">
            <v>14.8944444444444</v>
          </cell>
          <cell r="I3941">
            <v>0</v>
          </cell>
          <cell r="J3941">
            <v>71.209999999999994</v>
          </cell>
          <cell r="K3941">
            <v>85.451999999999984</v>
          </cell>
        </row>
        <row r="3942">
          <cell r="B3942" t="str">
            <v>C3904</v>
          </cell>
          <cell r="C3942" t="str">
            <v>CORTE E LIMPEZA DE ÁREAS GRAMADAS</v>
          </cell>
          <cell r="D3942" t="str">
            <v>M2</v>
          </cell>
          <cell r="E3942">
            <v>1</v>
          </cell>
          <cell r="F3942">
            <v>3.4151250000000001E-2</v>
          </cell>
          <cell r="G3942">
            <v>0</v>
          </cell>
          <cell r="H3942">
            <v>1.5848750000000002E-2</v>
          </cell>
          <cell r="I3942">
            <v>0</v>
          </cell>
          <cell r="J3942">
            <v>0.05</v>
          </cell>
          <cell r="K3942">
            <v>0.06</v>
          </cell>
        </row>
        <row r="3943">
          <cell r="B3943" t="str">
            <v>C3895</v>
          </cell>
          <cell r="C3943" t="str">
            <v>ENCHIMENTO E COMPACTAÇÃO DA MISTURA BETUMINOSA EM TAPA BURACO</v>
          </cell>
          <cell r="D3943" t="str">
            <v>M3</v>
          </cell>
          <cell r="E3943">
            <v>1</v>
          </cell>
          <cell r="F3943">
            <v>67.805000000000007</v>
          </cell>
          <cell r="G3943">
            <v>0</v>
          </cell>
          <cell r="H3943">
            <v>52.975000000000001</v>
          </cell>
          <cell r="I3943">
            <v>0</v>
          </cell>
          <cell r="J3943">
            <v>120.78</v>
          </cell>
          <cell r="K3943">
            <v>144.93600000000001</v>
          </cell>
        </row>
        <row r="3944">
          <cell r="B3944" t="str">
            <v>C3940</v>
          </cell>
          <cell r="C3944" t="str">
            <v>ESPALHAMENTO E COMPACTAÇÃO DE MISTURA BETUMINOSA PRÉ MISTURADA À FRIO</v>
          </cell>
          <cell r="D3944" t="str">
            <v>M3</v>
          </cell>
          <cell r="E3944">
            <v>1</v>
          </cell>
          <cell r="F3944">
            <v>9.5033333333333303</v>
          </cell>
          <cell r="G3944">
            <v>0</v>
          </cell>
          <cell r="H3944">
            <v>3.1666666666666701</v>
          </cell>
          <cell r="I3944">
            <v>0</v>
          </cell>
          <cell r="J3944">
            <v>12.67</v>
          </cell>
          <cell r="K3944">
            <v>15.203999999999999</v>
          </cell>
        </row>
        <row r="3945">
          <cell r="B3945" t="str">
            <v>C3942</v>
          </cell>
          <cell r="C3945" t="str">
            <v>ESPALHAMENTO E COMPACTAÇÃO  DE MISTURA BETUMINOSA PRÉ MISTURADA À QUENTE</v>
          </cell>
          <cell r="D3945" t="str">
            <v>M3</v>
          </cell>
          <cell r="E3945">
            <v>1</v>
          </cell>
          <cell r="F3945">
            <v>7.6602173913043501</v>
          </cell>
          <cell r="G3945">
            <v>0</v>
          </cell>
          <cell r="H3945">
            <v>2.20978260869565</v>
          </cell>
          <cell r="I3945">
            <v>0</v>
          </cell>
          <cell r="J3945">
            <v>9.870000000000001</v>
          </cell>
          <cell r="K3945">
            <v>11.844000000000001</v>
          </cell>
        </row>
        <row r="3946">
          <cell r="B3946" t="str">
            <v>C3937</v>
          </cell>
          <cell r="C3946" t="str">
            <v>ESPALHAMENTO E COMPACTAÇÃO DE MISTURA DE AREIA ASFALTO USINADA À QUENTE</v>
          </cell>
          <cell r="D3946" t="str">
            <v>M3</v>
          </cell>
          <cell r="E3946">
            <v>1</v>
          </cell>
          <cell r="F3946">
            <v>7.6602173913043501</v>
          </cell>
          <cell r="G3946">
            <v>0</v>
          </cell>
          <cell r="H3946">
            <v>2.20978260869565</v>
          </cell>
          <cell r="I3946">
            <v>0</v>
          </cell>
          <cell r="J3946">
            <v>9.870000000000001</v>
          </cell>
          <cell r="K3946">
            <v>11.844000000000001</v>
          </cell>
        </row>
        <row r="3947">
          <cell r="B3947" t="str">
            <v>C3935</v>
          </cell>
          <cell r="C3947" t="str">
            <v>ESPALHAMENTO E COMPACTAÇÃO DE MISTURA DE AREIA ASFALTO USINADO À FRIO</v>
          </cell>
          <cell r="D3947" t="str">
            <v>M3</v>
          </cell>
          <cell r="E3947">
            <v>1</v>
          </cell>
          <cell r="F3947">
            <v>9.2433333333333287</v>
          </cell>
          <cell r="G3947">
            <v>0</v>
          </cell>
          <cell r="H3947">
            <v>3.1666666666666701</v>
          </cell>
          <cell r="I3947">
            <v>0</v>
          </cell>
          <cell r="J3947">
            <v>12.409999999999998</v>
          </cell>
          <cell r="K3947">
            <v>14.891999999999998</v>
          </cell>
        </row>
        <row r="3948">
          <cell r="B3948" t="str">
            <v>C3222</v>
          </cell>
          <cell r="C3948" t="str">
            <v>LAMA ASFALTICA FAIXA 1 (2MM)-6KG/M2 (S/TRANSP)</v>
          </cell>
          <cell r="D3948" t="str">
            <v>M2</v>
          </cell>
          <cell r="E3948">
            <v>1</v>
          </cell>
          <cell r="F3948">
            <v>0.44448583758515003</v>
          </cell>
          <cell r="G3948">
            <v>0</v>
          </cell>
          <cell r="H3948">
            <v>8.5514162414850006E-2</v>
          </cell>
          <cell r="I3948">
            <v>0</v>
          </cell>
          <cell r="J3948">
            <v>0.53</v>
          </cell>
          <cell r="K3948">
            <v>0.63600000000000001</v>
          </cell>
        </row>
        <row r="3949">
          <cell r="B3949" t="str">
            <v>C3223</v>
          </cell>
          <cell r="C3949" t="str">
            <v>LAMA ASFALTICA FAIXA 2 (4MM)-8KG/M2 (S/TRANSP)</v>
          </cell>
          <cell r="D3949" t="str">
            <v>M2</v>
          </cell>
          <cell r="E3949">
            <v>1</v>
          </cell>
          <cell r="F3949">
            <v>0.54991664055973299</v>
          </cell>
          <cell r="G3949">
            <v>0</v>
          </cell>
          <cell r="H3949">
            <v>0.11008335944026701</v>
          </cell>
          <cell r="I3949">
            <v>0</v>
          </cell>
          <cell r="J3949">
            <v>0.66</v>
          </cell>
          <cell r="K3949">
            <v>0.79200000000000004</v>
          </cell>
        </row>
        <row r="3950">
          <cell r="B3950" t="str">
            <v>C3092</v>
          </cell>
          <cell r="C3950" t="str">
            <v>LIMPEZA DE BUEIRO</v>
          </cell>
          <cell r="D3950" t="str">
            <v>M3</v>
          </cell>
          <cell r="E3950">
            <v>1</v>
          </cell>
          <cell r="F3950">
            <v>2.11375</v>
          </cell>
          <cell r="G3950">
            <v>0</v>
          </cell>
          <cell r="H3950">
            <v>2.63625</v>
          </cell>
          <cell r="I3950">
            <v>0</v>
          </cell>
          <cell r="J3950">
            <v>4.75</v>
          </cell>
          <cell r="K3950">
            <v>5.7</v>
          </cell>
        </row>
        <row r="3951">
          <cell r="B3951" t="str">
            <v>C3894</v>
          </cell>
          <cell r="C3951" t="str">
            <v>LIMPEZA DE DESCIDA D'ÁGUA</v>
          </cell>
          <cell r="D3951" t="str">
            <v>M</v>
          </cell>
          <cell r="E3951">
            <v>1</v>
          </cell>
          <cell r="F3951">
            <v>0.12837499999999999</v>
          </cell>
          <cell r="G3951">
            <v>0</v>
          </cell>
          <cell r="H3951">
            <v>0.16162499999999999</v>
          </cell>
          <cell r="I3951">
            <v>0</v>
          </cell>
          <cell r="J3951">
            <v>0.28999999999999998</v>
          </cell>
          <cell r="K3951">
            <v>0.34799999999999998</v>
          </cell>
        </row>
        <row r="3952">
          <cell r="B3952" t="str">
            <v>C3896</v>
          </cell>
          <cell r="C3952" t="str">
            <v>LIMPEZA DE PLACA DE SINALIZAÇÃO</v>
          </cell>
          <cell r="D3952" t="str">
            <v>M2</v>
          </cell>
          <cell r="E3952">
            <v>1</v>
          </cell>
          <cell r="F3952">
            <v>1.7765625</v>
          </cell>
          <cell r="G3952">
            <v>0</v>
          </cell>
          <cell r="H3952">
            <v>0.82343750000000004</v>
          </cell>
          <cell r="I3952">
            <v>0</v>
          </cell>
          <cell r="J3952">
            <v>2.6</v>
          </cell>
          <cell r="K3952">
            <v>3.12</v>
          </cell>
        </row>
        <row r="3953">
          <cell r="B3953" t="str">
            <v>C3093</v>
          </cell>
          <cell r="C3953" t="str">
            <v>LIMPEZA DE PONTE</v>
          </cell>
          <cell r="D3953" t="str">
            <v>M</v>
          </cell>
          <cell r="E3953">
            <v>1</v>
          </cell>
          <cell r="F3953">
            <v>1.2865625000000001</v>
          </cell>
          <cell r="G3953">
            <v>0</v>
          </cell>
          <cell r="H3953">
            <v>0.82343750000000004</v>
          </cell>
          <cell r="I3953">
            <v>0</v>
          </cell>
          <cell r="J3953">
            <v>2.1100000000000003</v>
          </cell>
          <cell r="K3953">
            <v>2.5320000000000005</v>
          </cell>
        </row>
        <row r="3954">
          <cell r="B3954" t="str">
            <v>C3094</v>
          </cell>
          <cell r="C3954" t="str">
            <v>LIMPEZA DE SARJETA E MEIO-FIO</v>
          </cell>
          <cell r="D3954" t="str">
            <v>M</v>
          </cell>
          <cell r="E3954">
            <v>1</v>
          </cell>
          <cell r="F3954">
            <v>6.9187500000000096E-2</v>
          </cell>
          <cell r="G3954">
            <v>0</v>
          </cell>
          <cell r="H3954">
            <v>8.0812499999999898E-2</v>
          </cell>
          <cell r="I3954">
            <v>0</v>
          </cell>
          <cell r="J3954">
            <v>0.15</v>
          </cell>
          <cell r="K3954">
            <v>0.18</v>
          </cell>
        </row>
        <row r="3955">
          <cell r="B3955" t="str">
            <v>C3096</v>
          </cell>
          <cell r="C3955" t="str">
            <v>LIMPEZA DE VALETA DE CORTE</v>
          </cell>
          <cell r="D3955" t="str">
            <v>M</v>
          </cell>
          <cell r="E3955">
            <v>1</v>
          </cell>
          <cell r="F3955">
            <v>9.8781250000000001E-2</v>
          </cell>
          <cell r="G3955">
            <v>0</v>
          </cell>
          <cell r="H3955">
            <v>0.12121875</v>
          </cell>
          <cell r="I3955">
            <v>0</v>
          </cell>
          <cell r="J3955">
            <v>0.22</v>
          </cell>
          <cell r="K3955">
            <v>0.26400000000000001</v>
          </cell>
        </row>
        <row r="3956">
          <cell r="B3956" t="str">
            <v>C3941</v>
          </cell>
          <cell r="C3956" t="str">
            <v>MISTURA BETUMINOSA PRÉ MISTURADA USINADA À QUENTE (S/TRANSP)</v>
          </cell>
          <cell r="D3956" t="str">
            <v>M3</v>
          </cell>
          <cell r="E3956">
            <v>1</v>
          </cell>
          <cell r="F3956">
            <v>80.74085463742739</v>
          </cell>
          <cell r="G3956">
            <v>0</v>
          </cell>
          <cell r="H3956">
            <v>6.0991453625725596</v>
          </cell>
          <cell r="I3956">
            <v>0</v>
          </cell>
          <cell r="J3956">
            <v>86.839999999999947</v>
          </cell>
          <cell r="K3956">
            <v>104.20799999999993</v>
          </cell>
        </row>
        <row r="3957">
          <cell r="B3957" t="str">
            <v>C3936</v>
          </cell>
          <cell r="C3957" t="str">
            <v>MISTURA DE AREIA ASFALTO USINADA À QUENTE (S/TRANSP)</v>
          </cell>
          <cell r="D3957" t="str">
            <v>M3</v>
          </cell>
          <cell r="E3957">
            <v>1</v>
          </cell>
          <cell r="F3957">
            <v>41.554857163288695</v>
          </cell>
          <cell r="G3957">
            <v>0</v>
          </cell>
          <cell r="H3957">
            <v>1.8351428367113398</v>
          </cell>
          <cell r="I3957">
            <v>0</v>
          </cell>
          <cell r="J3957">
            <v>43.390000000000036</v>
          </cell>
          <cell r="K3957">
            <v>52.06800000000004</v>
          </cell>
        </row>
        <row r="3958">
          <cell r="B3958" t="str">
            <v>C3885</v>
          </cell>
          <cell r="C3958" t="str">
            <v xml:space="preserve"> MISTURA DE AREIA ASFALTO À FRIO EM BETONEIRA (S/TRANSP)</v>
          </cell>
          <cell r="D3958" t="str">
            <v>M3</v>
          </cell>
          <cell r="E3958">
            <v>1</v>
          </cell>
          <cell r="F3958">
            <v>15.141458333333299</v>
          </cell>
          <cell r="G3958">
            <v>0</v>
          </cell>
          <cell r="H3958">
            <v>5.4385416666666702</v>
          </cell>
          <cell r="I3958">
            <v>0</v>
          </cell>
          <cell r="J3958">
            <v>20.57999999999997</v>
          </cell>
          <cell r="K3958">
            <v>24.695999999999962</v>
          </cell>
        </row>
        <row r="3959">
          <cell r="B3959" t="str">
            <v>C3934</v>
          </cell>
          <cell r="C3959" t="str">
            <v>MISTURA DE AREIA ASFALTO USINADA À FRIO (S/TRANSP)</v>
          </cell>
          <cell r="D3959" t="str">
            <v>M3</v>
          </cell>
          <cell r="E3959">
            <v>1</v>
          </cell>
          <cell r="F3959">
            <v>14.03125</v>
          </cell>
          <cell r="G3959">
            <v>0</v>
          </cell>
          <cell r="H3959">
            <v>2.2487499999999998</v>
          </cell>
          <cell r="I3959">
            <v>0</v>
          </cell>
          <cell r="J3959">
            <v>16.28</v>
          </cell>
          <cell r="K3959">
            <v>19.536000000000001</v>
          </cell>
        </row>
        <row r="3960">
          <cell r="B3960" t="str">
            <v>C3889</v>
          </cell>
          <cell r="C3960" t="str">
            <v>PENEIRAMENTO MANUAL</v>
          </cell>
          <cell r="D3960" t="str">
            <v>M3</v>
          </cell>
          <cell r="E3960">
            <v>1</v>
          </cell>
          <cell r="F3960">
            <v>3.46875</v>
          </cell>
          <cell r="G3960">
            <v>0</v>
          </cell>
          <cell r="H3960">
            <v>4.3312499999999998</v>
          </cell>
          <cell r="I3960">
            <v>0</v>
          </cell>
          <cell r="J3960">
            <v>7.8</v>
          </cell>
          <cell r="K3960">
            <v>9.36</v>
          </cell>
        </row>
        <row r="3961">
          <cell r="B3961" t="str">
            <v>C0096</v>
          </cell>
          <cell r="C3961" t="str">
            <v>REATERRO APILOADO</v>
          </cell>
          <cell r="D3961" t="str">
            <v>M3</v>
          </cell>
          <cell r="E3961">
            <v>1</v>
          </cell>
          <cell r="F3961">
            <v>4.7649999999999997</v>
          </cell>
          <cell r="G3961">
            <v>0</v>
          </cell>
          <cell r="H3961">
            <v>5.9550000000000001</v>
          </cell>
          <cell r="I3961">
            <v>0</v>
          </cell>
          <cell r="J3961">
            <v>10.719999999999999</v>
          </cell>
          <cell r="K3961">
            <v>12.863999999999999</v>
          </cell>
        </row>
        <row r="3962">
          <cell r="B3962" t="str">
            <v>C3890</v>
          </cell>
          <cell r="C3962" t="str">
            <v>REATERRO E COMPACTAÇÃO DE BUEIRO</v>
          </cell>
          <cell r="D3962" t="str">
            <v>M3</v>
          </cell>
          <cell r="E3962">
            <v>1</v>
          </cell>
          <cell r="F3962">
            <v>9.3683333333333287</v>
          </cell>
          <cell r="G3962">
            <v>0</v>
          </cell>
          <cell r="H3962">
            <v>4.8116666666666701</v>
          </cell>
          <cell r="I3962">
            <v>0</v>
          </cell>
          <cell r="J3962">
            <v>14.18</v>
          </cell>
          <cell r="K3962">
            <v>17.015999999999998</v>
          </cell>
        </row>
        <row r="3963">
          <cell r="B3963" t="str">
            <v>C3101</v>
          </cell>
          <cell r="C3963" t="str">
            <v>RECOMPOSIÇÃO DE PAVIMENTAÇÃO EM PARALELEPÍPEDO C/REAPROVEITAMENTO</v>
          </cell>
          <cell r="D3963" t="str">
            <v>M2</v>
          </cell>
          <cell r="E3963">
            <v>1</v>
          </cell>
          <cell r="F3963">
            <v>2.89425</v>
          </cell>
          <cell r="G3963">
            <v>0</v>
          </cell>
          <cell r="H3963">
            <v>3.12575</v>
          </cell>
          <cell r="I3963">
            <v>0</v>
          </cell>
          <cell r="J3963">
            <v>6.02</v>
          </cell>
          <cell r="K3963">
            <v>7.2239999999999993</v>
          </cell>
        </row>
        <row r="3964">
          <cell r="B3964" t="str">
            <v>C3100</v>
          </cell>
          <cell r="C3964" t="str">
            <v>RECOMPOSIÇÃO DE PAVIMENTAÇÃO EM PEDRA TOSCA  C/REAPROVEITAMENTO</v>
          </cell>
          <cell r="D3964" t="str">
            <v>M2</v>
          </cell>
          <cell r="E3964">
            <v>1</v>
          </cell>
          <cell r="F3964">
            <v>2.70425</v>
          </cell>
          <cell r="G3964">
            <v>0</v>
          </cell>
          <cell r="H3964">
            <v>2.0357499999999997</v>
          </cell>
          <cell r="I3964">
            <v>0</v>
          </cell>
          <cell r="J3964">
            <v>4.74</v>
          </cell>
          <cell r="K3964">
            <v>5.6879999999999997</v>
          </cell>
        </row>
        <row r="3965">
          <cell r="B3965" t="str">
            <v>C3897</v>
          </cell>
          <cell r="C3965" t="str">
            <v>RECOMPOSIÇÃO DE PLACA DE SINALIZAÇÃO</v>
          </cell>
          <cell r="D3965" t="str">
            <v>M2</v>
          </cell>
          <cell r="E3965">
            <v>1</v>
          </cell>
          <cell r="F3965">
            <v>6.6624999999999996</v>
          </cell>
          <cell r="G3965">
            <v>0</v>
          </cell>
          <cell r="H3965">
            <v>3.7174999999999998</v>
          </cell>
          <cell r="I3965">
            <v>0</v>
          </cell>
          <cell r="J3965">
            <v>10.379999999999999</v>
          </cell>
          <cell r="K3965">
            <v>12.455999999999998</v>
          </cell>
        </row>
        <row r="3966">
          <cell r="B3966" t="str">
            <v>C3883</v>
          </cell>
          <cell r="C3966" t="str">
            <v>RECOMPOSIÇÃO DE REVESTIMENTO PRIMÁRIO</v>
          </cell>
          <cell r="D3966" t="str">
            <v>M3</v>
          </cell>
          <cell r="E3966">
            <v>1</v>
          </cell>
          <cell r="F3966">
            <v>3.49686507936508</v>
          </cell>
          <cell r="G3966">
            <v>0</v>
          </cell>
          <cell r="H3966">
            <v>0.43313492063492098</v>
          </cell>
          <cell r="I3966">
            <v>0</v>
          </cell>
          <cell r="J3966">
            <v>3.930000000000001</v>
          </cell>
          <cell r="K3966">
            <v>4.7160000000000011</v>
          </cell>
        </row>
        <row r="3967">
          <cell r="B3967" t="str">
            <v>C3952</v>
          </cell>
          <cell r="C3967" t="str">
            <v>RECOMPOSIÇÃO MANUAL DE ATERRO</v>
          </cell>
          <cell r="D3967" t="str">
            <v>M3</v>
          </cell>
          <cell r="E3967">
            <v>1</v>
          </cell>
          <cell r="F3967">
            <v>36.064774829110895</v>
          </cell>
          <cell r="G3967">
            <v>0</v>
          </cell>
          <cell r="H3967">
            <v>13.4852251708891</v>
          </cell>
          <cell r="I3967">
            <v>0</v>
          </cell>
          <cell r="J3967">
            <v>49.55</v>
          </cell>
          <cell r="K3967">
            <v>59.459999999999994</v>
          </cell>
        </row>
        <row r="3968">
          <cell r="B3968" t="str">
            <v>C3953</v>
          </cell>
          <cell r="C3968" t="str">
            <v>RECOMPOSIÇÃO MECANIZADA DE ATERRO</v>
          </cell>
          <cell r="D3968" t="str">
            <v>M3</v>
          </cell>
          <cell r="E3968">
            <v>1</v>
          </cell>
          <cell r="F3968">
            <v>9.1544970513331094</v>
          </cell>
          <cell r="G3968">
            <v>0</v>
          </cell>
          <cell r="H3968">
            <v>0.83550294866688601</v>
          </cell>
          <cell r="I3968">
            <v>0</v>
          </cell>
          <cell r="J3968">
            <v>9.9899999999999949</v>
          </cell>
          <cell r="K3968">
            <v>11.987999999999994</v>
          </cell>
        </row>
        <row r="3969">
          <cell r="B3969" t="str">
            <v>C3947</v>
          </cell>
          <cell r="C3969" t="str">
            <v>RECOMPOSIÇÃO PARCIAL DE CERCA (SUBSTITUIÇÃO DE ESTACA DE CONCRETO)</v>
          </cell>
          <cell r="D3969" t="str">
            <v>UN</v>
          </cell>
          <cell r="E3969">
            <v>1</v>
          </cell>
          <cell r="F3969">
            <v>13.814137848703</v>
          </cell>
          <cell r="G3969">
            <v>0</v>
          </cell>
          <cell r="H3969">
            <v>5.0158621512969797</v>
          </cell>
          <cell r="I3969">
            <v>0</v>
          </cell>
          <cell r="J3969">
            <v>18.829999999999981</v>
          </cell>
          <cell r="K3969">
            <v>22.595999999999975</v>
          </cell>
        </row>
        <row r="3970">
          <cell r="B3970" t="str">
            <v>C3950</v>
          </cell>
          <cell r="C3970" t="str">
            <v>RECOMPOSIÇÃO PARCIAL DE CERCA (SUBSTITUIÇÃO DE ESTACA DE MADEIRA)</v>
          </cell>
          <cell r="D3970" t="str">
            <v>UN</v>
          </cell>
          <cell r="E3970">
            <v>1</v>
          </cell>
          <cell r="F3970">
            <v>4.7854999999999999</v>
          </cell>
          <cell r="G3970">
            <v>0</v>
          </cell>
          <cell r="H3970">
            <v>1.2745</v>
          </cell>
          <cell r="I3970">
            <v>0</v>
          </cell>
          <cell r="J3970">
            <v>6.06</v>
          </cell>
          <cell r="K3970">
            <v>7.2719999999999994</v>
          </cell>
        </row>
        <row r="3971">
          <cell r="B3971" t="str">
            <v>C3949</v>
          </cell>
          <cell r="C3971" t="str">
            <v>RECOMPOSIÇÃO PARCIAL DE CERCA (SUBSTITUIÇÃO DE MOURÃO DE MADEIRA)</v>
          </cell>
          <cell r="D3971" t="str">
            <v>UN</v>
          </cell>
          <cell r="E3971">
            <v>1</v>
          </cell>
          <cell r="F3971">
            <v>5.7854999999999999</v>
          </cell>
          <cell r="G3971">
            <v>0</v>
          </cell>
          <cell r="H3971">
            <v>1.2745</v>
          </cell>
          <cell r="I3971">
            <v>0</v>
          </cell>
          <cell r="J3971">
            <v>7.06</v>
          </cell>
          <cell r="K3971">
            <v>8.4719999999999995</v>
          </cell>
        </row>
        <row r="3972">
          <cell r="B3972" t="str">
            <v>C3948</v>
          </cell>
          <cell r="C3972" t="str">
            <v>RECOMPOSIÇÃO PARCIAL DE CERCA DE ESTACAS DE CONCRETO (SUBSTITUIÇÃO DE ARAME FARPADO)</v>
          </cell>
          <cell r="D3972" t="str">
            <v>M</v>
          </cell>
          <cell r="E3972">
            <v>1</v>
          </cell>
          <cell r="F3972">
            <v>0.57085937499999995</v>
          </cell>
          <cell r="G3972">
            <v>0</v>
          </cell>
          <cell r="H3972">
            <v>0.19914062499999999</v>
          </cell>
          <cell r="I3972">
            <v>0</v>
          </cell>
          <cell r="J3972">
            <v>0.76999999999999991</v>
          </cell>
          <cell r="K3972">
            <v>0.92399999999999982</v>
          </cell>
        </row>
        <row r="3973">
          <cell r="B3973" t="str">
            <v>C3951</v>
          </cell>
          <cell r="C3973" t="str">
            <v>RECOMPOSIÇÃO PARCIAL DE CERCA DE ESTACAS DE MADEIRA(SUBSTITUIÇÃO DE ARAME FARPADO)</v>
          </cell>
          <cell r="D3973" t="str">
            <v>M</v>
          </cell>
          <cell r="E3973">
            <v>1</v>
          </cell>
          <cell r="F3973">
            <v>0.46723958333333299</v>
          </cell>
          <cell r="G3973">
            <v>0</v>
          </cell>
          <cell r="H3973">
            <v>0.13276041666666699</v>
          </cell>
          <cell r="I3973">
            <v>0</v>
          </cell>
          <cell r="J3973">
            <v>0.6</v>
          </cell>
          <cell r="K3973">
            <v>0.72</v>
          </cell>
        </row>
        <row r="3974">
          <cell r="B3974" t="str">
            <v>C3946</v>
          </cell>
          <cell r="C3974" t="str">
            <v>RECOMPOSIÇÃO PARCIAL DE CERCA (SUBSTITUIÇÃO DE MOURÕES DE CONCRETO)</v>
          </cell>
          <cell r="D3974" t="str">
            <v>UN</v>
          </cell>
          <cell r="E3974">
            <v>1</v>
          </cell>
          <cell r="F3974">
            <v>28.5632423640727</v>
          </cell>
          <cell r="G3974">
            <v>0</v>
          </cell>
          <cell r="H3974">
            <v>12.316757635927299</v>
          </cell>
          <cell r="I3974">
            <v>0</v>
          </cell>
          <cell r="J3974">
            <v>40.879999999999995</v>
          </cell>
          <cell r="K3974">
            <v>49.05599999999999</v>
          </cell>
        </row>
        <row r="3975">
          <cell r="B3975" t="str">
            <v>C3232</v>
          </cell>
          <cell r="C3975" t="str">
            <v>RECONFORMAÇÃO/PATROLAGEM DA PLATAFORMA</v>
          </cell>
          <cell r="D3975" t="str">
            <v>M2</v>
          </cell>
          <cell r="E3975">
            <v>1</v>
          </cell>
          <cell r="F3975">
            <v>3.6624999999999998E-2</v>
          </cell>
          <cell r="G3975">
            <v>0</v>
          </cell>
          <cell r="H3975">
            <v>3.375E-3</v>
          </cell>
          <cell r="I3975">
            <v>0</v>
          </cell>
          <cell r="J3975">
            <v>0.04</v>
          </cell>
          <cell r="K3975">
            <v>4.8000000000000001E-2</v>
          </cell>
        </row>
        <row r="3976">
          <cell r="B3976" t="str">
            <v>C3943</v>
          </cell>
          <cell r="C3976" t="str">
            <v>REMENDO PROFUNDO COM DEMOLIÇÃO MANUAL(ENCHIMENTO E COMPACTAÇÃO DO MATERIAL DE BASE E MISTURA BETUMINOSA)</v>
          </cell>
          <cell r="D3976" t="str">
            <v>M3</v>
          </cell>
          <cell r="E3976">
            <v>1</v>
          </cell>
          <cell r="F3976">
            <v>70.028181818181892</v>
          </cell>
          <cell r="G3976">
            <v>0</v>
          </cell>
          <cell r="H3976">
            <v>52.181818181818095</v>
          </cell>
          <cell r="I3976">
            <v>0</v>
          </cell>
          <cell r="J3976">
            <v>122.20999999999998</v>
          </cell>
          <cell r="K3976">
            <v>146.65199999999996</v>
          </cell>
        </row>
        <row r="3977">
          <cell r="B3977" t="str">
            <v>C3944</v>
          </cell>
          <cell r="C3977" t="str">
            <v>REMENDO PROFUNDO COM DEMOLIÇÃO MECANIZADA (ENCHIMENTO E COMPACTAÇÃO DO MATERIAL DE BASE E MISTURA BETUMINOSA)</v>
          </cell>
          <cell r="D3977" t="str">
            <v>M3</v>
          </cell>
          <cell r="E3977">
            <v>1</v>
          </cell>
          <cell r="F3977">
            <v>62.672499999999999</v>
          </cell>
          <cell r="G3977">
            <v>0</v>
          </cell>
          <cell r="H3977">
            <v>36.037500000000001</v>
          </cell>
          <cell r="I3977">
            <v>0</v>
          </cell>
          <cell r="J3977">
            <v>98.710000000000008</v>
          </cell>
          <cell r="K3977">
            <v>118.452</v>
          </cell>
        </row>
        <row r="3978">
          <cell r="B3978" t="str">
            <v>C3902</v>
          </cell>
          <cell r="C3978" t="str">
            <v>REMOÇÃO DE MATACÕES</v>
          </cell>
          <cell r="D3978" t="str">
            <v>M3</v>
          </cell>
          <cell r="E3978">
            <v>1</v>
          </cell>
          <cell r="F3978">
            <v>44.53875</v>
          </cell>
          <cell r="G3978">
            <v>0</v>
          </cell>
          <cell r="H3978">
            <v>7.1912500000000001</v>
          </cell>
          <cell r="I3978">
            <v>0</v>
          </cell>
          <cell r="J3978">
            <v>51.730000000000004</v>
          </cell>
          <cell r="K3978">
            <v>62.076000000000001</v>
          </cell>
        </row>
        <row r="3979">
          <cell r="B3979" t="str">
            <v>C3888</v>
          </cell>
          <cell r="C3979" t="str">
            <v>REMOÇÃO MANUAL DA CAMADA GRANULAR DO PAVIMENTO</v>
          </cell>
          <cell r="D3979" t="str">
            <v>M3</v>
          </cell>
          <cell r="E3979">
            <v>1</v>
          </cell>
          <cell r="F3979">
            <v>12.31625</v>
          </cell>
          <cell r="G3979">
            <v>0</v>
          </cell>
          <cell r="H3979">
            <v>15.393750000000001</v>
          </cell>
          <cell r="I3979">
            <v>0</v>
          </cell>
          <cell r="J3979">
            <v>27.71</v>
          </cell>
          <cell r="K3979">
            <v>33.252000000000002</v>
          </cell>
        </row>
        <row r="3980">
          <cell r="B3980" t="str">
            <v>C3899</v>
          </cell>
          <cell r="C3980" t="str">
            <v>REMOÇÃO MANUAL DE BARREIRA EM ROCHA</v>
          </cell>
          <cell r="D3980" t="str">
            <v>M3</v>
          </cell>
          <cell r="E3980">
            <v>1</v>
          </cell>
          <cell r="F3980">
            <v>9.9959375000000001</v>
          </cell>
          <cell r="G3980">
            <v>0</v>
          </cell>
          <cell r="H3980">
            <v>3.5640624999999999</v>
          </cell>
          <cell r="I3980">
            <v>0</v>
          </cell>
          <cell r="J3980">
            <v>13.56</v>
          </cell>
          <cell r="K3980">
            <v>16.271999999999998</v>
          </cell>
        </row>
        <row r="3981">
          <cell r="B3981" t="str">
            <v>C3898</v>
          </cell>
          <cell r="C3981" t="str">
            <v>REMOÇÃO MANUAL DE BARREIRA EM SOLO</v>
          </cell>
          <cell r="D3981" t="str">
            <v>M3</v>
          </cell>
          <cell r="E3981">
            <v>1</v>
          </cell>
          <cell r="F3981">
            <v>6.6639583333333299</v>
          </cell>
          <cell r="G3981">
            <v>0</v>
          </cell>
          <cell r="H3981">
            <v>2.3760416666666697</v>
          </cell>
          <cell r="I3981">
            <v>0</v>
          </cell>
          <cell r="J3981">
            <v>9.0399999999999991</v>
          </cell>
          <cell r="K3981">
            <v>10.847999999999999</v>
          </cell>
        </row>
        <row r="3982">
          <cell r="B3982" t="str">
            <v>C3886</v>
          </cell>
          <cell r="C3982" t="str">
            <v>REMOÇÃO MANUAL DE REVESTIMENTO BETUMINOSO</v>
          </cell>
          <cell r="D3982" t="str">
            <v>M3</v>
          </cell>
          <cell r="E3982">
            <v>1</v>
          </cell>
          <cell r="F3982">
            <v>19.396249999999998</v>
          </cell>
          <cell r="G3982">
            <v>0</v>
          </cell>
          <cell r="H3982">
            <v>24.243749999999999</v>
          </cell>
          <cell r="I3982">
            <v>0</v>
          </cell>
          <cell r="J3982">
            <v>43.64</v>
          </cell>
          <cell r="K3982">
            <v>52.368000000000002</v>
          </cell>
        </row>
        <row r="3983">
          <cell r="B3983" t="str">
            <v>C3887</v>
          </cell>
          <cell r="C3983" t="str">
            <v>REMOÇÃO MECANIZADA DA CAMADA GRANULAR DO PAVIMENTO</v>
          </cell>
          <cell r="D3983" t="str">
            <v>M3</v>
          </cell>
          <cell r="E3983">
            <v>1</v>
          </cell>
          <cell r="F3983">
            <v>3.4571874999999999</v>
          </cell>
          <cell r="G3983">
            <v>0</v>
          </cell>
          <cell r="H3983">
            <v>0.41281250000000103</v>
          </cell>
          <cell r="I3983">
            <v>0</v>
          </cell>
          <cell r="J3983">
            <v>3.870000000000001</v>
          </cell>
          <cell r="K3983">
            <v>4.644000000000001</v>
          </cell>
        </row>
        <row r="3984">
          <cell r="B3984" t="str">
            <v>C3901</v>
          </cell>
          <cell r="C3984" t="str">
            <v>REMOÇÃO MECANIZADA DE BARREIRA EM ROCHA</v>
          </cell>
          <cell r="D3984" t="str">
            <v>M3</v>
          </cell>
          <cell r="E3984">
            <v>1</v>
          </cell>
          <cell r="F3984">
            <v>3.9026080246913599</v>
          </cell>
          <cell r="G3984">
            <v>0</v>
          </cell>
          <cell r="H3984">
            <v>0.42739197530864204</v>
          </cell>
          <cell r="I3984">
            <v>0</v>
          </cell>
          <cell r="J3984">
            <v>4.3300000000000018</v>
          </cell>
          <cell r="K3984">
            <v>5.1960000000000024</v>
          </cell>
        </row>
        <row r="3985">
          <cell r="B3985" t="str">
            <v>C3900</v>
          </cell>
          <cell r="C3985" t="str">
            <v>REMOÇÃO MECANIZADA DE BARREIRA EM SOLO</v>
          </cell>
          <cell r="D3985" t="str">
            <v>M3</v>
          </cell>
          <cell r="E3985">
            <v>1</v>
          </cell>
          <cell r="F3985">
            <v>2.55081653225806</v>
          </cell>
          <cell r="G3985">
            <v>0</v>
          </cell>
          <cell r="H3985">
            <v>0.27918346774193503</v>
          </cell>
          <cell r="I3985">
            <v>0</v>
          </cell>
          <cell r="J3985">
            <v>2.8299999999999952</v>
          </cell>
          <cell r="K3985">
            <v>3.3959999999999941</v>
          </cell>
        </row>
        <row r="3986">
          <cell r="B3986" t="str">
            <v>C3159</v>
          </cell>
          <cell r="C3986" t="str">
            <v xml:space="preserve"> REMOÇÃO MECANIZADA DE REVESTIMENTO BETUMINOSO</v>
          </cell>
          <cell r="D3986" t="str">
            <v>M3</v>
          </cell>
          <cell r="E3986">
            <v>1</v>
          </cell>
          <cell r="F3986">
            <v>8.8013461538461488</v>
          </cell>
          <cell r="G3986">
            <v>0</v>
          </cell>
          <cell r="H3986">
            <v>0.65865384615384703</v>
          </cell>
          <cell r="I3986">
            <v>0</v>
          </cell>
          <cell r="J3986">
            <v>9.4599999999999955</v>
          </cell>
          <cell r="K3986">
            <v>11.351999999999995</v>
          </cell>
        </row>
        <row r="3987">
          <cell r="B3987" t="str">
            <v>C3109</v>
          </cell>
          <cell r="C3987" t="str">
            <v xml:space="preserve">ROÇADA MANUAL </v>
          </cell>
          <cell r="D3987" t="str">
            <v>HA</v>
          </cell>
          <cell r="E3987">
            <v>1</v>
          </cell>
          <cell r="F3987">
            <v>175.7525</v>
          </cell>
          <cell r="G3987">
            <v>0</v>
          </cell>
          <cell r="H3987">
            <v>219.6875</v>
          </cell>
          <cell r="I3987">
            <v>0</v>
          </cell>
          <cell r="J3987">
            <v>395.44</v>
          </cell>
          <cell r="K3987">
            <v>474.52799999999996</v>
          </cell>
        </row>
        <row r="3988">
          <cell r="B3988" t="str">
            <v>C3903</v>
          </cell>
          <cell r="C3988" t="str">
            <v>ROÇADA MECANIZADA</v>
          </cell>
          <cell r="D3988" t="str">
            <v>HA</v>
          </cell>
          <cell r="E3988">
            <v>1</v>
          </cell>
          <cell r="F3988">
            <v>139.423125</v>
          </cell>
          <cell r="G3988">
            <v>0</v>
          </cell>
          <cell r="H3988">
            <v>32.496875000000003</v>
          </cell>
          <cell r="I3988">
            <v>0</v>
          </cell>
          <cell r="J3988">
            <v>171.92000000000002</v>
          </cell>
          <cell r="K3988">
            <v>206.304</v>
          </cell>
        </row>
        <row r="3989">
          <cell r="B3989" t="str">
            <v>C3115</v>
          </cell>
          <cell r="C3989" t="str">
            <v>SELAGEM DE TRINCA : S/TRANSP</v>
          </cell>
          <cell r="D3989" t="str">
            <v>L</v>
          </cell>
          <cell r="E3989">
            <v>1</v>
          </cell>
          <cell r="F3989">
            <v>0.83758576388888906</v>
          </cell>
          <cell r="G3989">
            <v>0</v>
          </cell>
          <cell r="H3989">
            <v>0.25241423611111102</v>
          </cell>
          <cell r="I3989">
            <v>0</v>
          </cell>
          <cell r="J3989">
            <v>1.0900000000000001</v>
          </cell>
          <cell r="K3989">
            <v>1.3080000000000001</v>
          </cell>
        </row>
        <row r="3990">
          <cell r="B3990" t="str">
            <v>C3932</v>
          </cell>
          <cell r="C3990" t="str">
            <v>SOLO BRITA PARA BASE DE REMENDO PROFUNDO (S/TRANSP)</v>
          </cell>
          <cell r="D3990" t="str">
            <v>M3</v>
          </cell>
          <cell r="E3990">
            <v>1</v>
          </cell>
          <cell r="F3990">
            <v>22.501424240834599</v>
          </cell>
          <cell r="G3990">
            <v>0</v>
          </cell>
          <cell r="H3990">
            <v>0.118575759165355</v>
          </cell>
          <cell r="I3990">
            <v>0</v>
          </cell>
          <cell r="J3990">
            <v>22.619999999999955</v>
          </cell>
          <cell r="K3990">
            <v>27.143999999999945</v>
          </cell>
        </row>
        <row r="3991">
          <cell r="B3991" t="str">
            <v>C3933</v>
          </cell>
          <cell r="C3991" t="str">
            <v>SOLO PARA BASE DE REMENDO PROFUNDO (S/TRANSP)</v>
          </cell>
          <cell r="D3991" t="str">
            <v>M3</v>
          </cell>
          <cell r="E3991">
            <v>1</v>
          </cell>
          <cell r="F3991">
            <v>3.94060816244422</v>
          </cell>
          <cell r="G3991">
            <v>0</v>
          </cell>
          <cell r="H3991">
            <v>0.18939183755577602</v>
          </cell>
          <cell r="I3991">
            <v>0</v>
          </cell>
          <cell r="J3991">
            <v>4.1299999999999963</v>
          </cell>
          <cell r="K3991">
            <v>4.9559999999999951</v>
          </cell>
        </row>
        <row r="3992">
          <cell r="B3992" t="str">
            <v>C3939</v>
          </cell>
          <cell r="C3992" t="str">
            <v>MISTURA BETUMINOSA PRÉ MISTURADA USINADA À FRIO (S/TRANSP)</v>
          </cell>
          <cell r="D3992" t="str">
            <v>M3</v>
          </cell>
          <cell r="E3992">
            <v>1</v>
          </cell>
          <cell r="F3992">
            <v>50.515065088702094</v>
          </cell>
          <cell r="G3992">
            <v>0</v>
          </cell>
          <cell r="H3992">
            <v>6.9549349112978494</v>
          </cell>
          <cell r="I3992">
            <v>0</v>
          </cell>
          <cell r="J3992">
            <v>57.469999999999942</v>
          </cell>
          <cell r="K3992">
            <v>68.963999999999928</v>
          </cell>
        </row>
        <row r="3993">
          <cell r="C3993" t="str">
            <v>URBANA</v>
          </cell>
          <cell r="E3993">
            <v>0</v>
          </cell>
          <cell r="F3993">
            <v>83.302858850000007</v>
          </cell>
          <cell r="G3993">
            <v>0</v>
          </cell>
          <cell r="H3993">
            <v>35.087141150000001</v>
          </cell>
          <cell r="I3993">
            <v>0</v>
          </cell>
          <cell r="J3993" t="str">
            <v/>
          </cell>
        </row>
        <row r="3994">
          <cell r="B3994" t="str">
            <v>C2925</v>
          </cell>
          <cell r="C3994" t="str">
            <v>RECOMPOSIÇÃO DE CAPA EM AREIA ASFÁLTICA (AAUQ), ESP.= 5cm</v>
          </cell>
          <cell r="D3994" t="str">
            <v>M2</v>
          </cell>
          <cell r="E3994">
            <v>1</v>
          </cell>
          <cell r="F3994">
            <v>18.311</v>
          </cell>
          <cell r="G3994">
            <v>0</v>
          </cell>
          <cell r="H3994">
            <v>1.5590000000000002</v>
          </cell>
          <cell r="I3994">
            <v>0</v>
          </cell>
          <cell r="J3994">
            <v>19.87</v>
          </cell>
          <cell r="K3994">
            <v>23.844000000000001</v>
          </cell>
        </row>
        <row r="3995">
          <cell r="B3995" t="str">
            <v>C2926</v>
          </cell>
          <cell r="C3995" t="str">
            <v>RECOMPOSIÇÃO DE CAPA EM CONCRETO ASFÁLTICO (CBUQ), ESP.= 5cm</v>
          </cell>
          <cell r="D3995" t="str">
            <v>M2</v>
          </cell>
          <cell r="E3995">
            <v>1</v>
          </cell>
          <cell r="F3995">
            <v>18.851000000000003</v>
          </cell>
          <cell r="G3995">
            <v>0</v>
          </cell>
          <cell r="H3995">
            <v>1.5590000000000002</v>
          </cell>
          <cell r="I3995">
            <v>0</v>
          </cell>
          <cell r="J3995">
            <v>20.410000000000004</v>
          </cell>
          <cell r="K3995">
            <v>24.492000000000004</v>
          </cell>
        </row>
        <row r="3996">
          <cell r="B3996" t="str">
            <v>C2135</v>
          </cell>
          <cell r="C3996" t="str">
            <v>RECOMPOSIÇÃO DE GUIAS DE CONCRETO</v>
          </cell>
          <cell r="D3996" t="str">
            <v>M</v>
          </cell>
          <cell r="E3996">
            <v>1</v>
          </cell>
          <cell r="F3996">
            <v>8.6311149999999994</v>
          </cell>
          <cell r="G3996">
            <v>0</v>
          </cell>
          <cell r="H3996">
            <v>3.0888849999999999</v>
          </cell>
          <cell r="I3996">
            <v>0</v>
          </cell>
          <cell r="J3996">
            <v>11.719999999999999</v>
          </cell>
          <cell r="K3996">
            <v>14.063999999999998</v>
          </cell>
        </row>
        <row r="3997">
          <cell r="B3997" t="str">
            <v>C2927</v>
          </cell>
          <cell r="C3997" t="str">
            <v>RECOMPOSIÇÃO DE MEIO FIO EM CONCRETO</v>
          </cell>
          <cell r="D3997" t="str">
            <v>M</v>
          </cell>
          <cell r="E3997">
            <v>1</v>
          </cell>
          <cell r="F3997">
            <v>2.5048688499999998</v>
          </cell>
          <cell r="G3997">
            <v>0</v>
          </cell>
          <cell r="H3997">
            <v>2.5751311499999998</v>
          </cell>
          <cell r="I3997">
            <v>0</v>
          </cell>
          <cell r="J3997">
            <v>5.08</v>
          </cell>
          <cell r="K3997">
            <v>6.0960000000000001</v>
          </cell>
        </row>
        <row r="3998">
          <cell r="B3998" t="str">
            <v>C2928</v>
          </cell>
          <cell r="C3998" t="str">
            <v>RECOMPOSIÇÃO DE MEIO FIO EM PEDRA GRANITICA</v>
          </cell>
          <cell r="D3998" t="str">
            <v>M</v>
          </cell>
          <cell r="E3998">
            <v>1</v>
          </cell>
          <cell r="F3998">
            <v>2.3606250000000002</v>
          </cell>
          <cell r="G3998">
            <v>0</v>
          </cell>
          <cell r="H3998">
            <v>2.5593750000000002</v>
          </cell>
          <cell r="I3998">
            <v>0</v>
          </cell>
          <cell r="J3998">
            <v>4.92</v>
          </cell>
          <cell r="K3998">
            <v>5.9039999999999999</v>
          </cell>
        </row>
        <row r="3999">
          <cell r="B3999" t="str">
            <v>C3036</v>
          </cell>
          <cell r="C3999" t="str">
            <v>RECOMPOSIÇÃO DE PAVIMENTAÇÃO C/BLOKRET REAPROVEITADO</v>
          </cell>
          <cell r="D3999" t="str">
            <v>M2</v>
          </cell>
          <cell r="E3999">
            <v>1</v>
          </cell>
          <cell r="F3999">
            <v>2.5529999999999999</v>
          </cell>
          <cell r="G3999">
            <v>0</v>
          </cell>
          <cell r="H3999">
            <v>1.8170000000000002</v>
          </cell>
          <cell r="I3999">
            <v>0</v>
          </cell>
          <cell r="J3999">
            <v>4.37</v>
          </cell>
          <cell r="K3999">
            <v>5.2439999999999998</v>
          </cell>
        </row>
        <row r="4000">
          <cell r="B4000" t="str">
            <v>C2136</v>
          </cell>
          <cell r="C4000" t="str">
            <v>RECOMPOSIÇÃO DE PAVIMENTAÇÃO DE PRÉ- MOLDADO S/ COXIM DE AREIA</v>
          </cell>
          <cell r="D4000" t="str">
            <v>M2</v>
          </cell>
          <cell r="E4000">
            <v>1</v>
          </cell>
          <cell r="F4000">
            <v>4.8775000000000004</v>
          </cell>
          <cell r="G4000">
            <v>0</v>
          </cell>
          <cell r="H4000">
            <v>3.6025</v>
          </cell>
          <cell r="I4000">
            <v>0</v>
          </cell>
          <cell r="J4000">
            <v>8.48</v>
          </cell>
          <cell r="K4000">
            <v>10.176</v>
          </cell>
        </row>
        <row r="4001">
          <cell r="B4001" t="str">
            <v>C2929</v>
          </cell>
          <cell r="C4001" t="str">
            <v>RECOMPOSIÇÃO DE PAVIMENTAÇÃO EM PARALELEPÍPEDO C/REJUNTAMENTO</v>
          </cell>
          <cell r="D4001" t="str">
            <v>M2</v>
          </cell>
          <cell r="E4001">
            <v>1</v>
          </cell>
          <cell r="F4001">
            <v>7.1893750000000001</v>
          </cell>
          <cell r="G4001">
            <v>0</v>
          </cell>
          <cell r="H4001">
            <v>5.4506249999999996</v>
          </cell>
          <cell r="I4001">
            <v>0</v>
          </cell>
          <cell r="J4001">
            <v>12.64</v>
          </cell>
          <cell r="K4001">
            <v>15.167999999999999</v>
          </cell>
        </row>
        <row r="4002">
          <cell r="B4002" t="str">
            <v>C2930</v>
          </cell>
          <cell r="C4002" t="str">
            <v>RECOMPOSIÇÃO DE PAVIMENTAÇÃO EM PARALELEPÍPEDO S/REJUNTAMENTO</v>
          </cell>
          <cell r="D4002" t="str">
            <v>M2</v>
          </cell>
          <cell r="E4002">
            <v>1</v>
          </cell>
          <cell r="F4002">
            <v>4.6025</v>
          </cell>
          <cell r="G4002">
            <v>0</v>
          </cell>
          <cell r="H4002">
            <v>3.5074999999999998</v>
          </cell>
          <cell r="I4002">
            <v>0</v>
          </cell>
          <cell r="J4002">
            <v>8.11</v>
          </cell>
          <cell r="K4002">
            <v>9.7319999999999993</v>
          </cell>
        </row>
        <row r="4003">
          <cell r="B4003" t="str">
            <v>C2931</v>
          </cell>
          <cell r="C4003" t="str">
            <v>RECOMPOSIÇÃO DE PAVIMENTAÇÃO EM PEDRA PORTUGUESA</v>
          </cell>
          <cell r="D4003" t="str">
            <v>M2</v>
          </cell>
          <cell r="E4003">
            <v>1</v>
          </cell>
          <cell r="F4003">
            <v>5.3287500000000003</v>
          </cell>
          <cell r="G4003">
            <v>0</v>
          </cell>
          <cell r="H4003">
            <v>4.5812499999999998</v>
          </cell>
          <cell r="I4003">
            <v>0</v>
          </cell>
          <cell r="J4003">
            <v>9.91</v>
          </cell>
          <cell r="K4003">
            <v>11.891999999999999</v>
          </cell>
        </row>
        <row r="4004">
          <cell r="B4004" t="str">
            <v>C2932</v>
          </cell>
          <cell r="C4004" t="str">
            <v>RECOMPOSIÇÃO DE PAVIMENTAÇÃO EM PEDRA TOSCA C/REJUNTAMENTO</v>
          </cell>
          <cell r="D4004" t="str">
            <v>M2</v>
          </cell>
          <cell r="E4004">
            <v>1</v>
          </cell>
          <cell r="F4004">
            <v>5.2468750000000002</v>
          </cell>
          <cell r="G4004">
            <v>0</v>
          </cell>
          <cell r="H4004">
            <v>2.7331249999999998</v>
          </cell>
          <cell r="I4004">
            <v>0</v>
          </cell>
          <cell r="J4004">
            <v>7.98</v>
          </cell>
          <cell r="K4004">
            <v>9.5760000000000005</v>
          </cell>
        </row>
        <row r="4005">
          <cell r="B4005" t="str">
            <v>C2933</v>
          </cell>
          <cell r="C4005" t="str">
            <v>RECOMPOSIÇÃO DE PAVIMENTAÇÃO EM PEDRA TOSCA S/REJUNTAMENTO</v>
          </cell>
          <cell r="D4005" t="str">
            <v>M2</v>
          </cell>
          <cell r="E4005">
            <v>1</v>
          </cell>
          <cell r="F4005">
            <v>2.8462499999999999</v>
          </cell>
          <cell r="G4005">
            <v>0</v>
          </cell>
          <cell r="H4005">
            <v>2.05375</v>
          </cell>
          <cell r="I4005">
            <v>0</v>
          </cell>
          <cell r="J4005">
            <v>4.9000000000000004</v>
          </cell>
          <cell r="K4005">
            <v>5.88</v>
          </cell>
        </row>
        <row r="4006">
          <cell r="C4006" t="str">
            <v>OBRAS PORTUÁRIAS</v>
          </cell>
          <cell r="E4006">
            <v>0</v>
          </cell>
          <cell r="F4006">
            <v>121983.938935</v>
          </cell>
          <cell r="G4006">
            <v>0</v>
          </cell>
          <cell r="H4006">
            <v>6981.7110650000004</v>
          </cell>
          <cell r="I4006">
            <v>0</v>
          </cell>
          <cell r="J4006" t="str">
            <v/>
          </cell>
        </row>
        <row r="4007">
          <cell r="C4007" t="str">
            <v>FUNDAÇÕES</v>
          </cell>
          <cell r="E4007">
            <v>0</v>
          </cell>
          <cell r="F4007">
            <v>29154.928309999999</v>
          </cell>
          <cell r="G4007">
            <v>0</v>
          </cell>
          <cell r="H4007">
            <v>981.87168999999994</v>
          </cell>
          <cell r="I4007">
            <v>0</v>
          </cell>
          <cell r="J4007" t="str">
            <v/>
          </cell>
        </row>
        <row r="4008">
          <cell r="B4008" t="str">
            <v>C3983</v>
          </cell>
          <cell r="C4008" t="str">
            <v>FABRICAÇÃO E FORNECIMENTO DE ACESSÓRIOS METÁLICOS PARA ESTACA DE CONCRETO (PONTEIRA E ANEL)</v>
          </cell>
          <cell r="D4008" t="str">
            <v>T</v>
          </cell>
          <cell r="E4008">
            <v>1</v>
          </cell>
          <cell r="F4008">
            <v>8071.43</v>
          </cell>
          <cell r="G4008">
            <v>0</v>
          </cell>
          <cell r="H4008">
            <v>504.14</v>
          </cell>
          <cell r="I4008">
            <v>0</v>
          </cell>
          <cell r="J4008">
            <v>8575.57</v>
          </cell>
          <cell r="K4008">
            <v>10290.683999999999</v>
          </cell>
        </row>
        <row r="4009">
          <cell r="B4009" t="str">
            <v>C3987</v>
          </cell>
          <cell r="C4009" t="str">
            <v>POSICIONAMENTO DE ESTACA PRÉ-MOLDADA</v>
          </cell>
          <cell r="D4009" t="str">
            <v>M</v>
          </cell>
          <cell r="E4009">
            <v>1</v>
          </cell>
          <cell r="F4009">
            <v>25.083749999999998</v>
          </cell>
          <cell r="G4009">
            <v>0</v>
          </cell>
          <cell r="H4009">
            <v>1.10625</v>
          </cell>
          <cell r="I4009">
            <v>0</v>
          </cell>
          <cell r="J4009">
            <v>26.189999999999998</v>
          </cell>
          <cell r="K4009">
            <v>31.427999999999997</v>
          </cell>
        </row>
        <row r="4010">
          <cell r="B4010" t="str">
            <v>C4139</v>
          </cell>
          <cell r="C4010" t="str">
            <v xml:space="preserve">CONFECÇÃO DE CAMISA METÁLICA </v>
          </cell>
          <cell r="D4010" t="str">
            <v>T</v>
          </cell>
          <cell r="E4010">
            <v>1</v>
          </cell>
          <cell r="F4010">
            <v>5614.2449999999999</v>
          </cell>
          <cell r="G4010">
            <v>0</v>
          </cell>
          <cell r="H4010">
            <v>312.97500000000002</v>
          </cell>
          <cell r="I4010">
            <v>0</v>
          </cell>
          <cell r="J4010">
            <v>5927.22</v>
          </cell>
          <cell r="K4010">
            <v>7112.6639999999998</v>
          </cell>
        </row>
        <row r="4011">
          <cell r="B4011" t="str">
            <v>C4140</v>
          </cell>
          <cell r="C4011" t="str">
            <v>POSICIONAMENTO, OPERAÇÃO E REMOÇÃO DE CAMISA METÁLICA D=O,93 m</v>
          </cell>
          <cell r="D4011" t="str">
            <v>M</v>
          </cell>
          <cell r="E4011">
            <v>1</v>
          </cell>
          <cell r="F4011">
            <v>19.197500000000002</v>
          </cell>
          <cell r="G4011">
            <v>0</v>
          </cell>
          <cell r="H4011">
            <v>0.4425</v>
          </cell>
          <cell r="I4011">
            <v>0</v>
          </cell>
          <cell r="J4011">
            <v>19.64</v>
          </cell>
          <cell r="K4011">
            <v>23.568000000000001</v>
          </cell>
        </row>
        <row r="4012">
          <cell r="B4012" t="str">
            <v>C4141</v>
          </cell>
          <cell r="C4012" t="str">
            <v>CRAVAÇÃO DE CAMISA METÁLICA  D=0,93 m, EM SOLO</v>
          </cell>
          <cell r="D4012" t="str">
            <v>M</v>
          </cell>
          <cell r="E4012">
            <v>1</v>
          </cell>
          <cell r="F4012">
            <v>32.832500000000003</v>
          </cell>
          <cell r="G4012">
            <v>0</v>
          </cell>
          <cell r="H4012">
            <v>0.72750000000000004</v>
          </cell>
          <cell r="I4012">
            <v>0</v>
          </cell>
          <cell r="J4012">
            <v>33.56</v>
          </cell>
          <cell r="K4012">
            <v>40.271999999999998</v>
          </cell>
        </row>
        <row r="4013">
          <cell r="B4013" t="str">
            <v>C4142</v>
          </cell>
          <cell r="C4013" t="str">
            <v>CRAVAÇÃO DE CAMISA METÁLICA D=0,93 m, EM ROCHA ALTERADA</v>
          </cell>
          <cell r="D4013" t="str">
            <v>M</v>
          </cell>
          <cell r="E4013">
            <v>1</v>
          </cell>
          <cell r="F4013">
            <v>43.408100000000005</v>
          </cell>
          <cell r="G4013">
            <v>0</v>
          </cell>
          <cell r="H4013">
            <v>0.95190000000000008</v>
          </cell>
          <cell r="I4013">
            <v>0</v>
          </cell>
          <cell r="J4013">
            <v>44.360000000000007</v>
          </cell>
          <cell r="K4013">
            <v>53.232000000000006</v>
          </cell>
        </row>
        <row r="4014">
          <cell r="B4014" t="str">
            <v>C4144</v>
          </cell>
          <cell r="C4014" t="str">
            <v>ESCAVAÇÃO EM ROCHA ALTERADA D= 0,93m</v>
          </cell>
          <cell r="D4014" t="str">
            <v>M3</v>
          </cell>
          <cell r="E4014">
            <v>1</v>
          </cell>
          <cell r="F4014">
            <v>684.63987499999996</v>
          </cell>
          <cell r="G4014">
            <v>0</v>
          </cell>
          <cell r="H4014">
            <v>3.2501249999999997</v>
          </cell>
          <cell r="I4014">
            <v>0</v>
          </cell>
          <cell r="J4014">
            <v>687.89</v>
          </cell>
          <cell r="K4014">
            <v>825.46799999999996</v>
          </cell>
        </row>
        <row r="4015">
          <cell r="B4015" t="str">
            <v>C4145</v>
          </cell>
          <cell r="C4015" t="str">
            <v>ESCAVAÇÃO EM ROCHA SÃ D= 0,93m</v>
          </cell>
          <cell r="D4015" t="str">
            <v>M3</v>
          </cell>
          <cell r="E4015">
            <v>1</v>
          </cell>
          <cell r="F4015">
            <v>2833.1258499999999</v>
          </cell>
          <cell r="G4015">
            <v>0</v>
          </cell>
          <cell r="H4015">
            <v>10.70415</v>
          </cell>
          <cell r="I4015">
            <v>0</v>
          </cell>
          <cell r="J4015">
            <v>2843.83</v>
          </cell>
          <cell r="K4015">
            <v>3412.596</v>
          </cell>
        </row>
        <row r="4016">
          <cell r="B4016" t="str">
            <v>C4143</v>
          </cell>
          <cell r="C4016" t="str">
            <v>ESCAVAÇÃO EM SOLO D= 0,93m</v>
          </cell>
          <cell r="D4016" t="str">
            <v>M3</v>
          </cell>
          <cell r="E4016">
            <v>1</v>
          </cell>
          <cell r="F4016">
            <v>425.92095</v>
          </cell>
          <cell r="G4016">
            <v>0</v>
          </cell>
          <cell r="H4016">
            <v>2.0290499999999998</v>
          </cell>
          <cell r="I4016">
            <v>0</v>
          </cell>
          <cell r="J4016">
            <v>427.95</v>
          </cell>
          <cell r="K4016">
            <v>513.54</v>
          </cell>
        </row>
        <row r="4017">
          <cell r="B4017" t="str">
            <v>C4156</v>
          </cell>
          <cell r="C4017" t="str">
            <v>POSICIONAMENTO DE ESTACAS DE CONCRETO PRÉ-MOLDADO D=0,80 m</v>
          </cell>
          <cell r="D4017" t="str">
            <v>M</v>
          </cell>
          <cell r="E4017">
            <v>1</v>
          </cell>
          <cell r="F4017">
            <v>30.276250000000001</v>
          </cell>
          <cell r="G4017">
            <v>0</v>
          </cell>
          <cell r="H4017">
            <v>7.59375</v>
          </cell>
          <cell r="I4017">
            <v>0</v>
          </cell>
          <cell r="J4017">
            <v>37.870000000000005</v>
          </cell>
          <cell r="K4017">
            <v>45.444000000000003</v>
          </cell>
        </row>
        <row r="4018">
          <cell r="B4018" t="str">
            <v>C4157</v>
          </cell>
          <cell r="C4018" t="str">
            <v>CRAVAÇÃO DE ESTACAS DE CONCRETO PRÉ-MOLDADO EM SOLO OU AREIA D=0,80m</v>
          </cell>
          <cell r="D4018" t="str">
            <v>M</v>
          </cell>
          <cell r="E4018">
            <v>1</v>
          </cell>
          <cell r="F4018">
            <v>341.04200000000003</v>
          </cell>
          <cell r="G4018">
            <v>0</v>
          </cell>
          <cell r="H4018">
            <v>24.398</v>
          </cell>
          <cell r="I4018">
            <v>0</v>
          </cell>
          <cell r="J4018">
            <v>365.44000000000005</v>
          </cell>
          <cell r="K4018">
            <v>438.52800000000008</v>
          </cell>
        </row>
        <row r="4019">
          <cell r="B4019" t="str">
            <v>C4296</v>
          </cell>
          <cell r="C4019" t="str">
            <v>CRAVAÇÃO DE CAMISA METÁLICA EM SOLO C/ UTILIZAÇÃO DE PLATAFORMAS</v>
          </cell>
          <cell r="D4019" t="str">
            <v>M</v>
          </cell>
          <cell r="E4019">
            <v>1</v>
          </cell>
          <cell r="F4019">
            <v>304.13499999999999</v>
          </cell>
          <cell r="G4019">
            <v>0</v>
          </cell>
          <cell r="H4019">
            <v>15.315</v>
          </cell>
          <cell r="I4019">
            <v>0</v>
          </cell>
          <cell r="J4019">
            <v>319.45</v>
          </cell>
          <cell r="K4019">
            <v>383.34</v>
          </cell>
        </row>
        <row r="4020">
          <cell r="B4020" t="str">
            <v>C4298</v>
          </cell>
          <cell r="C4020" t="str">
            <v>ESCAVAÇÃO EM ROCHA ALTERADA DIÂMETRO 0,93m C/ UTILIZAÇÃO DE PLATAFORMAS</v>
          </cell>
          <cell r="D4020" t="str">
            <v>M3</v>
          </cell>
          <cell r="E4020">
            <v>1</v>
          </cell>
          <cell r="F4020">
            <v>1784.8023049999999</v>
          </cell>
          <cell r="G4020">
            <v>0</v>
          </cell>
          <cell r="H4020">
            <v>3.2476949999999998</v>
          </cell>
          <cell r="I4020">
            <v>0</v>
          </cell>
          <cell r="J4020">
            <v>1788.05</v>
          </cell>
          <cell r="K4020">
            <v>2145.66</v>
          </cell>
        </row>
        <row r="4021">
          <cell r="B4021" t="str">
            <v>C4299</v>
          </cell>
          <cell r="C4021" t="str">
            <v>ESCAVAÇÃO EM ROCHA SÃ DIÂMETRO 0,93m C/ UTILIZAÇÃO DE PLATAFORMAS</v>
          </cell>
          <cell r="D4021" t="str">
            <v>M3</v>
          </cell>
          <cell r="E4021">
            <v>1</v>
          </cell>
          <cell r="F4021">
            <v>5173.3970650000001</v>
          </cell>
          <cell r="G4021">
            <v>0</v>
          </cell>
          <cell r="H4021">
            <v>10.702935</v>
          </cell>
          <cell r="I4021">
            <v>0</v>
          </cell>
          <cell r="J4021">
            <v>5184.1000000000004</v>
          </cell>
          <cell r="K4021">
            <v>6220.92</v>
          </cell>
        </row>
        <row r="4022">
          <cell r="B4022" t="str">
            <v>C4300</v>
          </cell>
          <cell r="C4022" t="str">
            <v>ESCAVAÇÃO EM SOLO DIÂMETRO 0,93m C/ UTILIZAÇÃO DE PLATAFORMAS</v>
          </cell>
          <cell r="D4022" t="str">
            <v>M3</v>
          </cell>
          <cell r="E4022">
            <v>1</v>
          </cell>
          <cell r="F4022">
            <v>898.492165</v>
          </cell>
          <cell r="G4022">
            <v>0</v>
          </cell>
          <cell r="H4022">
            <v>2.0278350000000001</v>
          </cell>
          <cell r="I4022">
            <v>0</v>
          </cell>
          <cell r="J4022">
            <v>900.52</v>
          </cell>
          <cell r="K4022">
            <v>1080.624</v>
          </cell>
        </row>
        <row r="4023">
          <cell r="B4023" t="str">
            <v>C4310</v>
          </cell>
          <cell r="C4023" t="str">
            <v>POSICIONAMENTO, OPERAÇÃO E REMOÇÃO DE CAMISA METÁLICA</v>
          </cell>
          <cell r="D4023" t="str">
            <v>T</v>
          </cell>
          <cell r="E4023">
            <v>1</v>
          </cell>
          <cell r="F4023">
            <v>728.93</v>
          </cell>
          <cell r="G4023">
            <v>0</v>
          </cell>
          <cell r="H4023">
            <v>8.85</v>
          </cell>
          <cell r="I4023">
            <v>0</v>
          </cell>
          <cell r="J4023">
            <v>737.78</v>
          </cell>
          <cell r="K4023">
            <v>885.3359999999999</v>
          </cell>
        </row>
        <row r="4024">
          <cell r="B4024" t="str">
            <v>C4317</v>
          </cell>
          <cell r="C4024" t="str">
            <v>CRAVAÇÃO DA CAMISA METÁLICA EM ROCHA ALTERADA C/ PLATAFORMAS</v>
          </cell>
          <cell r="D4024" t="str">
            <v>M</v>
          </cell>
          <cell r="E4024">
            <v>1</v>
          </cell>
          <cell r="F4024">
            <v>491.9425</v>
          </cell>
          <cell r="G4024">
            <v>0</v>
          </cell>
          <cell r="H4024">
            <v>19.9575</v>
          </cell>
          <cell r="I4024">
            <v>0</v>
          </cell>
          <cell r="J4024">
            <v>511.9</v>
          </cell>
          <cell r="K4024">
            <v>614.28</v>
          </cell>
        </row>
        <row r="4025">
          <cell r="B4025" t="str">
            <v>C4319</v>
          </cell>
          <cell r="C4025" t="str">
            <v>CRAVAÇÃO DE ESTACA PRÉ-MOLDADA EM SOLO OU AREIA C/ UTILIZAÇÃO DE PLATAFORMA</v>
          </cell>
          <cell r="D4025" t="str">
            <v>M</v>
          </cell>
          <cell r="E4025">
            <v>1</v>
          </cell>
          <cell r="F4025">
            <v>616.05999999999995</v>
          </cell>
          <cell r="G4025">
            <v>0</v>
          </cell>
          <cell r="H4025">
            <v>21.78</v>
          </cell>
          <cell r="I4025">
            <v>0</v>
          </cell>
          <cell r="J4025">
            <v>637.83999999999992</v>
          </cell>
          <cell r="K4025">
            <v>765.4079999999999</v>
          </cell>
        </row>
        <row r="4026">
          <cell r="B4026" t="str">
            <v>C4320</v>
          </cell>
          <cell r="C4026" t="str">
            <v>CRAVAÇÃO DE ESTACA PRÉ-MOLDADA EM ROCHA ALTERADA C/ UTILIZAÇÃO DE PLATAFORMA</v>
          </cell>
          <cell r="D4026" t="str">
            <v>M</v>
          </cell>
          <cell r="E4026">
            <v>1</v>
          </cell>
          <cell r="F4026">
            <v>1035.9675</v>
          </cell>
          <cell r="G4026">
            <v>0</v>
          </cell>
          <cell r="H4026">
            <v>31.672499999999999</v>
          </cell>
          <cell r="I4026">
            <v>0</v>
          </cell>
          <cell r="J4026">
            <v>1067.6399999999999</v>
          </cell>
          <cell r="K4026">
            <v>1281.1679999999999</v>
          </cell>
        </row>
        <row r="4027">
          <cell r="C4027" t="str">
            <v>ESTRUTURAS</v>
          </cell>
          <cell r="E4027">
            <v>0</v>
          </cell>
          <cell r="F4027">
            <v>73033.019852500001</v>
          </cell>
          <cell r="G4027">
            <v>0</v>
          </cell>
          <cell r="H4027">
            <v>1383.5601475000001</v>
          </cell>
          <cell r="I4027">
            <v>0</v>
          </cell>
          <cell r="J4027" t="str">
            <v/>
          </cell>
        </row>
        <row r="4028">
          <cell r="B4028" t="str">
            <v>C4136</v>
          </cell>
          <cell r="C4028" t="str">
            <v>CONFECÇÃO DE ESTRUTURA METÁLICA P/ CONTRAVENTAMENTO DE ESTACAS</v>
          </cell>
          <cell r="D4028" t="str">
            <v>T</v>
          </cell>
          <cell r="E4028">
            <v>1</v>
          </cell>
          <cell r="F4028">
            <v>7404.04</v>
          </cell>
          <cell r="G4028">
            <v>0</v>
          </cell>
          <cell r="H4028">
            <v>486.25</v>
          </cell>
          <cell r="I4028">
            <v>0</v>
          </cell>
          <cell r="J4028">
            <v>7890.29</v>
          </cell>
          <cell r="K4028">
            <v>9468.348</v>
          </cell>
        </row>
        <row r="4029">
          <cell r="B4029" t="str">
            <v>C4146</v>
          </cell>
          <cell r="C4029" t="str">
            <v>CARGA E TRANSP. DE ESTACA PRÉ-MOLDADA DO ESTOQUE AO LOCAL DE APLICAÇÃO, INCLUSIVE ASSENTAMENTO</v>
          </cell>
          <cell r="D4029" t="str">
            <v>M</v>
          </cell>
          <cell r="E4029">
            <v>1</v>
          </cell>
          <cell r="F4029">
            <v>106.013925</v>
          </cell>
          <cell r="G4029">
            <v>0</v>
          </cell>
          <cell r="H4029">
            <v>3.466075</v>
          </cell>
          <cell r="I4029">
            <v>0</v>
          </cell>
          <cell r="J4029">
            <v>109.48</v>
          </cell>
          <cell r="K4029">
            <v>131.376</v>
          </cell>
        </row>
        <row r="4030">
          <cell r="B4030" t="str">
            <v>C4149</v>
          </cell>
          <cell r="C4030" t="str">
            <v>ARRASAMENTO DE ESTACAS DE CONCRETO D=0,80m</v>
          </cell>
          <cell r="D4030" t="str">
            <v>UN</v>
          </cell>
          <cell r="E4030">
            <v>1</v>
          </cell>
          <cell r="F4030">
            <v>421.05250000000001</v>
          </cell>
          <cell r="G4030">
            <v>0</v>
          </cell>
          <cell r="H4030">
            <v>88.057500000000005</v>
          </cell>
          <cell r="I4030">
            <v>0</v>
          </cell>
          <cell r="J4030">
            <v>509.11</v>
          </cell>
          <cell r="K4030">
            <v>610.93200000000002</v>
          </cell>
        </row>
        <row r="4031">
          <cell r="B4031" t="str">
            <v>C4153</v>
          </cell>
          <cell r="C4031" t="str">
            <v>CARGA E TRANSP. DE PEÇAS PRÉ-MOLDADAS DO ESTOQUE AO LOCAL DE APLICAÇÃO, INCLUSIVE ASSENTAMENTO</v>
          </cell>
          <cell r="D4031" t="str">
            <v>M3</v>
          </cell>
          <cell r="E4031">
            <v>1</v>
          </cell>
          <cell r="F4031">
            <v>40.095500000000001</v>
          </cell>
          <cell r="G4031">
            <v>0</v>
          </cell>
          <cell r="H4031">
            <v>15.964500000000001</v>
          </cell>
          <cell r="I4031">
            <v>0</v>
          </cell>
          <cell r="J4031">
            <v>56.06</v>
          </cell>
          <cell r="K4031">
            <v>67.272000000000006</v>
          </cell>
        </row>
        <row r="4032">
          <cell r="B4032" t="str">
            <v>C4286</v>
          </cell>
          <cell r="C4032" t="str">
            <v>ARRASAMENTO DE ESTACAS DE CONCRETO C/ PLATAFORMAS</v>
          </cell>
          <cell r="D4032" t="str">
            <v>UN</v>
          </cell>
          <cell r="E4032">
            <v>1</v>
          </cell>
          <cell r="F4032">
            <v>661.9325</v>
          </cell>
          <cell r="G4032">
            <v>0</v>
          </cell>
          <cell r="H4032">
            <v>88.057500000000005</v>
          </cell>
          <cell r="I4032">
            <v>0</v>
          </cell>
          <cell r="J4032">
            <v>749.99</v>
          </cell>
          <cell r="K4032">
            <v>899.98799999999994</v>
          </cell>
        </row>
        <row r="4033">
          <cell r="B4033" t="str">
            <v>C4290</v>
          </cell>
          <cell r="C4033" t="str">
            <v>CARGA E TRANSPORTE DE PEÇAS PRÉ-MOLDADAS, INCLUSIVE ASSENTAMENTO C/ PLATAFORMAS</v>
          </cell>
          <cell r="D4033" t="str">
            <v>M3</v>
          </cell>
          <cell r="E4033">
            <v>1</v>
          </cell>
          <cell r="F4033">
            <v>190.9255</v>
          </cell>
          <cell r="G4033">
            <v>0</v>
          </cell>
          <cell r="H4033">
            <v>5.5845000000000002</v>
          </cell>
          <cell r="I4033">
            <v>0</v>
          </cell>
          <cell r="J4033">
            <v>196.51</v>
          </cell>
          <cell r="K4033">
            <v>235.81199999999998</v>
          </cell>
        </row>
        <row r="4034">
          <cell r="B4034" t="str">
            <v>C4291</v>
          </cell>
          <cell r="C4034" t="str">
            <v>CONCRETO MOLDADO "IN LOCO" FCK ACIMA DE 10 MPa, INCLUSIVE LANÇAMENTO E CURA</v>
          </cell>
          <cell r="D4034" t="str">
            <v>M3</v>
          </cell>
          <cell r="E4034">
            <v>1</v>
          </cell>
          <cell r="F4034">
            <v>218.49129249999999</v>
          </cell>
          <cell r="G4034">
            <v>0</v>
          </cell>
          <cell r="H4034">
            <v>58.908707499999998</v>
          </cell>
          <cell r="I4034">
            <v>0</v>
          </cell>
          <cell r="J4034">
            <v>277.39999999999998</v>
          </cell>
          <cell r="K4034">
            <v>332.87999999999994</v>
          </cell>
        </row>
        <row r="4035">
          <cell r="B4035" t="str">
            <v>C4292</v>
          </cell>
          <cell r="C4035" t="str">
            <v>CONCRETO MOLDADO "IN LOCO" FCK ACIMA DE 50 MPa, INCLUSIVE LANÇAMENTO E CURA</v>
          </cell>
          <cell r="D4035" t="str">
            <v>M3</v>
          </cell>
          <cell r="E4035">
            <v>1</v>
          </cell>
          <cell r="F4035">
            <v>401.61327625000001</v>
          </cell>
          <cell r="G4035">
            <v>0</v>
          </cell>
          <cell r="H4035">
            <v>50.996723750000001</v>
          </cell>
          <cell r="I4035">
            <v>0</v>
          </cell>
          <cell r="J4035">
            <v>452.61</v>
          </cell>
          <cell r="K4035">
            <v>543.13199999999995</v>
          </cell>
        </row>
        <row r="4036">
          <cell r="B4036" t="str">
            <v>C4293</v>
          </cell>
          <cell r="C4036" t="str">
            <v>CONCRETO PRÉ-MOLDADO FCK ACIMA DE 50 MPa INCLUSIVE LANÇAMENTO, CURA E TRANSPORTE</v>
          </cell>
          <cell r="D4036" t="str">
            <v>M3</v>
          </cell>
          <cell r="E4036">
            <v>1</v>
          </cell>
          <cell r="F4036">
            <v>334.38527499999998</v>
          </cell>
          <cell r="G4036">
            <v>0</v>
          </cell>
          <cell r="H4036">
            <v>10.694725</v>
          </cell>
          <cell r="I4036">
            <v>0</v>
          </cell>
          <cell r="J4036">
            <v>345.08</v>
          </cell>
          <cell r="K4036">
            <v>414.09599999999995</v>
          </cell>
        </row>
        <row r="4037">
          <cell r="B4037" t="str">
            <v>C4295</v>
          </cell>
          <cell r="C4037" t="str">
            <v>FORNECIMENTO E MONTAGEM DE CONTRAVENTAMENTO METÁLICO DE ESTACAS</v>
          </cell>
          <cell r="D4037" t="str">
            <v>T</v>
          </cell>
          <cell r="E4037">
            <v>1</v>
          </cell>
          <cell r="F4037">
            <v>7712.3850000000002</v>
          </cell>
          <cell r="G4037">
            <v>0</v>
          </cell>
          <cell r="H4037">
            <v>496.67500000000001</v>
          </cell>
          <cell r="I4037">
            <v>0</v>
          </cell>
          <cell r="J4037">
            <v>8209.06</v>
          </cell>
          <cell r="K4037">
            <v>9850.8719999999994</v>
          </cell>
        </row>
        <row r="4038">
          <cell r="B4038" t="str">
            <v>C4297</v>
          </cell>
          <cell r="C4038" t="str">
            <v>DRENOS DE PVC D=75mm</v>
          </cell>
          <cell r="D4038" t="str">
            <v>M</v>
          </cell>
          <cell r="E4038">
            <v>1</v>
          </cell>
          <cell r="F4038">
            <v>39.85</v>
          </cell>
          <cell r="G4038">
            <v>0</v>
          </cell>
          <cell r="H4038">
            <v>9.48</v>
          </cell>
          <cell r="I4038">
            <v>0</v>
          </cell>
          <cell r="J4038">
            <v>49.33</v>
          </cell>
          <cell r="K4038">
            <v>59.195999999999998</v>
          </cell>
        </row>
        <row r="4039">
          <cell r="B4039" t="str">
            <v>C4311</v>
          </cell>
          <cell r="C4039" t="str">
            <v>POSICIONAMENTO, OPERAÇÃO E REMOÇÃO DE CONTRAVENTAMENTO METÁLICO DE ESTACAS C/ PLATAFORMAS</v>
          </cell>
          <cell r="D4039" t="str">
            <v>T</v>
          </cell>
          <cell r="E4039">
            <v>1</v>
          </cell>
          <cell r="F4039">
            <v>728.93</v>
          </cell>
          <cell r="G4039">
            <v>0</v>
          </cell>
          <cell r="H4039">
            <v>8.85</v>
          </cell>
          <cell r="I4039">
            <v>0</v>
          </cell>
          <cell r="J4039">
            <v>737.78</v>
          </cell>
          <cell r="K4039">
            <v>885.3359999999999</v>
          </cell>
        </row>
        <row r="4040">
          <cell r="B4040" t="str">
            <v>C4321</v>
          </cell>
          <cell r="C4040" t="str">
            <v>DEFENSAS E=600 KNm R=1200 KN</v>
          </cell>
          <cell r="D4040" t="str">
            <v>UN</v>
          </cell>
          <cell r="E4040">
            <v>1</v>
          </cell>
          <cell r="F4040">
            <v>42138.205500000004</v>
          </cell>
          <cell r="G4040">
            <v>0</v>
          </cell>
          <cell r="H4040">
            <v>21.644500000000001</v>
          </cell>
          <cell r="I4040">
            <v>0</v>
          </cell>
          <cell r="J4040">
            <v>42159.850000000006</v>
          </cell>
          <cell r="K4040">
            <v>50591.820000000007</v>
          </cell>
        </row>
        <row r="4041">
          <cell r="B4041" t="str">
            <v>C4322</v>
          </cell>
          <cell r="C4041" t="str">
            <v>CABEÇOS DE AMARRAÇÃO P/ 1500 KN</v>
          </cell>
          <cell r="D4041" t="str">
            <v>UN</v>
          </cell>
          <cell r="E4041">
            <v>1</v>
          </cell>
          <cell r="F4041">
            <v>12373.597068749999</v>
          </cell>
          <cell r="G4041">
            <v>0</v>
          </cell>
          <cell r="H4041">
            <v>31.952931249999999</v>
          </cell>
          <cell r="I4041">
            <v>0</v>
          </cell>
          <cell r="J4041">
            <v>12405.55</v>
          </cell>
          <cell r="K4041">
            <v>14886.659999999998</v>
          </cell>
        </row>
        <row r="4042">
          <cell r="B4042" t="str">
            <v>C4323</v>
          </cell>
          <cell r="C4042" t="str">
            <v>TRILHOS A-100</v>
          </cell>
          <cell r="D4042" t="str">
            <v>KG</v>
          </cell>
          <cell r="E4042">
            <v>1</v>
          </cell>
          <cell r="F4042">
            <v>5.0102000000000002</v>
          </cell>
          <cell r="G4042">
            <v>0</v>
          </cell>
          <cell r="H4042">
            <v>6.9800000000000001E-2</v>
          </cell>
          <cell r="I4042">
            <v>0</v>
          </cell>
          <cell r="J4042">
            <v>5.08</v>
          </cell>
          <cell r="K4042">
            <v>6.0960000000000001</v>
          </cell>
        </row>
        <row r="4043">
          <cell r="B4043" t="str">
            <v>C4324</v>
          </cell>
          <cell r="C4043" t="str">
            <v>ACESSÓRIOS P/ TRILHOS A-100</v>
          </cell>
          <cell r="D4043" t="str">
            <v>KG</v>
          </cell>
          <cell r="E4043">
            <v>1</v>
          </cell>
          <cell r="F4043">
            <v>5.7895750000000001</v>
          </cell>
          <cell r="G4043">
            <v>0</v>
          </cell>
          <cell r="H4043">
            <v>0.16042499999999998</v>
          </cell>
          <cell r="I4043">
            <v>0</v>
          </cell>
          <cell r="J4043">
            <v>5.95</v>
          </cell>
          <cell r="K4043">
            <v>7.14</v>
          </cell>
        </row>
        <row r="4044">
          <cell r="B4044" t="str">
            <v>C4318</v>
          </cell>
          <cell r="C4044" t="str">
            <v>CARGA E TRANSPORTE DE ESTACA PRÉ-MOLDADA DO ESTOQUE AO LOCAL DE APLICAÇÃO, INCLUSIVE ASSENTAMENTO</v>
          </cell>
          <cell r="D4044" t="str">
            <v>M</v>
          </cell>
          <cell r="E4044">
            <v>1</v>
          </cell>
          <cell r="F4044">
            <v>250.70274000000001</v>
          </cell>
          <cell r="G4044">
            <v>0</v>
          </cell>
          <cell r="H4044">
            <v>6.7472599999999998</v>
          </cell>
          <cell r="I4044">
            <v>0</v>
          </cell>
          <cell r="J4044">
            <v>257.45</v>
          </cell>
          <cell r="K4044">
            <v>308.94</v>
          </cell>
        </row>
        <row r="4045">
          <cell r="C4045" t="str">
            <v>QUEBRA-MAR / ENROCAMENTO</v>
          </cell>
          <cell r="E4045">
            <v>0</v>
          </cell>
          <cell r="F4045">
            <v>13654.471235000001</v>
          </cell>
          <cell r="G4045">
            <v>0</v>
          </cell>
          <cell r="H4045">
            <v>746.50876500000004</v>
          </cell>
          <cell r="I4045">
            <v>0</v>
          </cell>
          <cell r="J4045" t="str">
            <v/>
          </cell>
        </row>
        <row r="4046">
          <cell r="B4046" t="str">
            <v>C4210</v>
          </cell>
          <cell r="C4046" t="str">
            <v>POSICIONAMENTO, OPERAÇÃO E REMOÇÃO DE FUNIL METÁLICO</v>
          </cell>
          <cell r="D4046" t="str">
            <v>T</v>
          </cell>
          <cell r="E4046">
            <v>1</v>
          </cell>
          <cell r="F4046">
            <v>445.28</v>
          </cell>
          <cell r="G4046">
            <v>0</v>
          </cell>
          <cell r="H4046">
            <v>8.85</v>
          </cell>
          <cell r="I4046">
            <v>0</v>
          </cell>
          <cell r="J4046">
            <v>454.13</v>
          </cell>
          <cell r="K4046">
            <v>544.95600000000002</v>
          </cell>
        </row>
        <row r="4047">
          <cell r="B4047" t="str">
            <v>C4211</v>
          </cell>
          <cell r="C4047" t="str">
            <v>CONFECÇÃO, FORNECIMENTO E MANUTENÇÃO DE ESCUDO METÁLICO P/ PROTEÇÃO DE ESTACAS</v>
          </cell>
          <cell r="D4047" t="str">
            <v>T</v>
          </cell>
          <cell r="E4047">
            <v>1</v>
          </cell>
          <cell r="F4047">
            <v>6064.2449999999999</v>
          </cell>
          <cell r="G4047">
            <v>0</v>
          </cell>
          <cell r="H4047">
            <v>312.97500000000002</v>
          </cell>
          <cell r="I4047">
            <v>0</v>
          </cell>
          <cell r="J4047">
            <v>6377.22</v>
          </cell>
          <cell r="K4047">
            <v>7652.6639999999998</v>
          </cell>
        </row>
        <row r="4048">
          <cell r="B4048" t="str">
            <v>C4217</v>
          </cell>
          <cell r="C4048" t="str">
            <v>POSICIONAMENTO, OPERAÇÃO E REMOÇÃO DE ESCUDO METÁLICO</v>
          </cell>
          <cell r="D4048" t="str">
            <v>T</v>
          </cell>
          <cell r="E4048">
            <v>1</v>
          </cell>
          <cell r="F4048">
            <v>446.22500000000002</v>
          </cell>
          <cell r="G4048">
            <v>0</v>
          </cell>
          <cell r="H4048">
            <v>13.275</v>
          </cell>
          <cell r="I4048">
            <v>0</v>
          </cell>
          <cell r="J4048">
            <v>459.5</v>
          </cell>
          <cell r="K4048">
            <v>551.4</v>
          </cell>
        </row>
        <row r="4049">
          <cell r="B4049" t="str">
            <v>C4287</v>
          </cell>
          <cell r="C4049" t="str">
            <v>CARGA E ARRUMAÇÃO DE PEDRAS (1,00 T ATÉ 6,00 T), INCLUSIVE LANÇAMENTO</v>
          </cell>
          <cell r="D4049" t="str">
            <v>M3</v>
          </cell>
          <cell r="E4049">
            <v>1</v>
          </cell>
          <cell r="F4049">
            <v>7.3229000000000006</v>
          </cell>
          <cell r="G4049">
            <v>0</v>
          </cell>
          <cell r="H4049">
            <v>0.56710000000000005</v>
          </cell>
          <cell r="I4049">
            <v>0</v>
          </cell>
          <cell r="J4049">
            <v>7.8900000000000006</v>
          </cell>
          <cell r="K4049">
            <v>9.468</v>
          </cell>
        </row>
        <row r="4050">
          <cell r="B4050" t="str">
            <v>C4288</v>
          </cell>
          <cell r="C4050" t="str">
            <v>CARGA E ARRUMAÇÃO DE PEDRAS (0,001 T ATÉ 1,00 T), INCLUSIVE LANÇAMENTO</v>
          </cell>
          <cell r="D4050" t="str">
            <v>M3</v>
          </cell>
          <cell r="E4050">
            <v>1</v>
          </cell>
          <cell r="F4050">
            <v>5.4947499999999998</v>
          </cell>
          <cell r="G4050">
            <v>0</v>
          </cell>
          <cell r="H4050">
            <v>0.49524999999999997</v>
          </cell>
          <cell r="I4050">
            <v>0</v>
          </cell>
          <cell r="J4050">
            <v>5.99</v>
          </cell>
          <cell r="K4050">
            <v>7.1879999999999997</v>
          </cell>
        </row>
        <row r="4051">
          <cell r="B4051" t="str">
            <v>C4289</v>
          </cell>
          <cell r="C4051" t="str">
            <v>CARGA E LANÇAMENTO DE BRITA P/ REVESTIMENTO, INCLUSIVE ESPALHAMENTO</v>
          </cell>
          <cell r="D4051" t="str">
            <v>M3</v>
          </cell>
          <cell r="E4051">
            <v>1</v>
          </cell>
          <cell r="F4051">
            <v>9.7688124999999992</v>
          </cell>
          <cell r="G4051">
            <v>0</v>
          </cell>
          <cell r="H4051">
            <v>0.64118750000000002</v>
          </cell>
          <cell r="I4051">
            <v>0</v>
          </cell>
          <cell r="J4051">
            <v>10.41</v>
          </cell>
          <cell r="K4051">
            <v>12.491999999999999</v>
          </cell>
        </row>
        <row r="4052">
          <cell r="B4052" t="str">
            <v>C4306</v>
          </cell>
          <cell r="C4052" t="str">
            <v>LAVRA, SELEÇÃO E ESTOQUE DE PEDRAS (1,00 T ATÉ 4,00 T)</v>
          </cell>
          <cell r="D4052" t="str">
            <v>M3</v>
          </cell>
          <cell r="E4052">
            <v>1</v>
          </cell>
          <cell r="F4052">
            <v>13.086892499999999</v>
          </cell>
          <cell r="G4052">
            <v>0</v>
          </cell>
          <cell r="H4052">
            <v>0.55310749999999997</v>
          </cell>
          <cell r="I4052">
            <v>0</v>
          </cell>
          <cell r="J4052">
            <v>13.639999999999999</v>
          </cell>
          <cell r="K4052">
            <v>16.367999999999999</v>
          </cell>
        </row>
        <row r="4053">
          <cell r="B4053" t="str">
            <v>C4307</v>
          </cell>
          <cell r="C4053" t="str">
            <v>LAVRA, SELEÇÃO E ESTOQUE DE PEDRAS (1,00 T ATÉ 6,00 T)</v>
          </cell>
          <cell r="D4053" t="str">
            <v>M3</v>
          </cell>
          <cell r="E4053">
            <v>1</v>
          </cell>
          <cell r="F4053">
            <v>14.0564825</v>
          </cell>
          <cell r="G4053">
            <v>0</v>
          </cell>
          <cell r="H4053">
            <v>0.59351750000000003</v>
          </cell>
          <cell r="I4053">
            <v>0</v>
          </cell>
          <cell r="J4053">
            <v>14.65</v>
          </cell>
          <cell r="K4053">
            <v>17.579999999999998</v>
          </cell>
        </row>
        <row r="4054">
          <cell r="B4054" t="str">
            <v>C4308</v>
          </cell>
          <cell r="C4054" t="str">
            <v>LAVRA, SELEÇÃO E ESTOQUE DE PEDRAS (0,0001 T ATÉ 1,00 T)</v>
          </cell>
          <cell r="D4054" t="str">
            <v>M3</v>
          </cell>
          <cell r="E4054">
            <v>1</v>
          </cell>
          <cell r="F4054">
            <v>12.806397499999999</v>
          </cell>
          <cell r="G4054">
            <v>0</v>
          </cell>
          <cell r="H4054">
            <v>0.53360249999999998</v>
          </cell>
          <cell r="I4054">
            <v>0</v>
          </cell>
          <cell r="J4054">
            <v>13.34</v>
          </cell>
          <cell r="K4054">
            <v>16.007999999999999</v>
          </cell>
        </row>
        <row r="4055">
          <cell r="B4055" t="str">
            <v>C4314</v>
          </cell>
          <cell r="C4055" t="str">
            <v>FUNIL EM AÇO P/ DIRECIONAMENTO DO LANÇAMENTO DA ARMADURA</v>
          </cell>
          <cell r="D4055" t="str">
            <v>T</v>
          </cell>
          <cell r="E4055">
            <v>1</v>
          </cell>
          <cell r="F4055">
            <v>6636.1850000000004</v>
          </cell>
          <cell r="G4055">
            <v>0</v>
          </cell>
          <cell r="H4055">
            <v>408.02499999999998</v>
          </cell>
          <cell r="I4055">
            <v>0</v>
          </cell>
          <cell r="J4055">
            <v>7044.21</v>
          </cell>
          <cell r="K4055">
            <v>8453.0519999999997</v>
          </cell>
        </row>
        <row r="4056">
          <cell r="C4056" t="str">
            <v>DRAGAGEM</v>
          </cell>
          <cell r="E4056">
            <v>0</v>
          </cell>
          <cell r="F4056">
            <v>28.673124999999999</v>
          </cell>
          <cell r="G4056">
            <v>0</v>
          </cell>
          <cell r="H4056">
            <v>0.176875</v>
          </cell>
          <cell r="I4056">
            <v>0</v>
          </cell>
          <cell r="J4056" t="str">
            <v/>
          </cell>
        </row>
        <row r="4057">
          <cell r="B4057" t="str">
            <v>C4283</v>
          </cell>
          <cell r="C4057" t="str">
            <v>DRAGAGEM INCLUINDO MOBILIZAÇÃO/DESMOBILIZAÇÃO DA DRAGA</v>
          </cell>
          <cell r="D4057" t="str">
            <v>M2</v>
          </cell>
          <cell r="E4057">
            <v>1</v>
          </cell>
          <cell r="F4057">
            <v>13.55</v>
          </cell>
          <cell r="G4057">
            <v>0</v>
          </cell>
          <cell r="H4057">
            <v>0</v>
          </cell>
          <cell r="I4057">
            <v>0</v>
          </cell>
          <cell r="J4057">
            <v>13.55</v>
          </cell>
          <cell r="K4057">
            <v>16.260000000000002</v>
          </cell>
        </row>
        <row r="4058">
          <cell r="B4058" t="str">
            <v>C4315</v>
          </cell>
          <cell r="C4058" t="str">
            <v>ATERRO HIDRÁULICO, INCLUINDO DRAGAGEM, ESPALHAMENTO NIVELADO E MOBILIZAÇÃO/DESMOBILIZAÇÃO DA DRAGA</v>
          </cell>
          <cell r="D4058" t="str">
            <v>M3</v>
          </cell>
          <cell r="E4058">
            <v>1</v>
          </cell>
          <cell r="F4058">
            <v>15.123125</v>
          </cell>
          <cell r="G4058">
            <v>0</v>
          </cell>
          <cell r="H4058">
            <v>0.176875</v>
          </cell>
          <cell r="I4058">
            <v>0</v>
          </cell>
          <cell r="J4058">
            <v>15.3</v>
          </cell>
          <cell r="K4058">
            <v>18.36</v>
          </cell>
        </row>
        <row r="4059">
          <cell r="C4059" t="str">
            <v>OUTROS ELEMENTOS</v>
          </cell>
          <cell r="E4059">
            <v>0</v>
          </cell>
          <cell r="F4059">
            <v>6112.8464125</v>
          </cell>
          <cell r="G4059">
            <v>0</v>
          </cell>
          <cell r="H4059">
            <v>3869.5935875</v>
          </cell>
          <cell r="I4059">
            <v>0</v>
          </cell>
          <cell r="J4059" t="str">
            <v/>
          </cell>
        </row>
        <row r="4060">
          <cell r="B4060" t="str">
            <v>C1091</v>
          </cell>
          <cell r="C4060" t="str">
            <v>MONTAGEM DA CENTRAL DE CONCRETO</v>
          </cell>
          <cell r="D4060" t="str">
            <v>UN</v>
          </cell>
          <cell r="E4060">
            <v>1</v>
          </cell>
          <cell r="F4060">
            <v>6088.22</v>
          </cell>
          <cell r="G4060">
            <v>0</v>
          </cell>
          <cell r="H4060">
            <v>3841.1</v>
          </cell>
          <cell r="I4060">
            <v>0</v>
          </cell>
          <cell r="J4060">
            <v>9929.32</v>
          </cell>
          <cell r="K4060">
            <v>11915.183999999999</v>
          </cell>
        </row>
        <row r="4061">
          <cell r="B4061" t="str">
            <v>C1094</v>
          </cell>
          <cell r="C4061" t="str">
            <v>MONTAGEM DE APOIO AOS PÓRTICOS</v>
          </cell>
          <cell r="D4061" t="str">
            <v>M</v>
          </cell>
          <cell r="E4061">
            <v>1</v>
          </cell>
          <cell r="F4061">
            <v>24.626412500000001</v>
          </cell>
          <cell r="G4061">
            <v>0</v>
          </cell>
          <cell r="H4061">
            <v>28.4935875</v>
          </cell>
          <cell r="I4061">
            <v>0</v>
          </cell>
          <cell r="J4061">
            <v>53.120000000000005</v>
          </cell>
          <cell r="K4061">
            <v>63.744</v>
          </cell>
        </row>
        <row r="4062">
          <cell r="C4062" t="str">
            <v>TRANSPORTES PARA OBRAS RODOVIÁRIAS</v>
          </cell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 t="str">
            <v/>
          </cell>
        </row>
        <row r="4063">
          <cell r="C4063" t="str">
            <v>LOCAL</v>
          </cell>
          <cell r="E4063">
            <v>0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  <cell r="J4063" t="str">
            <v/>
          </cell>
        </row>
        <row r="4064">
          <cell r="B4064" t="str">
            <v>C3143</v>
          </cell>
          <cell r="C4064" t="str">
            <v>TRANSPORTE LOCAL C/ DMT ATÉ 4,00 KM  (Y=0,48X+0,50)</v>
          </cell>
          <cell r="D4064" t="str">
            <v>T</v>
          </cell>
          <cell r="E4064">
            <v>0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  <cell r="J4064">
            <v>0</v>
          </cell>
          <cell r="K4064">
            <v>0</v>
          </cell>
        </row>
        <row r="4065">
          <cell r="B4065" t="str">
            <v>C3144</v>
          </cell>
          <cell r="C4065" t="str">
            <v>TRANSPORTE LOCAL COM DMT ENTRE 4,01 Km E 30,00 Km (Y=0,34X+0,50)</v>
          </cell>
          <cell r="D4065" t="str">
            <v>T</v>
          </cell>
          <cell r="E4065">
            <v>0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  <cell r="J4065">
            <v>0</v>
          </cell>
          <cell r="K4065">
            <v>0</v>
          </cell>
        </row>
        <row r="4066">
          <cell r="B4066" t="str">
            <v>C4161</v>
          </cell>
          <cell r="C4066" t="str">
            <v>TRANSPORTE LOCAL C/ DMT SUPERIOR A 30,00 Km  (Y=0,27X+0,50)</v>
          </cell>
          <cell r="D4066" t="str">
            <v>T</v>
          </cell>
          <cell r="E4066">
            <v>0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</row>
        <row r="4067">
          <cell r="B4067" t="str">
            <v>C3157</v>
          </cell>
          <cell r="C4067" t="str">
            <v>TRANSPORTE  LOCAL D'ÁGUA P/SERVIÇOS DE PAVIMENTAÇÃO C/ DMT SUPERIOR A 7,00 Km (Y=0,47X)</v>
          </cell>
          <cell r="D4067" t="str">
            <v>T</v>
          </cell>
          <cell r="E4067">
            <v>0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  <cell r="J4067">
            <v>0</v>
          </cell>
          <cell r="K4067">
            <v>0</v>
          </cell>
        </row>
        <row r="4068">
          <cell r="B4068" t="str">
            <v>C3312</v>
          </cell>
          <cell r="C4068" t="str">
            <v>TRANSPORTE  LOCAL  DE BRITA P/ TRATAMENTOS SUPERFICIAIS (Y=0,40X+1,98)</v>
          </cell>
          <cell r="D4068" t="str">
            <v>T</v>
          </cell>
          <cell r="E4068">
            <v>0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  <cell r="K4068">
            <v>0</v>
          </cell>
        </row>
        <row r="4069">
          <cell r="B4069" t="str">
            <v>C3224</v>
          </cell>
          <cell r="C4069" t="str">
            <v>TRANSPORTE LOCAL DE LIGANTES BETUMINOSOS C/DMT SUPERIOR A 15,00 Km  (Y=0,98X)</v>
          </cell>
          <cell r="D4069" t="str">
            <v>T</v>
          </cell>
          <cell r="E4069">
            <v>0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  <cell r="J4069">
            <v>0</v>
          </cell>
          <cell r="K4069">
            <v>0</v>
          </cell>
        </row>
        <row r="4070">
          <cell r="B4070" t="str">
            <v>C3225</v>
          </cell>
          <cell r="C4070" t="str">
            <v>TRANSPORTE LOCAL DE MISTURA BETUMINOSA À FRIO (Y=0,40X+1,19)</v>
          </cell>
          <cell r="D4070" t="str">
            <v>T</v>
          </cell>
          <cell r="E4070">
            <v>0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  <cell r="J4070">
            <v>0</v>
          </cell>
          <cell r="K4070">
            <v>0</v>
          </cell>
        </row>
        <row r="4071">
          <cell r="B4071" t="str">
            <v>C3226</v>
          </cell>
          <cell r="C4071" t="str">
            <v>TRANSPORTE LOCAL DE MISTURA BETUMINOSA À QUENTE (Y=0,40X+1,49)</v>
          </cell>
          <cell r="D4071" t="str">
            <v>T</v>
          </cell>
          <cell r="E4071">
            <v>0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  <cell r="J4071">
            <v>0</v>
          </cell>
          <cell r="K4071">
            <v>0</v>
          </cell>
        </row>
        <row r="4072">
          <cell r="B4072" t="str">
            <v>C4313</v>
          </cell>
          <cell r="C4072" t="str">
            <v>TRANSPORTE DE PEDRAS DE 1,0 T ATÉ 6,0 T - Y=0,75 X + 2,19</v>
          </cell>
          <cell r="D4072" t="str">
            <v>M3</v>
          </cell>
          <cell r="E4072">
            <v>0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  <cell r="J4072">
            <v>0</v>
          </cell>
          <cell r="K4072">
            <v>0</v>
          </cell>
        </row>
        <row r="4073">
          <cell r="B4073" t="str">
            <v>C4332</v>
          </cell>
          <cell r="C4073" t="str">
            <v>TRANSPORTE DE PEDRAS ATÉ 1,0 T - Y=0,62 X + 1,35</v>
          </cell>
          <cell r="D4073" t="str">
            <v>M3</v>
          </cell>
          <cell r="E4073">
            <v>0</v>
          </cell>
          <cell r="F4073">
            <v>0</v>
          </cell>
          <cell r="G4073">
            <v>0</v>
          </cell>
          <cell r="H4073">
            <v>0</v>
          </cell>
          <cell r="I4073">
            <v>0</v>
          </cell>
          <cell r="J4073">
            <v>0</v>
          </cell>
          <cell r="K4073">
            <v>0</v>
          </cell>
        </row>
        <row r="4074">
          <cell r="C4074" t="str">
            <v>COMERCIAL</v>
          </cell>
          <cell r="E4074">
            <v>0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  <cell r="J4074" t="str">
            <v/>
          </cell>
        </row>
        <row r="4075">
          <cell r="B4075" t="str">
            <v>C3311</v>
          </cell>
          <cell r="C4075" t="str">
            <v>TRANSPORTE COMERCIAL EM RODOVIA PAVIMENTADA (Y=0,18X)</v>
          </cell>
          <cell r="D4075" t="str">
            <v>T</v>
          </cell>
          <cell r="E4075">
            <v>0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  <cell r="J4075">
            <v>0</v>
          </cell>
          <cell r="K4075">
            <v>0</v>
          </cell>
        </row>
        <row r="4076">
          <cell r="B4076" t="str">
            <v>C3310</v>
          </cell>
          <cell r="C4076" t="str">
            <v>TRANSPORTE COMERCIAL EM RODOVIA NÃO PAVIMENTADA (Y=0,22X)</v>
          </cell>
          <cell r="D4076" t="str">
            <v>T</v>
          </cell>
          <cell r="E4076">
            <v>0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  <cell r="J4076">
            <v>0</v>
          </cell>
          <cell r="K4076">
            <v>0</v>
          </cell>
        </row>
        <row r="4077">
          <cell r="C4077" t="str">
            <v>MATERIAL BETUMINOSO</v>
          </cell>
          <cell r="E4077">
            <v>0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  <cell r="J4077" t="str">
            <v/>
          </cell>
        </row>
        <row r="4078">
          <cell r="B4078" t="str">
            <v>I0001</v>
          </cell>
          <cell r="C4078" t="str">
            <v>TRANSPORTE COMERCIAL DE MATERIAL BETUMINOSO À FRIO (Y=0,22X+9,15)</v>
          </cell>
          <cell r="D4078" t="str">
            <v>T</v>
          </cell>
          <cell r="E4078">
            <v>0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  <cell r="J4078">
            <v>0</v>
          </cell>
          <cell r="K4078">
            <v>0</v>
          </cell>
        </row>
        <row r="4079">
          <cell r="B4079" t="str">
            <v>I0002</v>
          </cell>
          <cell r="C4079" t="str">
            <v>TRANSPORTE COMERCIAL DE MATERIAL BETUMINOSO À QUENTE(Y=0,26X+10,80)</v>
          </cell>
          <cell r="D4079" t="str">
            <v>T</v>
          </cell>
          <cell r="E4079">
            <v>0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  <cell r="J4079">
            <v>0</v>
          </cell>
          <cell r="K4079">
            <v>0</v>
          </cell>
        </row>
        <row r="4080">
          <cell r="C4080" t="str">
            <v>SINALIZAÇÃO DO SISTEMA VIÁRIO</v>
          </cell>
          <cell r="E4080">
            <v>0</v>
          </cell>
          <cell r="F4080">
            <v>104503.39408321001</v>
          </cell>
          <cell r="G4080">
            <v>0</v>
          </cell>
          <cell r="H4080">
            <v>1956.1759167902301</v>
          </cell>
          <cell r="I4080">
            <v>0</v>
          </cell>
          <cell r="J4080" t="str">
            <v/>
          </cell>
        </row>
        <row r="4081">
          <cell r="C4081" t="str">
            <v>SINALIZAÇÃO HORIZONTAL</v>
          </cell>
          <cell r="E4081">
            <v>0</v>
          </cell>
          <cell r="F4081">
            <v>1536.8701400708601</v>
          </cell>
          <cell r="G4081">
            <v>0</v>
          </cell>
          <cell r="H4081">
            <v>213.51985992914101</v>
          </cell>
          <cell r="I4081">
            <v>0</v>
          </cell>
          <cell r="J4081" t="str">
            <v/>
          </cell>
        </row>
        <row r="4082">
          <cell r="B4082" t="str">
            <v>C0354</v>
          </cell>
          <cell r="C4082" t="str">
            <v>BALIZADOR EM PVC RÍGIDO D=3" C/ENCHIMENTO DE CONCRETO</v>
          </cell>
          <cell r="D4082" t="str">
            <v>UN</v>
          </cell>
          <cell r="E4082">
            <v>1</v>
          </cell>
          <cell r="F4082">
            <v>60.453322359671198</v>
          </cell>
          <cell r="G4082">
            <v>0</v>
          </cell>
          <cell r="H4082">
            <v>6.52667764032884</v>
          </cell>
          <cell r="I4082">
            <v>0</v>
          </cell>
          <cell r="J4082">
            <v>66.980000000000032</v>
          </cell>
          <cell r="K4082">
            <v>80.376000000000033</v>
          </cell>
        </row>
        <row r="4083">
          <cell r="B4083" t="str">
            <v>C3219</v>
          </cell>
          <cell r="C4083" t="str">
            <v>FAIXA.HORIZONTAL/TINTA REFLETIVA/RESINA ACRÍLICA À BASE D'ÁGUA</v>
          </cell>
          <cell r="D4083" t="str">
            <v>M2</v>
          </cell>
          <cell r="E4083">
            <v>1</v>
          </cell>
          <cell r="F4083">
            <v>12.392946428571399</v>
          </cell>
          <cell r="G4083">
            <v>0</v>
          </cell>
          <cell r="H4083">
            <v>0.29705357142857103</v>
          </cell>
          <cell r="I4083">
            <v>0</v>
          </cell>
          <cell r="J4083">
            <v>12.689999999999969</v>
          </cell>
          <cell r="K4083">
            <v>15.227999999999962</v>
          </cell>
        </row>
        <row r="4084">
          <cell r="B4084" t="str">
            <v>C3220</v>
          </cell>
          <cell r="C4084" t="str">
            <v>FAIXA.HORIZONTAL/TINTA REFLETIVA/RESINA ACRÍLICA</v>
          </cell>
          <cell r="D4084" t="str">
            <v>M2</v>
          </cell>
          <cell r="E4084">
            <v>1</v>
          </cell>
          <cell r="F4084">
            <v>13.4329464285714</v>
          </cell>
          <cell r="G4084">
            <v>0</v>
          </cell>
          <cell r="H4084">
            <v>0.29705357142857103</v>
          </cell>
          <cell r="I4084">
            <v>0</v>
          </cell>
          <cell r="J4084">
            <v>13.72999999999997</v>
          </cell>
          <cell r="K4084">
            <v>16.475999999999964</v>
          </cell>
        </row>
        <row r="4085">
          <cell r="B4085" t="str">
            <v>C3616</v>
          </cell>
          <cell r="C4085" t="str">
            <v>SEGREGADOR DE TRÁFEGO TIPO JABOTI: FORNECIMENTO E APLICAÇÃO</v>
          </cell>
          <cell r="D4085" t="str">
            <v>UN</v>
          </cell>
          <cell r="E4085">
            <v>1</v>
          </cell>
          <cell r="F4085">
            <v>86.700812499999998</v>
          </cell>
          <cell r="G4085">
            <v>0</v>
          </cell>
          <cell r="H4085">
            <v>0.67918750000000006</v>
          </cell>
          <cell r="I4085">
            <v>0</v>
          </cell>
          <cell r="J4085">
            <v>87.38</v>
          </cell>
          <cell r="K4085">
            <v>104.85599999999999</v>
          </cell>
        </row>
        <row r="4086">
          <cell r="B4086" t="str">
            <v>C3236</v>
          </cell>
          <cell r="C4086" t="str">
            <v>SÍMBOLOS NO PAVIMENTO/RESINA ACRÍLICA</v>
          </cell>
          <cell r="D4086" t="str">
            <v>M2</v>
          </cell>
          <cell r="E4086">
            <v>1</v>
          </cell>
          <cell r="F4086">
            <v>15.030277777777799</v>
          </cell>
          <cell r="G4086">
            <v>0</v>
          </cell>
          <cell r="H4086">
            <v>0.60972222222222305</v>
          </cell>
          <cell r="I4086">
            <v>0</v>
          </cell>
          <cell r="J4086">
            <v>15.640000000000022</v>
          </cell>
          <cell r="K4086">
            <v>18.768000000000026</v>
          </cell>
        </row>
        <row r="4087">
          <cell r="B4087" t="str">
            <v>C3237</v>
          </cell>
          <cell r="C4087" t="str">
            <v>SÍMBOLOS NO PAVIMENTO/RESINA ACRÍLICA À BASE D'ÁGUA</v>
          </cell>
          <cell r="D4087" t="str">
            <v>M2</v>
          </cell>
          <cell r="E4087">
            <v>1</v>
          </cell>
          <cell r="F4087">
            <v>14.110277777777799</v>
          </cell>
          <cell r="G4087">
            <v>0</v>
          </cell>
          <cell r="H4087">
            <v>0.60972222222222305</v>
          </cell>
          <cell r="I4087">
            <v>0</v>
          </cell>
          <cell r="J4087">
            <v>14.720000000000022</v>
          </cell>
          <cell r="K4087">
            <v>17.664000000000026</v>
          </cell>
        </row>
        <row r="4088">
          <cell r="B4088" t="str">
            <v>C3116</v>
          </cell>
          <cell r="C4088" t="str">
            <v>SONORIZADOR PRÉ-MOLDADO DE CONCRETO (30MPA) L=9,00M</v>
          </cell>
          <cell r="D4088" t="str">
            <v>UN</v>
          </cell>
          <cell r="E4088">
            <v>1</v>
          </cell>
          <cell r="F4088">
            <v>1265.3343692984902</v>
          </cell>
          <cell r="G4088">
            <v>0</v>
          </cell>
          <cell r="H4088">
            <v>202.48563070151101</v>
          </cell>
          <cell r="I4088">
            <v>0</v>
          </cell>
          <cell r="J4088">
            <v>1467.8200000000011</v>
          </cell>
          <cell r="K4088">
            <v>1761.3840000000012</v>
          </cell>
        </row>
        <row r="4089">
          <cell r="B4089" t="str">
            <v>C3117</v>
          </cell>
          <cell r="C4089" t="str">
            <v>TACHA REFLETIVA : FORNECIMENTO/APLICAÇÃO</v>
          </cell>
          <cell r="D4089" t="str">
            <v>UN</v>
          </cell>
          <cell r="E4089">
            <v>1</v>
          </cell>
          <cell r="F4089">
            <v>15.955874999999999</v>
          </cell>
          <cell r="G4089">
            <v>0</v>
          </cell>
          <cell r="H4089">
            <v>0.53412499999999996</v>
          </cell>
          <cell r="I4089">
            <v>0</v>
          </cell>
          <cell r="J4089">
            <v>16.489999999999998</v>
          </cell>
          <cell r="K4089">
            <v>19.787999999999997</v>
          </cell>
        </row>
        <row r="4090">
          <cell r="B4090" t="str">
            <v>C3118</v>
          </cell>
          <cell r="C4090" t="str">
            <v>TACHÃO REFLETIVO: FORNECIMENTO/APLICAÇÃO</v>
          </cell>
          <cell r="D4090" t="str">
            <v>UN</v>
          </cell>
          <cell r="E4090">
            <v>1</v>
          </cell>
          <cell r="F4090">
            <v>31.858500000000003</v>
          </cell>
          <cell r="G4090">
            <v>0</v>
          </cell>
          <cell r="H4090">
            <v>0.80149999999999999</v>
          </cell>
          <cell r="I4090">
            <v>0</v>
          </cell>
          <cell r="J4090">
            <v>32.660000000000004</v>
          </cell>
          <cell r="K4090">
            <v>39.192</v>
          </cell>
        </row>
        <row r="4091">
          <cell r="B4091" t="str">
            <v>C3119</v>
          </cell>
          <cell r="C4091" t="str">
            <v>TARTARUGAS: FORNECIMENTO/APLICAÇÃO</v>
          </cell>
          <cell r="D4091" t="str">
            <v>UN</v>
          </cell>
          <cell r="E4091">
            <v>1</v>
          </cell>
          <cell r="F4091">
            <v>21.6008125</v>
          </cell>
          <cell r="G4091">
            <v>0</v>
          </cell>
          <cell r="H4091">
            <v>0.67918750000000006</v>
          </cell>
          <cell r="I4091">
            <v>0</v>
          </cell>
          <cell r="J4091">
            <v>22.28</v>
          </cell>
          <cell r="K4091">
            <v>26.736000000000001</v>
          </cell>
        </row>
        <row r="4092">
          <cell r="C4092" t="str">
            <v>SINALIZAÇÃO VERTICAL</v>
          </cell>
          <cell r="E4092">
            <v>0</v>
          </cell>
          <cell r="F4092">
            <v>102966.52394313901</v>
          </cell>
          <cell r="G4092">
            <v>0</v>
          </cell>
          <cell r="H4092">
            <v>1742.6560568610901</v>
          </cell>
          <cell r="I4092">
            <v>0</v>
          </cell>
          <cell r="J4092" t="str">
            <v/>
          </cell>
        </row>
        <row r="4093">
          <cell r="B4093" t="str">
            <v>C3350</v>
          </cell>
          <cell r="C4093" t="str">
            <v>BANDEIRA SIMPLES  (H=1,50M) FORNECIMENTO/MONTAGEM</v>
          </cell>
          <cell r="D4093" t="str">
            <v>UN</v>
          </cell>
          <cell r="E4093">
            <v>1</v>
          </cell>
          <cell r="F4093">
            <v>12004.9043993941</v>
          </cell>
          <cell r="G4093">
            <v>0</v>
          </cell>
          <cell r="H4093">
            <v>259.37560060588203</v>
          </cell>
          <cell r="I4093">
            <v>0</v>
          </cell>
          <cell r="J4093">
            <v>12264.279999999981</v>
          </cell>
          <cell r="K4093">
            <v>14717.135999999977</v>
          </cell>
        </row>
        <row r="4094">
          <cell r="B4094" t="str">
            <v>C0362</v>
          </cell>
          <cell r="C4094" t="str">
            <v>BANDEIRA DUPLA (H=1,50M)FORNECIMENTO/MONTAGEM</v>
          </cell>
          <cell r="D4094" t="str">
            <v>UN</v>
          </cell>
          <cell r="E4094">
            <v>1</v>
          </cell>
          <cell r="F4094">
            <v>13786.089166469401</v>
          </cell>
          <cell r="G4094">
            <v>0</v>
          </cell>
          <cell r="H4094">
            <v>338.98083353061702</v>
          </cell>
          <cell r="I4094">
            <v>0</v>
          </cell>
          <cell r="J4094">
            <v>14125.070000000018</v>
          </cell>
          <cell r="K4094">
            <v>16950.084000000021</v>
          </cell>
        </row>
        <row r="4095">
          <cell r="B4095" t="str">
            <v>C3158</v>
          </cell>
          <cell r="C4095" t="str">
            <v>DEFENSAS METÁLICAS SEMI-MALEÁVEIS SIMPLES</v>
          </cell>
          <cell r="D4095" t="str">
            <v>M</v>
          </cell>
          <cell r="E4095">
            <v>1</v>
          </cell>
          <cell r="F4095">
            <v>228.005</v>
          </cell>
          <cell r="G4095">
            <v>0</v>
          </cell>
          <cell r="H4095">
            <v>17.824999999999999</v>
          </cell>
          <cell r="I4095">
            <v>0</v>
          </cell>
          <cell r="J4095">
            <v>245.82999999999998</v>
          </cell>
          <cell r="K4095">
            <v>294.99599999999998</v>
          </cell>
        </row>
        <row r="4096">
          <cell r="B4096" t="str">
            <v>C3321</v>
          </cell>
          <cell r="C4096" t="str">
            <v>MARCO DE REFERÊNCIA DO SISTEMA RODOVIÁRIO ESTADUAL (S.R.E) EM CONCRETO</v>
          </cell>
          <cell r="D4096" t="str">
            <v>UN</v>
          </cell>
          <cell r="E4096">
            <v>1</v>
          </cell>
          <cell r="F4096">
            <v>23.2855783594485</v>
          </cell>
          <cell r="G4096">
            <v>0</v>
          </cell>
          <cell r="H4096">
            <v>5.64442164055147</v>
          </cell>
          <cell r="I4096">
            <v>0</v>
          </cell>
          <cell r="J4096">
            <v>28.929999999999971</v>
          </cell>
          <cell r="K4096">
            <v>34.715999999999966</v>
          </cell>
        </row>
        <row r="4097">
          <cell r="B4097" t="str">
            <v>C3370</v>
          </cell>
          <cell r="C4097" t="str">
            <v>MARCO QUILOMÉTRICO REFLETIVO EM AÇO GALVANIZADO</v>
          </cell>
          <cell r="D4097" t="str">
            <v>M2</v>
          </cell>
          <cell r="E4097">
            <v>1</v>
          </cell>
          <cell r="F4097">
            <v>437.66396049481602</v>
          </cell>
          <cell r="G4097">
            <v>0</v>
          </cell>
          <cell r="H4097">
            <v>8.4260395051838195</v>
          </cell>
          <cell r="I4097">
            <v>0</v>
          </cell>
          <cell r="J4097">
            <v>446.08999999999986</v>
          </cell>
          <cell r="K4097">
            <v>535.30799999999977</v>
          </cell>
        </row>
        <row r="4098">
          <cell r="B4098" t="str">
            <v>C3286</v>
          </cell>
          <cell r="C4098" t="str">
            <v>MARCO QUILOMÉTRICO REFLETIVO EM AÇO GALVANIZADO C/PELÍCULA ANTI-PICHANTE</v>
          </cell>
          <cell r="D4098" t="str">
            <v>M2</v>
          </cell>
          <cell r="E4098">
            <v>1</v>
          </cell>
          <cell r="F4098">
            <v>467.66396049481602</v>
          </cell>
          <cell r="G4098">
            <v>0</v>
          </cell>
          <cell r="H4098">
            <v>8.4260395051838195</v>
          </cell>
          <cell r="I4098">
            <v>0</v>
          </cell>
          <cell r="J4098">
            <v>476.08999999999986</v>
          </cell>
          <cell r="K4098">
            <v>571.30799999999977</v>
          </cell>
        </row>
        <row r="4099">
          <cell r="B4099" t="str">
            <v>C3371</v>
          </cell>
          <cell r="C4099" t="str">
            <v>MARCO QUILOMÉTRICO REFLETIVO EM ALUMÍNIO</v>
          </cell>
          <cell r="D4099" t="str">
            <v>M2</v>
          </cell>
          <cell r="E4099">
            <v>1</v>
          </cell>
          <cell r="F4099">
            <v>460.66396049481602</v>
          </cell>
          <cell r="G4099">
            <v>0</v>
          </cell>
          <cell r="H4099">
            <v>8.4260395051838195</v>
          </cell>
          <cell r="I4099">
            <v>0</v>
          </cell>
          <cell r="J4099">
            <v>469.08999999999986</v>
          </cell>
          <cell r="K4099">
            <v>562.90799999999979</v>
          </cell>
        </row>
        <row r="4100">
          <cell r="B4100" t="str">
            <v>C3285</v>
          </cell>
          <cell r="C4100" t="str">
            <v>MARCO QUILOMÉTRICO REFLETIVO EM ALUMÍNIO C/PELÍCULA ANTI-PICHANTE</v>
          </cell>
          <cell r="D4100" t="str">
            <v>M2</v>
          </cell>
          <cell r="E4100">
            <v>1</v>
          </cell>
          <cell r="F4100">
            <v>490.66396049481602</v>
          </cell>
          <cell r="G4100">
            <v>0</v>
          </cell>
          <cell r="H4100">
            <v>8.4260395051838195</v>
          </cell>
          <cell r="I4100">
            <v>0</v>
          </cell>
          <cell r="J4100">
            <v>499.08999999999986</v>
          </cell>
          <cell r="K4100">
            <v>598.90799999999979</v>
          </cell>
        </row>
        <row r="4101">
          <cell r="B4101" t="str">
            <v>C3372</v>
          </cell>
          <cell r="C4101" t="str">
            <v>MARCO QUILOMÉTRICO REFLETIVO EM POLIÉSTER C/ FIBRA DE VIDRO</v>
          </cell>
          <cell r="D4101" t="str">
            <v>M2</v>
          </cell>
          <cell r="E4101">
            <v>1</v>
          </cell>
          <cell r="F4101">
            <v>773.66396049481602</v>
          </cell>
          <cell r="G4101">
            <v>0</v>
          </cell>
          <cell r="H4101">
            <v>8.4260395051838195</v>
          </cell>
          <cell r="I4101">
            <v>0</v>
          </cell>
          <cell r="J4101">
            <v>782.0899999999998</v>
          </cell>
          <cell r="K4101">
            <v>938.5079999999997</v>
          </cell>
        </row>
        <row r="4102">
          <cell r="B4102" t="str">
            <v>C3287</v>
          </cell>
          <cell r="C4102" t="str">
            <v>MARCO QUILOMÉTRICO REFLETIVO EM POLIÉSTER C/FIBRA DE VIDRO C/PELÍCULA ANTI-PICHANTE</v>
          </cell>
          <cell r="D4102" t="str">
            <v>M2</v>
          </cell>
          <cell r="E4102">
            <v>1</v>
          </cell>
          <cell r="F4102">
            <v>803.66396049481602</v>
          </cell>
          <cell r="G4102">
            <v>0</v>
          </cell>
          <cell r="H4102">
            <v>8.4260395051838195</v>
          </cell>
          <cell r="I4102">
            <v>0</v>
          </cell>
          <cell r="J4102">
            <v>812.0899999999998</v>
          </cell>
          <cell r="K4102">
            <v>974.5079999999997</v>
          </cell>
        </row>
        <row r="4103">
          <cell r="B4103" t="str">
            <v>C3362</v>
          </cell>
          <cell r="C4103" t="str">
            <v>PAINEL REFLETIVO EM AÇO GALVANIZADO</v>
          </cell>
          <cell r="D4103" t="str">
            <v>M2</v>
          </cell>
          <cell r="E4103">
            <v>1</v>
          </cell>
          <cell r="F4103">
            <v>416.69</v>
          </cell>
          <cell r="G4103">
            <v>0</v>
          </cell>
          <cell r="H4103">
            <v>8.06</v>
          </cell>
          <cell r="I4103">
            <v>0</v>
          </cell>
          <cell r="J4103">
            <v>424.75</v>
          </cell>
          <cell r="K4103">
            <v>509.7</v>
          </cell>
        </row>
        <row r="4104">
          <cell r="B4104" t="str">
            <v>C3291</v>
          </cell>
          <cell r="C4104" t="str">
            <v>PAINEL REFLETIVO EM AÇO GALVANIZADO C/PELÍCULA ANTI-PICHANTE</v>
          </cell>
          <cell r="D4104" t="str">
            <v>M2</v>
          </cell>
          <cell r="E4104">
            <v>1</v>
          </cell>
          <cell r="F4104">
            <v>446.69</v>
          </cell>
          <cell r="G4104">
            <v>0</v>
          </cell>
          <cell r="H4104">
            <v>8.06</v>
          </cell>
          <cell r="I4104">
            <v>0</v>
          </cell>
          <cell r="J4104">
            <v>454.75</v>
          </cell>
          <cell r="K4104">
            <v>545.69999999999993</v>
          </cell>
        </row>
        <row r="4105">
          <cell r="B4105" t="str">
            <v>C3363</v>
          </cell>
          <cell r="C4105" t="str">
            <v>PAINEL REFLETIVO EM ALUMÍNIO</v>
          </cell>
          <cell r="D4105" t="str">
            <v>M2</v>
          </cell>
          <cell r="E4105">
            <v>1</v>
          </cell>
          <cell r="F4105">
            <v>439.69</v>
          </cell>
          <cell r="G4105">
            <v>0</v>
          </cell>
          <cell r="H4105">
            <v>8.06</v>
          </cell>
          <cell r="I4105">
            <v>0</v>
          </cell>
          <cell r="J4105">
            <v>447.75</v>
          </cell>
          <cell r="K4105">
            <v>537.29999999999995</v>
          </cell>
        </row>
        <row r="4106">
          <cell r="B4106" t="str">
            <v>C3290</v>
          </cell>
          <cell r="C4106" t="str">
            <v>PAINEL REFLETIVO EM ALUMÍNIO C/PELÍCULA ANTI-PICHANTE</v>
          </cell>
          <cell r="D4106" t="str">
            <v>M2</v>
          </cell>
          <cell r="E4106">
            <v>1</v>
          </cell>
          <cell r="F4106">
            <v>469.69</v>
          </cell>
          <cell r="G4106">
            <v>0</v>
          </cell>
          <cell r="H4106">
            <v>8.06</v>
          </cell>
          <cell r="I4106">
            <v>0</v>
          </cell>
          <cell r="J4106">
            <v>477.75</v>
          </cell>
          <cell r="K4106">
            <v>573.29999999999995</v>
          </cell>
        </row>
        <row r="4107">
          <cell r="B4107" t="str">
            <v>C3374</v>
          </cell>
          <cell r="C4107" t="str">
            <v>PAINEL REFLETIVO EM POLIÉSTER COM FIBRA DE VIDRO</v>
          </cell>
          <cell r="D4107" t="str">
            <v>M2</v>
          </cell>
          <cell r="E4107">
            <v>1</v>
          </cell>
          <cell r="F4107">
            <v>753.02750000000003</v>
          </cell>
          <cell r="G4107">
            <v>0</v>
          </cell>
          <cell r="H4107">
            <v>8.4924999999999997</v>
          </cell>
          <cell r="I4107">
            <v>0</v>
          </cell>
          <cell r="J4107">
            <v>761.52</v>
          </cell>
          <cell r="K4107">
            <v>913.82399999999996</v>
          </cell>
        </row>
        <row r="4108">
          <cell r="B4108" t="str">
            <v>C3292</v>
          </cell>
          <cell r="C4108" t="str">
            <v>PAINEL REFLETIVO EM POLIÉSTER COM FIBRA DE VIDRO C/PELÍCULA ANTI-PICHANTE</v>
          </cell>
          <cell r="D4108" t="str">
            <v>M2</v>
          </cell>
          <cell r="E4108">
            <v>1</v>
          </cell>
          <cell r="F4108">
            <v>782.69</v>
          </cell>
          <cell r="G4108">
            <v>0</v>
          </cell>
          <cell r="H4108">
            <v>8.06</v>
          </cell>
          <cell r="I4108">
            <v>0</v>
          </cell>
          <cell r="J4108">
            <v>790.75</v>
          </cell>
          <cell r="K4108">
            <v>948.9</v>
          </cell>
        </row>
        <row r="4109">
          <cell r="B4109" t="str">
            <v>C3364</v>
          </cell>
          <cell r="C4109" t="str">
            <v>PAINEL SEMI-REFLETIVO EM AÇO GALVANIZADO</v>
          </cell>
          <cell r="D4109" t="str">
            <v>M2</v>
          </cell>
          <cell r="E4109">
            <v>1</v>
          </cell>
          <cell r="F4109">
            <v>290.69</v>
          </cell>
          <cell r="G4109">
            <v>0</v>
          </cell>
          <cell r="H4109">
            <v>8.06</v>
          </cell>
          <cell r="I4109">
            <v>0</v>
          </cell>
          <cell r="J4109">
            <v>298.75</v>
          </cell>
          <cell r="K4109">
            <v>358.5</v>
          </cell>
        </row>
        <row r="4110">
          <cell r="B4110" t="str">
            <v>C3294</v>
          </cell>
          <cell r="C4110" t="str">
            <v>PAINEL SEMI-REFLETIVO EM AÇO GALVANIZADO C/PELÍCULA ANTI-PICHANTE</v>
          </cell>
          <cell r="D4110" t="str">
            <v>M2</v>
          </cell>
          <cell r="E4110">
            <v>1</v>
          </cell>
          <cell r="F4110">
            <v>320.69</v>
          </cell>
          <cell r="G4110">
            <v>0</v>
          </cell>
          <cell r="H4110">
            <v>8.06</v>
          </cell>
          <cell r="I4110">
            <v>0</v>
          </cell>
          <cell r="J4110">
            <v>328.75</v>
          </cell>
          <cell r="K4110">
            <v>394.5</v>
          </cell>
        </row>
        <row r="4111">
          <cell r="B4111" t="str">
            <v>C3365</v>
          </cell>
          <cell r="C4111" t="str">
            <v>PAINEL SEMI-REFLETIVO EM ALUMÍNIO</v>
          </cell>
          <cell r="D4111" t="str">
            <v>M2</v>
          </cell>
          <cell r="E4111">
            <v>1</v>
          </cell>
          <cell r="F4111">
            <v>411.69</v>
          </cell>
          <cell r="G4111">
            <v>0</v>
          </cell>
          <cell r="H4111">
            <v>8.06</v>
          </cell>
          <cell r="I4111">
            <v>0</v>
          </cell>
          <cell r="J4111">
            <v>419.75</v>
          </cell>
          <cell r="K4111">
            <v>503.7</v>
          </cell>
        </row>
        <row r="4112">
          <cell r="B4112" t="str">
            <v>C3293</v>
          </cell>
          <cell r="C4112" t="str">
            <v>PAINEL SEMI-REFLETIVO EM ALUMÍNIO C/PELÍCULA ANTI-PICHANTE</v>
          </cell>
          <cell r="D4112" t="str">
            <v>M2</v>
          </cell>
          <cell r="E4112">
            <v>1</v>
          </cell>
          <cell r="F4112">
            <v>441.69</v>
          </cell>
          <cell r="G4112">
            <v>0</v>
          </cell>
          <cell r="H4112">
            <v>8.06</v>
          </cell>
          <cell r="I4112">
            <v>0</v>
          </cell>
          <cell r="J4112">
            <v>449.75</v>
          </cell>
          <cell r="K4112">
            <v>539.69999999999993</v>
          </cell>
        </row>
        <row r="4113">
          <cell r="B4113" t="str">
            <v>C3366</v>
          </cell>
          <cell r="C4113" t="str">
            <v>PAINEL SEMI-REFLETIVO EM POLIÉSTER COM FIBRA DE VIDRO</v>
          </cell>
          <cell r="D4113" t="str">
            <v>M2</v>
          </cell>
          <cell r="E4113">
            <v>1</v>
          </cell>
          <cell r="F4113">
            <v>657.69</v>
          </cell>
          <cell r="G4113">
            <v>0</v>
          </cell>
          <cell r="H4113">
            <v>8.06</v>
          </cell>
          <cell r="I4113">
            <v>0</v>
          </cell>
          <cell r="J4113">
            <v>665.75</v>
          </cell>
          <cell r="K4113">
            <v>798.9</v>
          </cell>
        </row>
        <row r="4114">
          <cell r="B4114" t="str">
            <v>C3295</v>
          </cell>
          <cell r="C4114" t="str">
            <v>PAINEL SEMI-REFLETIVO EM POLIÉSTER COM FIBRA DE VIDRO C/PELÍCULA ANTI-PICHANTE</v>
          </cell>
          <cell r="D4114" t="str">
            <v>M2</v>
          </cell>
          <cell r="E4114">
            <v>1</v>
          </cell>
          <cell r="F4114">
            <v>687.69</v>
          </cell>
          <cell r="G4114">
            <v>0</v>
          </cell>
          <cell r="H4114">
            <v>8.06</v>
          </cell>
          <cell r="I4114">
            <v>0</v>
          </cell>
          <cell r="J4114">
            <v>695.75</v>
          </cell>
          <cell r="K4114">
            <v>834.9</v>
          </cell>
        </row>
        <row r="4115">
          <cell r="B4115" t="str">
            <v>C3353</v>
          </cell>
          <cell r="C4115" t="str">
            <v>PLACA DE REGULAMENTAÇÃO/ADVERTÊNCIA REFLETIVA EM ACO GALVANIZADO</v>
          </cell>
          <cell r="D4115" t="str">
            <v>M2</v>
          </cell>
          <cell r="E4115">
            <v>1</v>
          </cell>
          <cell r="F4115">
            <v>437.51396049481605</v>
          </cell>
          <cell r="G4115">
            <v>0</v>
          </cell>
          <cell r="H4115">
            <v>8.4260395051838195</v>
          </cell>
          <cell r="I4115">
            <v>0</v>
          </cell>
          <cell r="J4115">
            <v>445.93999999999988</v>
          </cell>
          <cell r="K4115">
            <v>535.12799999999982</v>
          </cell>
        </row>
        <row r="4116">
          <cell r="B4116" t="str">
            <v>C3297</v>
          </cell>
          <cell r="C4116" t="str">
            <v>PLACA DE REGULAMENTAÇÃO/ADVERTÊNCIA REFLETIVA EM AÇO GALVANIZADO C/PELÍCULA ANTI-PICHANTE</v>
          </cell>
          <cell r="D4116" t="str">
            <v>M2</v>
          </cell>
          <cell r="E4116">
            <v>1</v>
          </cell>
          <cell r="F4116">
            <v>467.51396049481605</v>
          </cell>
          <cell r="G4116">
            <v>0</v>
          </cell>
          <cell r="H4116">
            <v>8.4260395051838195</v>
          </cell>
          <cell r="I4116">
            <v>0</v>
          </cell>
          <cell r="J4116">
            <v>475.93999999999988</v>
          </cell>
          <cell r="K4116">
            <v>571.12799999999982</v>
          </cell>
        </row>
        <row r="4117">
          <cell r="B4117" t="str">
            <v>C3354</v>
          </cell>
          <cell r="C4117" t="str">
            <v>PLACA DE REGULAMENTAÇÃO/ADVERTÊNCIA REFLETIVA EM ALUMÍNIO</v>
          </cell>
          <cell r="D4117" t="str">
            <v>M2</v>
          </cell>
          <cell r="E4117">
            <v>1</v>
          </cell>
          <cell r="F4117">
            <v>460.51396049481605</v>
          </cell>
          <cell r="G4117">
            <v>0</v>
          </cell>
          <cell r="H4117">
            <v>8.4260395051838195</v>
          </cell>
          <cell r="I4117">
            <v>0</v>
          </cell>
          <cell r="J4117">
            <v>468.93999999999988</v>
          </cell>
          <cell r="K4117">
            <v>562.72799999999984</v>
          </cell>
        </row>
        <row r="4118">
          <cell r="B4118" t="str">
            <v>C3296</v>
          </cell>
          <cell r="C4118" t="str">
            <v>PLACA DE REGULAMENTAÇÃO/ADVERTÊNCIA REFLETIVA EM ALUMÍNIO C/PELÍCULA ANTI-PICHANTE</v>
          </cell>
          <cell r="D4118" t="str">
            <v>M2</v>
          </cell>
          <cell r="E4118">
            <v>1</v>
          </cell>
          <cell r="F4118">
            <v>490.51396049481605</v>
          </cell>
          <cell r="G4118">
            <v>0</v>
          </cell>
          <cell r="H4118">
            <v>8.4260395051838195</v>
          </cell>
          <cell r="I4118">
            <v>0</v>
          </cell>
          <cell r="J4118">
            <v>498.93999999999988</v>
          </cell>
          <cell r="K4118">
            <v>598.72799999999984</v>
          </cell>
        </row>
        <row r="4119">
          <cell r="B4119" t="str">
            <v>C3355</v>
          </cell>
          <cell r="C4119" t="str">
            <v>PLACA DE REGULAMENTAÇÃO/ADVERTÊNCIA REFLETIVA EM POLIÉSTER COM FIBRA DE VIDRO</v>
          </cell>
          <cell r="D4119" t="str">
            <v>M2</v>
          </cell>
          <cell r="E4119">
            <v>1</v>
          </cell>
          <cell r="F4119">
            <v>773.51396049481605</v>
          </cell>
          <cell r="G4119">
            <v>0</v>
          </cell>
          <cell r="H4119">
            <v>8.4260395051838195</v>
          </cell>
          <cell r="I4119">
            <v>0</v>
          </cell>
          <cell r="J4119">
            <v>781.93999999999983</v>
          </cell>
          <cell r="K4119">
            <v>938.32799999999975</v>
          </cell>
        </row>
        <row r="4120">
          <cell r="B4120" t="str">
            <v>C3298</v>
          </cell>
          <cell r="C4120" t="str">
            <v>PLACA DE REGULAMENTAÇÃO/ADVERTÊNCIA REFLETIVA EM POLIÉSTER COM FIBRA DE VIDRO C/PELÍCULA ANTI-PICHANTE</v>
          </cell>
          <cell r="D4120" t="str">
            <v>M2</v>
          </cell>
          <cell r="E4120">
            <v>1</v>
          </cell>
          <cell r="F4120">
            <v>803.51396049481605</v>
          </cell>
          <cell r="G4120">
            <v>0</v>
          </cell>
          <cell r="H4120">
            <v>8.4260395051838195</v>
          </cell>
          <cell r="I4120">
            <v>0</v>
          </cell>
          <cell r="J4120">
            <v>811.93999999999983</v>
          </cell>
          <cell r="K4120">
            <v>974.32799999999975</v>
          </cell>
        </row>
        <row r="4121">
          <cell r="B4121" t="str">
            <v>C3367</v>
          </cell>
          <cell r="C4121" t="str">
            <v>PLACA DE SINALIZAÇÃO DE OBRA EM AÇO GALVANIZADO</v>
          </cell>
          <cell r="D4121" t="str">
            <v>M2</v>
          </cell>
          <cell r="E4121">
            <v>1</v>
          </cell>
          <cell r="F4121">
            <v>436.89</v>
          </cell>
          <cell r="G4121">
            <v>0</v>
          </cell>
          <cell r="H4121">
            <v>8.06</v>
          </cell>
          <cell r="I4121">
            <v>0</v>
          </cell>
          <cell r="J4121">
            <v>444.95</v>
          </cell>
          <cell r="K4121">
            <v>533.93999999999994</v>
          </cell>
        </row>
        <row r="4122">
          <cell r="B4122" t="str">
            <v>C3299</v>
          </cell>
          <cell r="C4122" t="str">
            <v>PLACA DE SINALIZAÇÃO DE OBRA EM AÇO GALVANIZADO C/PELÍCULA ANTI-PICHANTE</v>
          </cell>
          <cell r="D4122" t="str">
            <v>M2</v>
          </cell>
          <cell r="E4122">
            <v>1</v>
          </cell>
          <cell r="F4122">
            <v>466.89</v>
          </cell>
          <cell r="G4122">
            <v>0</v>
          </cell>
          <cell r="H4122">
            <v>8.06</v>
          </cell>
          <cell r="I4122">
            <v>0</v>
          </cell>
          <cell r="J4122">
            <v>474.95</v>
          </cell>
          <cell r="K4122">
            <v>569.93999999999994</v>
          </cell>
        </row>
        <row r="4123">
          <cell r="B4123" t="str">
            <v>C3368</v>
          </cell>
          <cell r="C4123" t="str">
            <v>PLACA DE SINALIZAÇÃO DE OBRA REFLETIVA EM ALUMÍNIO</v>
          </cell>
          <cell r="D4123" t="str">
            <v>M2</v>
          </cell>
          <cell r="E4123">
            <v>1</v>
          </cell>
          <cell r="F4123">
            <v>459.89</v>
          </cell>
          <cell r="G4123">
            <v>0</v>
          </cell>
          <cell r="H4123">
            <v>8.06</v>
          </cell>
          <cell r="I4123">
            <v>0</v>
          </cell>
          <cell r="J4123">
            <v>467.95</v>
          </cell>
          <cell r="K4123">
            <v>561.54</v>
          </cell>
        </row>
        <row r="4124">
          <cell r="B4124" t="str">
            <v>C3300</v>
          </cell>
          <cell r="C4124" t="str">
            <v>PLACA DE SINALIZAÇÃO DE OBRA REFLETIVA EM ALUMÍNIO C/PELÍCULA ANTI-PICHANTE</v>
          </cell>
          <cell r="D4124" t="str">
            <v>M2</v>
          </cell>
          <cell r="E4124">
            <v>1</v>
          </cell>
          <cell r="F4124">
            <v>489.89</v>
          </cell>
          <cell r="G4124">
            <v>0</v>
          </cell>
          <cell r="H4124">
            <v>8.06</v>
          </cell>
          <cell r="I4124">
            <v>0</v>
          </cell>
          <cell r="J4124">
            <v>497.95</v>
          </cell>
          <cell r="K4124">
            <v>597.54</v>
          </cell>
        </row>
        <row r="4125">
          <cell r="B4125" t="str">
            <v>C3369</v>
          </cell>
          <cell r="C4125" t="str">
            <v>PLACA DE SINALIZAÇÃO DE OBRA REFLETIVA EM POLIÉSTER C/ FIBRA DE VIDRO</v>
          </cell>
          <cell r="D4125" t="str">
            <v>M2</v>
          </cell>
          <cell r="E4125">
            <v>1</v>
          </cell>
          <cell r="F4125">
            <v>772.89</v>
          </cell>
          <cell r="G4125">
            <v>0</v>
          </cell>
          <cell r="H4125">
            <v>8.06</v>
          </cell>
          <cell r="I4125">
            <v>0</v>
          </cell>
          <cell r="J4125">
            <v>780.94999999999993</v>
          </cell>
          <cell r="K4125">
            <v>937.13999999999987</v>
          </cell>
        </row>
        <row r="4126">
          <cell r="B4126" t="str">
            <v>C3301</v>
          </cell>
          <cell r="C4126" t="str">
            <v>PLACA DE SINALIZAÇÃO DE OBRA REFLETIVA EM POLIÉSTER C/FIBRA DE VIDRO C/PELÍCULA ANTI-PICHANTE</v>
          </cell>
          <cell r="D4126" t="str">
            <v>M2</v>
          </cell>
          <cell r="E4126">
            <v>1</v>
          </cell>
          <cell r="F4126">
            <v>802.89</v>
          </cell>
          <cell r="G4126">
            <v>0</v>
          </cell>
          <cell r="H4126">
            <v>8.06</v>
          </cell>
          <cell r="I4126">
            <v>0</v>
          </cell>
          <cell r="J4126">
            <v>810.94999999999993</v>
          </cell>
          <cell r="K4126">
            <v>973.13999999999987</v>
          </cell>
        </row>
        <row r="4127">
          <cell r="B4127" t="str">
            <v>C3629</v>
          </cell>
          <cell r="C4127" t="str">
            <v>PLACA EM CHAPA GALVANIZADA C/ESTRUTURA INTERNA EM METALON PINTADA, IMPRESSÃO EM VINIL 02 FACES, ABRAÇADEIRAS</v>
          </cell>
          <cell r="D4127" t="str">
            <v>M2</v>
          </cell>
          <cell r="E4127">
            <v>1</v>
          </cell>
          <cell r="F4127">
            <v>459.73750000000001</v>
          </cell>
          <cell r="G4127">
            <v>0</v>
          </cell>
          <cell r="H4127">
            <v>9.1624999999999996</v>
          </cell>
          <cell r="I4127">
            <v>0</v>
          </cell>
          <cell r="J4127">
            <v>468.90000000000003</v>
          </cell>
          <cell r="K4127">
            <v>562.68000000000006</v>
          </cell>
        </row>
        <row r="4128">
          <cell r="B4128" t="str">
            <v>C3356</v>
          </cell>
          <cell r="C4128" t="str">
            <v>PLACA INDICATIVA/EDUCATIVA/SERVIÇOS REFLETIVA EM AÇO GALVANIZADO</v>
          </cell>
          <cell r="D4128" t="str">
            <v>M2</v>
          </cell>
          <cell r="E4128">
            <v>1</v>
          </cell>
          <cell r="F4128">
            <v>465.33792098963204</v>
          </cell>
          <cell r="G4128">
            <v>0</v>
          </cell>
          <cell r="H4128">
            <v>8.7920790103676492</v>
          </cell>
          <cell r="I4128">
            <v>0</v>
          </cell>
          <cell r="J4128">
            <v>474.12999999999971</v>
          </cell>
          <cell r="K4128">
            <v>568.95599999999968</v>
          </cell>
        </row>
        <row r="4129">
          <cell r="B4129" t="str">
            <v>C3303</v>
          </cell>
          <cell r="C4129" t="str">
            <v>PLACA INDICATIVA/EDUCATIVA/SERVIÇOS REFLETIVA EM AÇO GALVANIZADO C/PELÍCULA ANTI-PICHANTE</v>
          </cell>
          <cell r="D4129" t="str">
            <v>M2</v>
          </cell>
          <cell r="E4129">
            <v>1</v>
          </cell>
          <cell r="F4129">
            <v>495.33792098963204</v>
          </cell>
          <cell r="G4129">
            <v>0</v>
          </cell>
          <cell r="H4129">
            <v>8.7920790103676492</v>
          </cell>
          <cell r="I4129">
            <v>0</v>
          </cell>
          <cell r="J4129">
            <v>504.12999999999971</v>
          </cell>
          <cell r="K4129">
            <v>604.95599999999968</v>
          </cell>
        </row>
        <row r="4130">
          <cell r="B4130" t="str">
            <v>C3357</v>
          </cell>
          <cell r="C4130" t="str">
            <v>PLACA INDICATIVA/EDUCATIVA/SERVIÇOS REFLETIVA EM ALUMÍNIO</v>
          </cell>
          <cell r="D4130" t="str">
            <v>M2</v>
          </cell>
          <cell r="E4130">
            <v>1</v>
          </cell>
          <cell r="F4130">
            <v>488.33792098963204</v>
          </cell>
          <cell r="G4130">
            <v>0</v>
          </cell>
          <cell r="H4130">
            <v>8.7920790103676492</v>
          </cell>
          <cell r="I4130">
            <v>0</v>
          </cell>
          <cell r="J4130">
            <v>497.12999999999971</v>
          </cell>
          <cell r="K4130">
            <v>596.55599999999959</v>
          </cell>
        </row>
        <row r="4131">
          <cell r="B4131" t="str">
            <v>C3302</v>
          </cell>
          <cell r="C4131" t="str">
            <v>PLACA INDICATIVA/EDUCATIVA/SERVIÇOS REFLETIVA EM ALUMÍNIO C/PELÍCULA ANTI-PICHANTE</v>
          </cell>
          <cell r="D4131" t="str">
            <v>M2</v>
          </cell>
          <cell r="E4131">
            <v>1</v>
          </cell>
          <cell r="F4131">
            <v>518.33792098963204</v>
          </cell>
          <cell r="G4131">
            <v>0</v>
          </cell>
          <cell r="H4131">
            <v>8.7920790103676492</v>
          </cell>
          <cell r="I4131">
            <v>0</v>
          </cell>
          <cell r="J4131">
            <v>527.12999999999965</v>
          </cell>
          <cell r="K4131">
            <v>632.55599999999959</v>
          </cell>
        </row>
        <row r="4132">
          <cell r="B4132" t="str">
            <v>C3358</v>
          </cell>
          <cell r="C4132" t="str">
            <v>PLACA INDICATIVA/EDUCATIVA/SERVIÇOS REFLETIVA EM POLIÉSTER COM FIBRA DE VIDRO</v>
          </cell>
          <cell r="D4132" t="str">
            <v>M2</v>
          </cell>
          <cell r="E4132">
            <v>1</v>
          </cell>
          <cell r="F4132">
            <v>801.33792098963204</v>
          </cell>
          <cell r="G4132">
            <v>0</v>
          </cell>
          <cell r="H4132">
            <v>8.7920790103676492</v>
          </cell>
          <cell r="I4132">
            <v>0</v>
          </cell>
          <cell r="J4132">
            <v>810.12999999999965</v>
          </cell>
          <cell r="K4132">
            <v>972.15599999999949</v>
          </cell>
        </row>
        <row r="4133">
          <cell r="B4133" t="str">
            <v>C3304</v>
          </cell>
          <cell r="C4133" t="str">
            <v>PLACA INDICATIVA/EDUCATIVA/SERVIÇOS REFLETIVA EM POLIÉSTER COM FIBRA DE VIDRO C/PELÍCULA ANTI-PICHANTE</v>
          </cell>
          <cell r="D4133" t="str">
            <v>M2</v>
          </cell>
          <cell r="E4133">
            <v>1</v>
          </cell>
          <cell r="F4133">
            <v>831.33792098963204</v>
          </cell>
          <cell r="G4133">
            <v>0</v>
          </cell>
          <cell r="H4133">
            <v>8.7920790103676492</v>
          </cell>
          <cell r="I4133">
            <v>0</v>
          </cell>
          <cell r="J4133">
            <v>840.12999999999965</v>
          </cell>
          <cell r="K4133">
            <v>1008.1559999999995</v>
          </cell>
        </row>
        <row r="4134">
          <cell r="B4134" t="str">
            <v>C3359</v>
          </cell>
          <cell r="C4134" t="str">
            <v>PLACA INDICATIVA/EDUCATIVA/SERVIÇOS SEMI-REFLETIVA EM AÇO GALVANIZADO</v>
          </cell>
          <cell r="D4134" t="str">
            <v>M2</v>
          </cell>
          <cell r="E4134">
            <v>1</v>
          </cell>
          <cell r="F4134">
            <v>339.33792098963204</v>
          </cell>
          <cell r="G4134">
            <v>0</v>
          </cell>
          <cell r="H4134">
            <v>8.7920790103676492</v>
          </cell>
          <cell r="I4134">
            <v>0</v>
          </cell>
          <cell r="J4134">
            <v>348.12999999999971</v>
          </cell>
          <cell r="K4134">
            <v>417.75599999999963</v>
          </cell>
        </row>
        <row r="4135">
          <cell r="B4135" t="str">
            <v>C3307</v>
          </cell>
          <cell r="C4135" t="str">
            <v>PLACA INDICATIVA/EDUCATIVA/SERVIÇOS SEMI-REFLETIVA EM AÇO GALVANIZADO C/PELÍCULA ANTI-PICHANTE</v>
          </cell>
          <cell r="D4135" t="str">
            <v>M2</v>
          </cell>
          <cell r="E4135">
            <v>1</v>
          </cell>
          <cell r="F4135">
            <v>369.33792098963204</v>
          </cell>
          <cell r="G4135">
            <v>0</v>
          </cell>
          <cell r="H4135">
            <v>8.7920790103676492</v>
          </cell>
          <cell r="I4135">
            <v>0</v>
          </cell>
          <cell r="J4135">
            <v>378.12999999999971</v>
          </cell>
          <cell r="K4135">
            <v>453.75599999999963</v>
          </cell>
        </row>
        <row r="4136">
          <cell r="B4136" t="str">
            <v>C3360</v>
          </cell>
          <cell r="C4136" t="str">
            <v>PLACA INDICATIVA/EDUCATIVA/SERVIÇOS SEMI-REFLETIVA EM ALUMÍNIO</v>
          </cell>
          <cell r="D4136" t="str">
            <v>M2</v>
          </cell>
          <cell r="E4136">
            <v>1</v>
          </cell>
          <cell r="F4136">
            <v>460.33792098963204</v>
          </cell>
          <cell r="G4136">
            <v>0</v>
          </cell>
          <cell r="H4136">
            <v>8.7920790103676492</v>
          </cell>
          <cell r="I4136">
            <v>0</v>
          </cell>
          <cell r="J4136">
            <v>469.12999999999971</v>
          </cell>
          <cell r="K4136">
            <v>562.95599999999968</v>
          </cell>
        </row>
        <row r="4137">
          <cell r="B4137" t="str">
            <v>C3306</v>
          </cell>
          <cell r="C4137" t="str">
            <v>PLACA INDICATIVA/EDUCATIVA/SERVIÇOS SEMI-REFLETIVA EM ALUMÍNIO C/PELÍCULA ANTI-PICHANTE</v>
          </cell>
          <cell r="D4137" t="str">
            <v>M2</v>
          </cell>
          <cell r="E4137">
            <v>1</v>
          </cell>
          <cell r="F4137">
            <v>490.33792098963204</v>
          </cell>
          <cell r="G4137">
            <v>0</v>
          </cell>
          <cell r="H4137">
            <v>8.7920790103676492</v>
          </cell>
          <cell r="I4137">
            <v>0</v>
          </cell>
          <cell r="J4137">
            <v>499.12999999999971</v>
          </cell>
          <cell r="K4137">
            <v>598.95599999999968</v>
          </cell>
        </row>
        <row r="4138">
          <cell r="B4138" t="str">
            <v>C3361</v>
          </cell>
          <cell r="C4138" t="str">
            <v>PLACA INDICATIVA/EDUCATIVA/SERVIÇOS SEMI-REFLETIVA EM POLIÉSTER C/ FIBRA DE VIDRO</v>
          </cell>
          <cell r="D4138" t="str">
            <v>M2</v>
          </cell>
          <cell r="E4138">
            <v>1</v>
          </cell>
          <cell r="F4138">
            <v>706.33792098963204</v>
          </cell>
          <cell r="G4138">
            <v>0</v>
          </cell>
          <cell r="H4138">
            <v>8.7920790103676492</v>
          </cell>
          <cell r="I4138">
            <v>0</v>
          </cell>
          <cell r="J4138">
            <v>715.12999999999965</v>
          </cell>
          <cell r="K4138">
            <v>858.15599999999961</v>
          </cell>
        </row>
        <row r="4139">
          <cell r="B4139" t="str">
            <v>C3305</v>
          </cell>
          <cell r="C4139" t="str">
            <v>PLACA INDICATIVA/EDUCATIVA/SERVIÇOS SEMI-REFLETIVA EM POLIÉSTER C/FIBRA DE VIDRO C/PELÍCULA ANTI-PICHANTE</v>
          </cell>
          <cell r="D4139" t="str">
            <v>M2</v>
          </cell>
          <cell r="E4139">
            <v>1</v>
          </cell>
          <cell r="F4139">
            <v>736.33792098963204</v>
          </cell>
          <cell r="G4139">
            <v>0</v>
          </cell>
          <cell r="H4139">
            <v>8.7920790103676492</v>
          </cell>
          <cell r="I4139">
            <v>0</v>
          </cell>
          <cell r="J4139">
            <v>745.12999999999965</v>
          </cell>
          <cell r="K4139">
            <v>894.15599999999961</v>
          </cell>
        </row>
        <row r="4140">
          <cell r="B4140" t="str">
            <v>C3349</v>
          </cell>
          <cell r="C4140" t="str">
            <v>PORTICO SIMPLES=FORNECIMENTO/MONTAGEM</v>
          </cell>
          <cell r="D4140" t="str">
            <v>UN</v>
          </cell>
          <cell r="E4140">
            <v>1</v>
          </cell>
          <cell r="F4140">
            <v>22387.8712489104</v>
          </cell>
          <cell r="G4140">
            <v>0</v>
          </cell>
          <cell r="H4140">
            <v>285.228751089583</v>
          </cell>
          <cell r="I4140">
            <v>0</v>
          </cell>
          <cell r="J4140">
            <v>22673.099999999984</v>
          </cell>
          <cell r="K4140">
            <v>27207.719999999979</v>
          </cell>
        </row>
        <row r="4141">
          <cell r="B4141" t="str">
            <v>C3099</v>
          </cell>
          <cell r="C4141" t="str">
            <v>PORTICO DUPLO=FORNECIMENTO E MONTAGEM</v>
          </cell>
          <cell r="D4141" t="str">
            <v>UN</v>
          </cell>
          <cell r="E4141">
            <v>1</v>
          </cell>
          <cell r="F4141">
            <v>30959.550972192199</v>
          </cell>
          <cell r="G4141">
            <v>0</v>
          </cell>
          <cell r="H4141">
            <v>474.30902780784299</v>
          </cell>
          <cell r="I4141">
            <v>0</v>
          </cell>
          <cell r="J4141">
            <v>31433.860000000041</v>
          </cell>
          <cell r="K4141">
            <v>37720.632000000049</v>
          </cell>
        </row>
        <row r="4142">
          <cell r="C4142" t="str">
            <v>URBANIZAÇÃO/PAISAGISMO</v>
          </cell>
          <cell r="E4142">
            <v>0</v>
          </cell>
          <cell r="F4142">
            <v>74355.276023063299</v>
          </cell>
          <cell r="G4142">
            <v>0</v>
          </cell>
          <cell r="H4142">
            <v>9190.5639769366699</v>
          </cell>
          <cell r="I4142">
            <v>0</v>
          </cell>
          <cell r="J4142" t="str">
            <v/>
          </cell>
        </row>
        <row r="4143">
          <cell r="C4143" t="str">
            <v>URBANIZAÇÃO</v>
          </cell>
          <cell r="E4143">
            <v>0</v>
          </cell>
          <cell r="F4143">
            <v>45755.4510245723</v>
          </cell>
          <cell r="G4143">
            <v>0</v>
          </cell>
          <cell r="H4143">
            <v>7103.2289754276908</v>
          </cell>
          <cell r="I4143">
            <v>0</v>
          </cell>
          <cell r="J4143" t="str">
            <v/>
          </cell>
        </row>
        <row r="4144">
          <cell r="B4144" t="str">
            <v>C0004</v>
          </cell>
          <cell r="C4144" t="str">
            <v>ABRIGO PRÉ-MOLDADO EM CONCRETO (PARADA DE ÔNIBUS)</v>
          </cell>
          <cell r="D4144" t="str">
            <v>UN</v>
          </cell>
          <cell r="E4144">
            <v>1</v>
          </cell>
          <cell r="F4144">
            <v>3400</v>
          </cell>
          <cell r="G4144">
            <v>0</v>
          </cell>
          <cell r="H4144">
            <v>0</v>
          </cell>
          <cell r="I4144">
            <v>0</v>
          </cell>
          <cell r="J4144">
            <v>3400</v>
          </cell>
          <cell r="K4144">
            <v>4080</v>
          </cell>
        </row>
        <row r="4145">
          <cell r="B4145" t="str">
            <v>C0114</v>
          </cell>
          <cell r="C4145" t="str">
            <v xml:space="preserve">AREIA FINA E PIÇARRA 1:1 </v>
          </cell>
          <cell r="D4145" t="str">
            <v>M3</v>
          </cell>
          <cell r="E4145">
            <v>1</v>
          </cell>
          <cell r="F4145">
            <v>23.24625</v>
          </cell>
          <cell r="G4145">
            <v>0</v>
          </cell>
          <cell r="H4145">
            <v>7.7437500000000004</v>
          </cell>
          <cell r="I4145">
            <v>0</v>
          </cell>
          <cell r="J4145">
            <v>30.990000000000002</v>
          </cell>
          <cell r="K4145">
            <v>37.188000000000002</v>
          </cell>
        </row>
        <row r="4146">
          <cell r="B4146" t="str">
            <v>C3641</v>
          </cell>
          <cell r="C4146" t="str">
            <v>BALANÇO ANDORINHA C/02 CADEIRAS, CONFECÇÃO EM TUBO VAPOR E PINTURA ESMALTE SINTÉTICO</v>
          </cell>
          <cell r="D4146" t="str">
            <v>UN</v>
          </cell>
          <cell r="E4146">
            <v>1</v>
          </cell>
          <cell r="F4146">
            <v>380.67868699999997</v>
          </cell>
          <cell r="G4146">
            <v>0</v>
          </cell>
          <cell r="H4146">
            <v>5.0213130000000001</v>
          </cell>
          <cell r="I4146">
            <v>0</v>
          </cell>
          <cell r="J4146">
            <v>385.7</v>
          </cell>
          <cell r="K4146">
            <v>462.84</v>
          </cell>
        </row>
        <row r="4147">
          <cell r="B4147" t="str">
            <v>C0352</v>
          </cell>
          <cell r="C4147" t="str">
            <v>BALANÇO ANDORINHA C/03 CADEIRAS, CONFECÇÃO EM TUBO VAPOR E PINTURA ESMALTE SINTÉTICO</v>
          </cell>
          <cell r="D4147" t="str">
            <v>UN</v>
          </cell>
          <cell r="E4147">
            <v>1</v>
          </cell>
          <cell r="F4147">
            <v>500.67868700000002</v>
          </cell>
          <cell r="G4147">
            <v>0</v>
          </cell>
          <cell r="H4147">
            <v>5.0213130000000001</v>
          </cell>
          <cell r="I4147">
            <v>0</v>
          </cell>
          <cell r="J4147">
            <v>505.70000000000005</v>
          </cell>
          <cell r="K4147">
            <v>606.84</v>
          </cell>
        </row>
        <row r="4148">
          <cell r="B4148" t="str">
            <v>C3611</v>
          </cell>
          <cell r="C4148" t="str">
            <v>BANCO DE MADEIRA C/ASSENTO FIXADO EM CONCRETO E ENCOSTO FIXADO EM TUBO DE AÇO GALVANIZADO 3" (MÓDULO DE 2,60m)</v>
          </cell>
          <cell r="D4148" t="str">
            <v>UN</v>
          </cell>
          <cell r="E4148">
            <v>1</v>
          </cell>
          <cell r="F4148">
            <v>353.28243125</v>
          </cell>
          <cell r="G4148">
            <v>0</v>
          </cell>
          <cell r="H4148">
            <v>42.447568750000002</v>
          </cell>
          <cell r="I4148">
            <v>0</v>
          </cell>
          <cell r="J4148">
            <v>395.73</v>
          </cell>
          <cell r="K4148">
            <v>474.87599999999998</v>
          </cell>
        </row>
        <row r="4149">
          <cell r="B4149" t="str">
            <v>C0360</v>
          </cell>
          <cell r="C4149" t="str">
            <v>BANCO DE MADEIRA C/ESTRUTURA DE FERRO - L= 3.00m</v>
          </cell>
          <cell r="D4149" t="str">
            <v>UN</v>
          </cell>
          <cell r="E4149">
            <v>1</v>
          </cell>
          <cell r="F4149">
            <v>415.5</v>
          </cell>
          <cell r="G4149">
            <v>0</v>
          </cell>
          <cell r="H4149">
            <v>0</v>
          </cell>
          <cell r="I4149">
            <v>0</v>
          </cell>
          <cell r="J4149">
            <v>415.5</v>
          </cell>
          <cell r="K4149">
            <v>498.59999999999997</v>
          </cell>
        </row>
        <row r="4150">
          <cell r="B4150" t="str">
            <v>C0361</v>
          </cell>
          <cell r="C4150" t="str">
            <v>BANCO EM ALVENARIA, TAMPO EM CONCRETO, C/ENCOSTO H=80cm (PINTADO)</v>
          </cell>
          <cell r="D4150" t="str">
            <v>M</v>
          </cell>
          <cell r="E4150">
            <v>1</v>
          </cell>
          <cell r="F4150">
            <v>34.705075000000001</v>
          </cell>
          <cell r="G4150">
            <v>0</v>
          </cell>
          <cell r="H4150">
            <v>16.794924999999999</v>
          </cell>
          <cell r="I4150">
            <v>0</v>
          </cell>
          <cell r="J4150">
            <v>51.5</v>
          </cell>
          <cell r="K4150">
            <v>61.8</v>
          </cell>
        </row>
        <row r="4151">
          <cell r="B4151" t="str">
            <v>C3439</v>
          </cell>
          <cell r="C4151" t="str">
            <v>BANCO EM "U" S/ ENCOSTO E C/ TIJOLO APARENTE</v>
          </cell>
          <cell r="D4151" t="str">
            <v>M</v>
          </cell>
          <cell r="E4151">
            <v>1</v>
          </cell>
          <cell r="F4151">
            <v>122.45784999999999</v>
          </cell>
          <cell r="G4151">
            <v>0</v>
          </cell>
          <cell r="H4151">
            <v>10.412149999999999</v>
          </cell>
          <cell r="I4151">
            <v>0</v>
          </cell>
          <cell r="J4151">
            <v>132.87</v>
          </cell>
          <cell r="K4151">
            <v>159.44399999999999</v>
          </cell>
        </row>
        <row r="4152">
          <cell r="B4152" t="str">
            <v>C3440</v>
          </cell>
          <cell r="C4152" t="str">
            <v>BANCO EM "U" S/ ENCOSTO PADRÃO</v>
          </cell>
          <cell r="D4152" t="str">
            <v>M</v>
          </cell>
          <cell r="E4152">
            <v>1</v>
          </cell>
          <cell r="F4152">
            <v>122.018625</v>
          </cell>
          <cell r="G4152">
            <v>0</v>
          </cell>
          <cell r="H4152">
            <v>17.461375</v>
          </cell>
          <cell r="I4152">
            <v>0</v>
          </cell>
          <cell r="J4152">
            <v>139.47999999999999</v>
          </cell>
          <cell r="K4152">
            <v>167.37599999999998</v>
          </cell>
        </row>
        <row r="4153">
          <cell r="B4153" t="str">
            <v>C0462</v>
          </cell>
          <cell r="C4153" t="str">
            <v>BORBOLETA C/ CONTADOR DE ACESSO</v>
          </cell>
          <cell r="D4153" t="str">
            <v>UN</v>
          </cell>
          <cell r="E4153">
            <v>1</v>
          </cell>
          <cell r="F4153">
            <v>1668.5250000000001</v>
          </cell>
          <cell r="G4153">
            <v>0</v>
          </cell>
          <cell r="H4153">
            <v>6.8250000000000002</v>
          </cell>
          <cell r="I4153">
            <v>0</v>
          </cell>
          <cell r="J4153">
            <v>1675.3500000000001</v>
          </cell>
          <cell r="K4153">
            <v>2010.42</v>
          </cell>
        </row>
        <row r="4154">
          <cell r="B4154" t="str">
            <v>C0926</v>
          </cell>
          <cell r="C4154" t="str">
            <v>CARROSSEL DE RODA</v>
          </cell>
          <cell r="D4154" t="str">
            <v>UN</v>
          </cell>
          <cell r="E4154">
            <v>1</v>
          </cell>
          <cell r="F4154">
            <v>480</v>
          </cell>
          <cell r="G4154">
            <v>0</v>
          </cell>
          <cell r="H4154">
            <v>0</v>
          </cell>
          <cell r="I4154">
            <v>0</v>
          </cell>
          <cell r="J4154">
            <v>480</v>
          </cell>
          <cell r="K4154">
            <v>576</v>
          </cell>
        </row>
        <row r="4155">
          <cell r="B4155" t="str">
            <v>C3642</v>
          </cell>
          <cell r="C4155" t="str">
            <v>CARROSSEL ESPECIAL C/ 04 CADEIRAS, CONFECÇÃO EM TUBO VAPOR E PINTURA ESMALTE SINTÉTICO</v>
          </cell>
          <cell r="D4155" t="str">
            <v>UN</v>
          </cell>
          <cell r="E4155">
            <v>1</v>
          </cell>
          <cell r="F4155">
            <v>540.67868699999997</v>
          </cell>
          <cell r="G4155">
            <v>0</v>
          </cell>
          <cell r="H4155">
            <v>5.0213130000000001</v>
          </cell>
          <cell r="I4155">
            <v>0</v>
          </cell>
          <cell r="J4155">
            <v>545.69999999999993</v>
          </cell>
          <cell r="K4155">
            <v>654.83999999999992</v>
          </cell>
        </row>
        <row r="4156">
          <cell r="B4156" t="str">
            <v>C3643</v>
          </cell>
          <cell r="C4156" t="str">
            <v>CARROSSEL TIPO OLA, CONFECÇÃO EM TUBO VAPOR E PINTURA ESMALTE SINTÉTICO</v>
          </cell>
          <cell r="D4156" t="str">
            <v>UN</v>
          </cell>
          <cell r="E4156">
            <v>1</v>
          </cell>
          <cell r="F4156">
            <v>500.67868700000002</v>
          </cell>
          <cell r="G4156">
            <v>0</v>
          </cell>
          <cell r="H4156">
            <v>5.0213130000000001</v>
          </cell>
          <cell r="I4156">
            <v>0</v>
          </cell>
          <cell r="J4156">
            <v>505.70000000000005</v>
          </cell>
          <cell r="K4156">
            <v>606.84</v>
          </cell>
        </row>
        <row r="4157">
          <cell r="B4157" t="str">
            <v>C0864</v>
          </cell>
          <cell r="C4157" t="str">
            <v>CONJUNTO DE MASTRO P/ TRÊS BANDEIRAS E PEDESTAL</v>
          </cell>
          <cell r="D4157" t="str">
            <v>UN</v>
          </cell>
          <cell r="E4157">
            <v>1</v>
          </cell>
          <cell r="F4157">
            <v>1471.14525</v>
          </cell>
          <cell r="G4157">
            <v>0</v>
          </cell>
          <cell r="H4157">
            <v>101.40474999999999</v>
          </cell>
          <cell r="I4157">
            <v>0</v>
          </cell>
          <cell r="J4157">
            <v>1572.55</v>
          </cell>
          <cell r="K4157">
            <v>1887.06</v>
          </cell>
        </row>
        <row r="4158">
          <cell r="B4158" t="str">
            <v>C0865</v>
          </cell>
          <cell r="C4158" t="str">
            <v>CONJUNTO DE TABELAS P/ BASQUETE</v>
          </cell>
          <cell r="D4158" t="str">
            <v>CJ</v>
          </cell>
          <cell r="E4158">
            <v>1</v>
          </cell>
          <cell r="F4158">
            <v>331.04</v>
          </cell>
          <cell r="G4158">
            <v>0</v>
          </cell>
          <cell r="H4158">
            <v>0</v>
          </cell>
          <cell r="I4158">
            <v>0</v>
          </cell>
          <cell r="J4158">
            <v>331.04</v>
          </cell>
          <cell r="K4158">
            <v>397.24799999999999</v>
          </cell>
        </row>
        <row r="4159">
          <cell r="B4159" t="str">
            <v>C0925</v>
          </cell>
          <cell r="C4159" t="str">
            <v>CORRIMÃO EM TUBO GALVANIZADO DE 2"</v>
          </cell>
          <cell r="D4159" t="str">
            <v>M</v>
          </cell>
          <cell r="E4159">
            <v>1</v>
          </cell>
          <cell r="F4159">
            <v>50</v>
          </cell>
          <cell r="G4159">
            <v>0</v>
          </cell>
          <cell r="H4159">
            <v>0</v>
          </cell>
          <cell r="I4159">
            <v>0</v>
          </cell>
          <cell r="J4159">
            <v>50</v>
          </cell>
          <cell r="K4159">
            <v>60</v>
          </cell>
        </row>
        <row r="4160">
          <cell r="B4160" t="str">
            <v>C3644</v>
          </cell>
          <cell r="C4160" t="str">
            <v>EQUIPAMENTO GINASIUM, CONFECÇÃO EM TUBO VAPOR E PINTURA ESMALTE SINTÉTICO</v>
          </cell>
          <cell r="D4160" t="str">
            <v>UN</v>
          </cell>
          <cell r="E4160">
            <v>1</v>
          </cell>
          <cell r="F4160">
            <v>646.53204574999995</v>
          </cell>
          <cell r="G4160">
            <v>0</v>
          </cell>
          <cell r="H4160">
            <v>11.29795425</v>
          </cell>
          <cell r="I4160">
            <v>0</v>
          </cell>
          <cell r="J4160">
            <v>657.82999999999993</v>
          </cell>
          <cell r="K4160">
            <v>789.39599999999984</v>
          </cell>
        </row>
        <row r="4161">
          <cell r="B4161" t="str">
            <v>C2995</v>
          </cell>
          <cell r="C4161" t="str">
            <v>ESCADA HORIZONTAL E VERTICAL, CONFECÇÃO  EM TUBO VAPOR E PINTURA ESMALTE SINTÉTICO</v>
          </cell>
          <cell r="D4161" t="str">
            <v>UN</v>
          </cell>
          <cell r="E4161">
            <v>1</v>
          </cell>
          <cell r="F4161">
            <v>380.67868699999997</v>
          </cell>
          <cell r="G4161">
            <v>0</v>
          </cell>
          <cell r="H4161">
            <v>5.0213130000000001</v>
          </cell>
          <cell r="I4161">
            <v>0</v>
          </cell>
          <cell r="J4161">
            <v>385.7</v>
          </cell>
          <cell r="K4161">
            <v>462.84</v>
          </cell>
        </row>
        <row r="4162">
          <cell r="B4162" t="str">
            <v>C2997</v>
          </cell>
          <cell r="C4162" t="str">
            <v>ESCORREGADOR GRANDE, CONFECÇÃO EM TUBO VAPOR E PINTURA ESMALTE SINTÉTICO</v>
          </cell>
          <cell r="D4162" t="str">
            <v>UN</v>
          </cell>
          <cell r="E4162">
            <v>1</v>
          </cell>
          <cell r="F4162">
            <v>300.67868700000002</v>
          </cell>
          <cell r="G4162">
            <v>0</v>
          </cell>
          <cell r="H4162">
            <v>5.0213130000000001</v>
          </cell>
          <cell r="I4162">
            <v>0</v>
          </cell>
          <cell r="J4162">
            <v>305.70000000000005</v>
          </cell>
          <cell r="K4162">
            <v>366.84000000000003</v>
          </cell>
        </row>
        <row r="4163">
          <cell r="B4163" t="str">
            <v>C3645</v>
          </cell>
          <cell r="C4163" t="str">
            <v>ESCORREGADOR PEQUENO, CONFECÇÃO EM TUBO VAPOR E PINTURA ESMALTE SINTÉTICO</v>
          </cell>
          <cell r="D4163" t="str">
            <v>UN</v>
          </cell>
          <cell r="E4163">
            <v>1</v>
          </cell>
          <cell r="F4163">
            <v>370.67868700000002</v>
          </cell>
          <cell r="G4163">
            <v>0</v>
          </cell>
          <cell r="H4163">
            <v>5.0213130000000001</v>
          </cell>
          <cell r="I4163">
            <v>0</v>
          </cell>
          <cell r="J4163">
            <v>375.70000000000005</v>
          </cell>
          <cell r="K4163">
            <v>450.84000000000003</v>
          </cell>
        </row>
        <row r="4164">
          <cell r="B4164" t="str">
            <v>C1347</v>
          </cell>
          <cell r="C4164" t="str">
            <v>ESTRUTURA METÁLICA C/ TABELAS DE BASQUETE</v>
          </cell>
          <cell r="D4164" t="str">
            <v>CJ</v>
          </cell>
          <cell r="E4164">
            <v>1</v>
          </cell>
          <cell r="F4164">
            <v>1741.33097682231</v>
          </cell>
          <cell r="G4164">
            <v>0</v>
          </cell>
          <cell r="H4164">
            <v>1.75902317768893</v>
          </cell>
          <cell r="I4164">
            <v>0</v>
          </cell>
          <cell r="J4164">
            <v>1743.089999999999</v>
          </cell>
          <cell r="K4164">
            <v>2091.7079999999987</v>
          </cell>
        </row>
        <row r="4165">
          <cell r="B4165" t="str">
            <v>C1348</v>
          </cell>
          <cell r="C4165" t="str">
            <v>ESTRUTURA METÁLICA DE TRAVES DE FUTEBOL DE CAMPO OFICIAL</v>
          </cell>
          <cell r="D4165" t="str">
            <v>CJ</v>
          </cell>
          <cell r="E4165">
            <v>1</v>
          </cell>
          <cell r="F4165">
            <v>1670.0587499999999</v>
          </cell>
          <cell r="G4165">
            <v>0</v>
          </cell>
          <cell r="H4165">
            <v>24.331250000000001</v>
          </cell>
          <cell r="I4165">
            <v>0</v>
          </cell>
          <cell r="J4165">
            <v>1694.3899999999999</v>
          </cell>
          <cell r="K4165">
            <v>2033.2679999999998</v>
          </cell>
        </row>
        <row r="4166">
          <cell r="B4166" t="str">
            <v>C1349</v>
          </cell>
          <cell r="C4166" t="str">
            <v>ESTRUTURA METÁLICA DE TRAVES DE FUTSAL</v>
          </cell>
          <cell r="D4166" t="str">
            <v>CJ</v>
          </cell>
          <cell r="E4166">
            <v>1</v>
          </cell>
          <cell r="F4166">
            <v>720</v>
          </cell>
          <cell r="G4166">
            <v>0</v>
          </cell>
          <cell r="H4166">
            <v>0</v>
          </cell>
          <cell r="I4166">
            <v>0</v>
          </cell>
          <cell r="J4166">
            <v>720</v>
          </cell>
          <cell r="K4166">
            <v>864</v>
          </cell>
        </row>
        <row r="4167">
          <cell r="B4167" t="str">
            <v>C1350</v>
          </cell>
          <cell r="C4167" t="str">
            <v>ESTRUTURA METÁLICA EM RODÍZIOS, C/ TABELAS DE BASQUETE</v>
          </cell>
          <cell r="D4167" t="str">
            <v>CJ</v>
          </cell>
          <cell r="E4167">
            <v>1</v>
          </cell>
          <cell r="F4167">
            <v>3444.5993749999998</v>
          </cell>
          <cell r="G4167">
            <v>0</v>
          </cell>
          <cell r="H4167">
            <v>13.190625000000001</v>
          </cell>
          <cell r="I4167">
            <v>0</v>
          </cell>
          <cell r="J4167">
            <v>3457.79</v>
          </cell>
          <cell r="K4167">
            <v>4149.348</v>
          </cell>
        </row>
        <row r="4168">
          <cell r="B4168" t="str">
            <v>C1351</v>
          </cell>
          <cell r="C4168" t="str">
            <v>ESTRUTURA METÁLICA P/ REDE DE VOLEY</v>
          </cell>
          <cell r="D4168" t="str">
            <v>CJ</v>
          </cell>
          <cell r="E4168">
            <v>1</v>
          </cell>
          <cell r="F4168">
            <v>290</v>
          </cell>
          <cell r="G4168">
            <v>0</v>
          </cell>
          <cell r="H4168">
            <v>0</v>
          </cell>
          <cell r="I4168">
            <v>0</v>
          </cell>
          <cell r="J4168">
            <v>290</v>
          </cell>
          <cell r="K4168">
            <v>348</v>
          </cell>
        </row>
        <row r="4169">
          <cell r="B4169" t="str">
            <v>C3646</v>
          </cell>
          <cell r="C4169" t="str">
            <v>GAIOLA LABIRINTO, CONFECÇÃO EM TUBO VAPOR E PINTURA ESMALTE SINTÉTICO</v>
          </cell>
          <cell r="D4169" t="str">
            <v>UN</v>
          </cell>
          <cell r="E4169">
            <v>1</v>
          </cell>
          <cell r="F4169">
            <v>521.35737400000005</v>
          </cell>
          <cell r="G4169">
            <v>0</v>
          </cell>
          <cell r="H4169">
            <v>10.042626</v>
          </cell>
          <cell r="I4169">
            <v>0</v>
          </cell>
          <cell r="J4169">
            <v>531.40000000000009</v>
          </cell>
          <cell r="K4169">
            <v>637.68000000000006</v>
          </cell>
        </row>
        <row r="4170">
          <cell r="B4170" t="str">
            <v>C3647</v>
          </cell>
          <cell r="C4170" t="str">
            <v>GANGORRA C/ 02 PRANCHAS, CONFECÇÃO EM TUBO VAPOR E PINTURA ESMALTE SINTÉTICO</v>
          </cell>
          <cell r="D4170" t="str">
            <v>UN</v>
          </cell>
          <cell r="E4170">
            <v>1</v>
          </cell>
          <cell r="F4170">
            <v>620.67868699999997</v>
          </cell>
          <cell r="G4170">
            <v>0</v>
          </cell>
          <cell r="H4170">
            <v>5.0213130000000001</v>
          </cell>
          <cell r="I4170">
            <v>0</v>
          </cell>
          <cell r="J4170">
            <v>625.69999999999993</v>
          </cell>
          <cell r="K4170">
            <v>750.83999999999992</v>
          </cell>
        </row>
        <row r="4171">
          <cell r="B4171" t="str">
            <v>C3000</v>
          </cell>
          <cell r="C4171" t="str">
            <v>GANGORRA C/ 03 PRANCHAS, CONFECÇÃO EM TUBO VAPOR E PINTURA ESMALTE SINTÉTICO</v>
          </cell>
          <cell r="D4171" t="str">
            <v>UN</v>
          </cell>
          <cell r="E4171">
            <v>1</v>
          </cell>
          <cell r="F4171">
            <v>380.67868699999997</v>
          </cell>
          <cell r="G4171">
            <v>0</v>
          </cell>
          <cell r="H4171">
            <v>5.0213130000000001</v>
          </cell>
          <cell r="I4171">
            <v>0</v>
          </cell>
          <cell r="J4171">
            <v>385.7</v>
          </cell>
          <cell r="K4171">
            <v>462.84</v>
          </cell>
        </row>
        <row r="4172">
          <cell r="B4172" t="str">
            <v>C3526</v>
          </cell>
          <cell r="C4172" t="str">
            <v>LIMPEZA MANUAL DE AGUAPÉS EM LAGOAS</v>
          </cell>
          <cell r="D4172" t="str">
            <v>M2</v>
          </cell>
          <cell r="E4172">
            <v>1</v>
          </cell>
          <cell r="F4172">
            <v>0.35749999999999998</v>
          </cell>
          <cell r="G4172">
            <v>0</v>
          </cell>
          <cell r="H4172">
            <v>0.4425</v>
          </cell>
          <cell r="I4172">
            <v>0</v>
          </cell>
          <cell r="J4172">
            <v>0.8</v>
          </cell>
          <cell r="K4172">
            <v>0.96</v>
          </cell>
        </row>
        <row r="4173">
          <cell r="B4173" t="str">
            <v>C3527</v>
          </cell>
          <cell r="C4173" t="str">
            <v>LIMPEZA MECANIZADA DE AGUAPÉS EM LAGOAS</v>
          </cell>
          <cell r="D4173" t="str">
            <v>M2</v>
          </cell>
          <cell r="E4173">
            <v>1</v>
          </cell>
          <cell r="F4173">
            <v>0.858375</v>
          </cell>
          <cell r="G4173">
            <v>0</v>
          </cell>
          <cell r="H4173">
            <v>0.25162499999999999</v>
          </cell>
          <cell r="I4173">
            <v>0</v>
          </cell>
          <cell r="J4173">
            <v>1.1099999999999999</v>
          </cell>
          <cell r="K4173">
            <v>1.3319999999999999</v>
          </cell>
        </row>
        <row r="4174">
          <cell r="B4174" t="str">
            <v>C3451</v>
          </cell>
          <cell r="C4174" t="str">
            <v>LIXEIRA EM FIBRA DE VIDRO CAP.=40L e DIAM.=35cm</v>
          </cell>
          <cell r="D4174" t="str">
            <v>UN</v>
          </cell>
          <cell r="E4174">
            <v>1</v>
          </cell>
          <cell r="F4174">
            <v>198.22931550000001</v>
          </cell>
          <cell r="G4174">
            <v>0</v>
          </cell>
          <cell r="H4174">
            <v>9.6106844999999996</v>
          </cell>
          <cell r="I4174">
            <v>0</v>
          </cell>
          <cell r="J4174">
            <v>207.84</v>
          </cell>
          <cell r="K4174">
            <v>249.40799999999999</v>
          </cell>
        </row>
        <row r="4175">
          <cell r="B4175" t="str">
            <v>C3008</v>
          </cell>
          <cell r="C4175" t="str">
            <v>PASSARELA DE MADEIRA</v>
          </cell>
          <cell r="D4175" t="str">
            <v>UN</v>
          </cell>
          <cell r="E4175">
            <v>1</v>
          </cell>
          <cell r="F4175">
            <v>915.72229000000004</v>
          </cell>
          <cell r="G4175">
            <v>0</v>
          </cell>
          <cell r="H4175">
            <v>139.23770999999999</v>
          </cell>
          <cell r="I4175">
            <v>0</v>
          </cell>
          <cell r="J4175">
            <v>1054.96</v>
          </cell>
          <cell r="K4175">
            <v>1265.952</v>
          </cell>
        </row>
        <row r="4176">
          <cell r="B4176" t="str">
            <v>C2034</v>
          </cell>
          <cell r="C4176" t="str">
            <v>PREPARO DE TERRENO P/QUADRAS DE ESPORTES</v>
          </cell>
          <cell r="D4176" t="str">
            <v>M3</v>
          </cell>
          <cell r="E4176">
            <v>1</v>
          </cell>
          <cell r="F4176">
            <v>7.8386249999999995</v>
          </cell>
          <cell r="G4176">
            <v>0</v>
          </cell>
          <cell r="H4176">
            <v>9.8013750000000002</v>
          </cell>
          <cell r="I4176">
            <v>0</v>
          </cell>
          <cell r="J4176">
            <v>17.64</v>
          </cell>
          <cell r="K4176">
            <v>21.167999999999999</v>
          </cell>
        </row>
        <row r="4177">
          <cell r="B4177" t="str">
            <v>C2063</v>
          </cell>
          <cell r="C4177" t="str">
            <v>QUADRA DE ESPORTES (18X36)m</v>
          </cell>
          <cell r="D4177" t="str">
            <v>UN</v>
          </cell>
          <cell r="E4177">
            <v>1</v>
          </cell>
          <cell r="F4177">
            <v>23086.20075</v>
          </cell>
          <cell r="G4177">
            <v>0</v>
          </cell>
          <cell r="H4177">
            <v>6624.8992500000004</v>
          </cell>
          <cell r="I4177">
            <v>0</v>
          </cell>
          <cell r="J4177">
            <v>29711.1</v>
          </cell>
          <cell r="K4177">
            <v>35653.32</v>
          </cell>
        </row>
        <row r="4178">
          <cell r="B4178" t="str">
            <v>C3060</v>
          </cell>
          <cell r="C4178" t="str">
            <v>TRAVE DE MADEIRA (3X2)m  P/FUTEBOL DE CAMPO</v>
          </cell>
          <cell r="D4178" t="str">
            <v>UN</v>
          </cell>
          <cell r="E4178">
            <v>1</v>
          </cell>
          <cell r="F4178">
            <v>64.336983250000003</v>
          </cell>
          <cell r="G4178">
            <v>0</v>
          </cell>
          <cell r="H4178">
            <v>10.083016750000001</v>
          </cell>
          <cell r="I4178">
            <v>0</v>
          </cell>
          <cell r="J4178">
            <v>74.42</v>
          </cell>
          <cell r="K4178">
            <v>89.304000000000002</v>
          </cell>
        </row>
        <row r="4179">
          <cell r="C4179" t="str">
            <v>PAISAGISMO</v>
          </cell>
          <cell r="E4179">
            <v>0</v>
          </cell>
          <cell r="F4179">
            <v>28581.2559975</v>
          </cell>
          <cell r="G4179">
            <v>0</v>
          </cell>
          <cell r="H4179">
            <v>2085.1840025000001</v>
          </cell>
          <cell r="I4179">
            <v>0</v>
          </cell>
          <cell r="J4179" t="str">
            <v/>
          </cell>
        </row>
        <row r="4180">
          <cell r="B4180" t="str">
            <v>C0112</v>
          </cell>
          <cell r="C4180" t="str">
            <v>ARBUSTOS ORNAMENTAIS EM GERAL. C/ ALTURA MÍNIMA DE 50CM</v>
          </cell>
          <cell r="D4180" t="str">
            <v>UN</v>
          </cell>
          <cell r="E4180">
            <v>1</v>
          </cell>
          <cell r="F4180">
            <v>9.7047600000000003</v>
          </cell>
          <cell r="G4180">
            <v>0</v>
          </cell>
          <cell r="H4180">
            <v>0.37523999999999996</v>
          </cell>
          <cell r="I4180">
            <v>0</v>
          </cell>
          <cell r="J4180">
            <v>10.08</v>
          </cell>
          <cell r="K4180">
            <v>12.096</v>
          </cell>
        </row>
        <row r="4181">
          <cell r="B4181" t="str">
            <v>C0113</v>
          </cell>
          <cell r="C4181" t="str">
            <v>ARBUSTOS ORNAMENTAIS EM GERAL.INCLUSIVECONSERVAÇÃO P/ 60 DIAS</v>
          </cell>
          <cell r="D4181" t="str">
            <v>M2</v>
          </cell>
          <cell r="E4181">
            <v>1</v>
          </cell>
          <cell r="F4181">
            <v>15.365881249999999</v>
          </cell>
          <cell r="G4181">
            <v>0</v>
          </cell>
          <cell r="H4181">
            <v>1.4841187499999999</v>
          </cell>
          <cell r="I4181">
            <v>0</v>
          </cell>
          <cell r="J4181">
            <v>16.849999999999998</v>
          </cell>
          <cell r="K4181">
            <v>20.219999999999995</v>
          </cell>
        </row>
        <row r="4182">
          <cell r="B4182" t="str">
            <v>C3061</v>
          </cell>
          <cell r="C4182" t="str">
            <v>ÁRVORE C/ TUTOR E ADUBO</v>
          </cell>
          <cell r="D4182" t="str">
            <v>UN</v>
          </cell>
          <cell r="E4182">
            <v>1</v>
          </cell>
          <cell r="F4182">
            <v>18</v>
          </cell>
          <cell r="G4182">
            <v>0</v>
          </cell>
          <cell r="H4182">
            <v>0</v>
          </cell>
          <cell r="I4182">
            <v>0</v>
          </cell>
          <cell r="J4182">
            <v>18</v>
          </cell>
          <cell r="K4182">
            <v>21.599999999999998</v>
          </cell>
        </row>
        <row r="4183">
          <cell r="B4183" t="str">
            <v>C3062</v>
          </cell>
          <cell r="C4183" t="str">
            <v>ÁRVORE C/ TUTOR, GRADE, ADUBO E CAVA</v>
          </cell>
          <cell r="D4183" t="str">
            <v>UN</v>
          </cell>
          <cell r="E4183">
            <v>1</v>
          </cell>
          <cell r="F4183">
            <v>28</v>
          </cell>
          <cell r="G4183">
            <v>0</v>
          </cell>
          <cell r="H4183">
            <v>0</v>
          </cell>
          <cell r="I4183">
            <v>0</v>
          </cell>
          <cell r="J4183">
            <v>28</v>
          </cell>
          <cell r="K4183">
            <v>33.6</v>
          </cell>
        </row>
        <row r="4184">
          <cell r="B4184" t="str">
            <v>C0229</v>
          </cell>
          <cell r="C4184" t="str">
            <v>ÁRVORES ORNAMENTAIS EM GERAL. C/ ALTURA  MÉDIA DE 2.50M.EXCETO PALMÁCEAS</v>
          </cell>
          <cell r="D4184" t="str">
            <v>UN</v>
          </cell>
          <cell r="E4184">
            <v>1</v>
          </cell>
          <cell r="F4184">
            <v>19.030112500000001</v>
          </cell>
          <cell r="G4184">
            <v>0</v>
          </cell>
          <cell r="H4184">
            <v>1.2898875000000001</v>
          </cell>
          <cell r="I4184">
            <v>0</v>
          </cell>
          <cell r="J4184">
            <v>20.32</v>
          </cell>
          <cell r="K4184">
            <v>24.384</v>
          </cell>
        </row>
        <row r="4185">
          <cell r="B4185" t="str">
            <v>C0230</v>
          </cell>
          <cell r="C4185" t="str">
            <v>ÁRVORES ORNAMENTAIS EM GERAL.INCLUSIVE CONSERVAÇÃO</v>
          </cell>
          <cell r="D4185" t="str">
            <v>M2</v>
          </cell>
          <cell r="E4185">
            <v>1</v>
          </cell>
          <cell r="F4185">
            <v>45.337763750000001</v>
          </cell>
          <cell r="G4185">
            <v>0</v>
          </cell>
          <cell r="H4185">
            <v>6.9022362499999996</v>
          </cell>
          <cell r="I4185">
            <v>0</v>
          </cell>
          <cell r="J4185">
            <v>52.24</v>
          </cell>
          <cell r="K4185">
            <v>62.688000000000002</v>
          </cell>
        </row>
        <row r="4186">
          <cell r="B4186" t="str">
            <v>C1080</v>
          </cell>
          <cell r="C4186" t="str">
            <v>DESPRAGUEJAMENTO DE ÁREAS GRAMADAS</v>
          </cell>
          <cell r="D4186" t="str">
            <v>M2</v>
          </cell>
          <cell r="E4186">
            <v>1</v>
          </cell>
          <cell r="F4186">
            <v>8.937500000000001E-3</v>
          </cell>
          <cell r="G4186">
            <v>0</v>
          </cell>
          <cell r="H4186">
            <v>1.1062499999999999E-2</v>
          </cell>
          <cell r="I4186">
            <v>0</v>
          </cell>
          <cell r="J4186">
            <v>0.02</v>
          </cell>
          <cell r="K4186">
            <v>2.4E-2</v>
          </cell>
        </row>
        <row r="4187">
          <cell r="B4187" t="str">
            <v>C1253</v>
          </cell>
          <cell r="C4187" t="str">
            <v>ESCAVAVAÇÃO, CARGA E TRANSPORTE DE TERRA RETIRADA DE CAVA ABERTA P/ PLANTIO .ATÉ 5KM</v>
          </cell>
          <cell r="D4187" t="str">
            <v>M3</v>
          </cell>
          <cell r="E4187">
            <v>1</v>
          </cell>
          <cell r="F4187">
            <v>28.802187499999999</v>
          </cell>
          <cell r="G4187">
            <v>0</v>
          </cell>
          <cell r="H4187">
            <v>11.147812500000001</v>
          </cell>
          <cell r="I4187">
            <v>0</v>
          </cell>
          <cell r="J4187">
            <v>39.950000000000003</v>
          </cell>
          <cell r="K4187">
            <v>47.940000000000005</v>
          </cell>
        </row>
        <row r="4188">
          <cell r="B4188" t="str">
            <v>C3443</v>
          </cell>
          <cell r="C4188" t="str">
            <v>GRAMA CAPIM DE BURRO / PAPUAN</v>
          </cell>
          <cell r="D4188" t="str">
            <v>M2</v>
          </cell>
          <cell r="E4188">
            <v>1</v>
          </cell>
          <cell r="F4188">
            <v>3.8163475</v>
          </cell>
          <cell r="G4188">
            <v>0</v>
          </cell>
          <cell r="H4188">
            <v>0.48365249999999999</v>
          </cell>
          <cell r="I4188">
            <v>0</v>
          </cell>
          <cell r="J4188">
            <v>4.3</v>
          </cell>
          <cell r="K4188">
            <v>5.1599999999999993</v>
          </cell>
        </row>
        <row r="4189">
          <cell r="B4189" t="str">
            <v>C1429</v>
          </cell>
          <cell r="C4189" t="str">
            <v>GRAMA EM ÁREAS EXTERNAS, INCLUSIVE MATERIAL</v>
          </cell>
          <cell r="D4189" t="str">
            <v>M2</v>
          </cell>
          <cell r="E4189">
            <v>1</v>
          </cell>
          <cell r="F4189">
            <v>2.1963474999999999</v>
          </cell>
          <cell r="G4189">
            <v>0</v>
          </cell>
          <cell r="H4189">
            <v>0.48365249999999999</v>
          </cell>
          <cell r="I4189">
            <v>0</v>
          </cell>
          <cell r="J4189">
            <v>2.6799999999999997</v>
          </cell>
          <cell r="K4189">
            <v>3.2159999999999997</v>
          </cell>
        </row>
        <row r="4190">
          <cell r="B4190" t="str">
            <v>C1430</v>
          </cell>
          <cell r="C4190" t="str">
            <v>GRAMA EM PLACAS E=6 CM FORNECIMENTO E PLANTIO</v>
          </cell>
          <cell r="D4190" t="str">
            <v>M2</v>
          </cell>
          <cell r="E4190">
            <v>1</v>
          </cell>
          <cell r="F4190">
            <v>3.8193299999999999</v>
          </cell>
          <cell r="G4190">
            <v>0</v>
          </cell>
          <cell r="H4190">
            <v>0.55066999999999999</v>
          </cell>
          <cell r="I4190">
            <v>0</v>
          </cell>
          <cell r="J4190">
            <v>4.37</v>
          </cell>
          <cell r="K4190">
            <v>5.2439999999999998</v>
          </cell>
        </row>
        <row r="4191">
          <cell r="B4191" t="str">
            <v>C1431</v>
          </cell>
          <cell r="C4191" t="str">
            <v>GRAMA EM PLACAS.INCLUSIVE CONSERVAÇÃO</v>
          </cell>
          <cell r="D4191" t="str">
            <v>M2</v>
          </cell>
          <cell r="E4191">
            <v>1</v>
          </cell>
          <cell r="F4191">
            <v>4.5469499999999998</v>
          </cell>
          <cell r="G4191">
            <v>0</v>
          </cell>
          <cell r="H4191">
            <v>0.70304999999999995</v>
          </cell>
          <cell r="I4191">
            <v>0</v>
          </cell>
          <cell r="J4191">
            <v>5.25</v>
          </cell>
          <cell r="K4191">
            <v>6.3</v>
          </cell>
        </row>
        <row r="4192">
          <cell r="B4192" t="str">
            <v>C3426</v>
          </cell>
          <cell r="C4192" t="str">
            <v>GRAMA PARA TALUDE DE LAGOA, CONSERVAÇÃO ATÉ 45 DIAS</v>
          </cell>
          <cell r="D4192" t="str">
            <v>M2</v>
          </cell>
          <cell r="E4192">
            <v>1</v>
          </cell>
          <cell r="F4192">
            <v>0.88749999999999996</v>
          </cell>
          <cell r="G4192">
            <v>0</v>
          </cell>
          <cell r="H4192">
            <v>0.4425</v>
          </cell>
          <cell r="I4192">
            <v>0</v>
          </cell>
          <cell r="J4192">
            <v>1.33</v>
          </cell>
          <cell r="K4192">
            <v>1.5960000000000001</v>
          </cell>
        </row>
        <row r="4193">
          <cell r="B4193" t="str">
            <v>C1452</v>
          </cell>
          <cell r="C4193" t="str">
            <v>HERBÁCEAS ORNAMENTAIS EM GERAL</v>
          </cell>
          <cell r="D4193" t="str">
            <v>M2</v>
          </cell>
          <cell r="E4193">
            <v>1</v>
          </cell>
          <cell r="F4193">
            <v>90.566424999999995</v>
          </cell>
          <cell r="G4193">
            <v>0</v>
          </cell>
          <cell r="H4193">
            <v>0.70357499999999995</v>
          </cell>
          <cell r="I4193">
            <v>0</v>
          </cell>
          <cell r="J4193">
            <v>91.27</v>
          </cell>
          <cell r="K4193">
            <v>109.52399999999999</v>
          </cell>
        </row>
        <row r="4194">
          <cell r="B4194" t="str">
            <v>C1453</v>
          </cell>
          <cell r="C4194" t="str">
            <v>HERBÁCEAS ORNAMENTAIS EM GERAL.INCLUSIVE CONSERVAÇÃO P/ 60 DIAS</v>
          </cell>
          <cell r="D4194" t="str">
            <v>M2</v>
          </cell>
          <cell r="E4194">
            <v>1</v>
          </cell>
          <cell r="F4194">
            <v>104.29015750000001</v>
          </cell>
          <cell r="G4194">
            <v>0</v>
          </cell>
          <cell r="H4194">
            <v>4.1498425000000001</v>
          </cell>
          <cell r="I4194">
            <v>0</v>
          </cell>
          <cell r="J4194">
            <v>108.44000000000001</v>
          </cell>
          <cell r="K4194">
            <v>130.12800000000001</v>
          </cell>
        </row>
        <row r="4195">
          <cell r="B4195" t="str">
            <v>C1454</v>
          </cell>
          <cell r="C4195" t="str">
            <v>HERBICIDA ESTERILIZANTE DE SOLO</v>
          </cell>
          <cell r="D4195" t="str">
            <v>M2</v>
          </cell>
          <cell r="E4195">
            <v>1</v>
          </cell>
          <cell r="F4195">
            <v>0.353875</v>
          </cell>
          <cell r="G4195">
            <v>0</v>
          </cell>
          <cell r="H4195">
            <v>0.37612499999999999</v>
          </cell>
          <cell r="I4195">
            <v>0</v>
          </cell>
          <cell r="J4195">
            <v>0.73</v>
          </cell>
          <cell r="K4195">
            <v>0.876</v>
          </cell>
        </row>
        <row r="4196">
          <cell r="B4196" t="str">
            <v>C1455</v>
          </cell>
          <cell r="C4196" t="str">
            <v>HERBICIDA ESTERILIZANTE DE SOLO</v>
          </cell>
          <cell r="D4196" t="str">
            <v>HA</v>
          </cell>
          <cell r="E4196">
            <v>1</v>
          </cell>
          <cell r="F4196">
            <v>640.25737500000002</v>
          </cell>
          <cell r="G4196">
            <v>0</v>
          </cell>
          <cell r="H4196">
            <v>99.982624999999999</v>
          </cell>
          <cell r="I4196">
            <v>0</v>
          </cell>
          <cell r="J4196">
            <v>740.24</v>
          </cell>
          <cell r="K4196">
            <v>888.28800000000001</v>
          </cell>
        </row>
        <row r="4197">
          <cell r="B4197" t="str">
            <v>C1457</v>
          </cell>
          <cell r="C4197" t="str">
            <v>HIDROSSEMEADURA DE TERRENOS</v>
          </cell>
          <cell r="D4197" t="str">
            <v>HA</v>
          </cell>
          <cell r="E4197">
            <v>1</v>
          </cell>
          <cell r="F4197">
            <v>18630</v>
          </cell>
          <cell r="G4197">
            <v>0</v>
          </cell>
          <cell r="H4197">
            <v>0</v>
          </cell>
          <cell r="I4197">
            <v>0</v>
          </cell>
          <cell r="J4197">
            <v>18630</v>
          </cell>
          <cell r="K4197">
            <v>22356</v>
          </cell>
        </row>
        <row r="4198">
          <cell r="B4198" t="str">
            <v>C1499</v>
          </cell>
          <cell r="C4198" t="str">
            <v>IRRIGAÇÃO DIÁRIA DE ÁREA PLANTADA</v>
          </cell>
          <cell r="D4198" t="str">
            <v>M2</v>
          </cell>
          <cell r="E4198">
            <v>1</v>
          </cell>
          <cell r="F4198">
            <v>9.7318749999999996E-2</v>
          </cell>
          <cell r="G4198">
            <v>0</v>
          </cell>
          <cell r="H4198">
            <v>1.268125E-2</v>
          </cell>
          <cell r="I4198">
            <v>0</v>
          </cell>
          <cell r="J4198">
            <v>0.11</v>
          </cell>
          <cell r="K4198">
            <v>0.13200000000000001</v>
          </cell>
        </row>
        <row r="4199">
          <cell r="B4199" t="str">
            <v>C1612</v>
          </cell>
          <cell r="C4199" t="str">
            <v>LASTRO URBANIZADO C/ SEIXO ROLADO</v>
          </cell>
          <cell r="D4199" t="str">
            <v>M2</v>
          </cell>
          <cell r="E4199">
            <v>1</v>
          </cell>
          <cell r="F4199">
            <v>69.180000000000007</v>
          </cell>
          <cell r="G4199">
            <v>0</v>
          </cell>
          <cell r="H4199">
            <v>5.72</v>
          </cell>
          <cell r="I4199">
            <v>0</v>
          </cell>
          <cell r="J4199">
            <v>74.900000000000006</v>
          </cell>
          <cell r="K4199">
            <v>89.88000000000001</v>
          </cell>
        </row>
        <row r="4200">
          <cell r="B4200" t="str">
            <v>C1788</v>
          </cell>
          <cell r="C4200" t="str">
            <v>MANUTENÇÃO C/ COBERTURA DE TERRA VEGETAL P/ ÁREAS GRAMADAS</v>
          </cell>
          <cell r="D4200" t="str">
            <v>HA</v>
          </cell>
          <cell r="E4200">
            <v>1</v>
          </cell>
          <cell r="F4200">
            <v>3260.79025</v>
          </cell>
          <cell r="G4200">
            <v>0</v>
          </cell>
          <cell r="H4200">
            <v>325.98975000000002</v>
          </cell>
          <cell r="I4200">
            <v>0</v>
          </cell>
          <cell r="J4200">
            <v>3586.78</v>
          </cell>
          <cell r="K4200">
            <v>4304.1360000000004</v>
          </cell>
        </row>
        <row r="4201">
          <cell r="B4201" t="str">
            <v>C1789</v>
          </cell>
          <cell r="C4201" t="str">
            <v>MANUTENÇÃO C/ CORTE E REFILAMENTO DE ÁREAS GRAMADAS C/MICROTRATOR</v>
          </cell>
          <cell r="D4201" t="str">
            <v>HA</v>
          </cell>
          <cell r="E4201">
            <v>1</v>
          </cell>
          <cell r="F4201">
            <v>391.68124999999998</v>
          </cell>
          <cell r="G4201">
            <v>0</v>
          </cell>
          <cell r="H4201">
            <v>332.79874999999998</v>
          </cell>
          <cell r="I4201">
            <v>0</v>
          </cell>
          <cell r="J4201">
            <v>724.48</v>
          </cell>
          <cell r="K4201">
            <v>869.37599999999998</v>
          </cell>
        </row>
        <row r="4202">
          <cell r="B4202" t="str">
            <v>C1781</v>
          </cell>
          <cell r="C4202" t="str">
            <v>MANUTENÇÃO CORTE.REFILAMENTO DE ÁREAS GRAMADAS C/ 25% DE OBSTÁCULOS</v>
          </cell>
          <cell r="D4202" t="str">
            <v>HA</v>
          </cell>
          <cell r="E4202">
            <v>1</v>
          </cell>
          <cell r="F4202">
            <v>297.53874999999999</v>
          </cell>
          <cell r="G4202">
            <v>0</v>
          </cell>
          <cell r="H4202">
            <v>282.66125</v>
          </cell>
          <cell r="I4202">
            <v>0</v>
          </cell>
          <cell r="J4202">
            <v>580.20000000000005</v>
          </cell>
          <cell r="K4202">
            <v>696.24</v>
          </cell>
        </row>
        <row r="4203">
          <cell r="B4203" t="str">
            <v>C1782</v>
          </cell>
          <cell r="C4203" t="str">
            <v>MANUTENÇÃO, CORTE E REFILAMENTO DE ÁREAS GRAMADAS C/ROÇADEIRA TRACIONADA</v>
          </cell>
          <cell r="D4203" t="str">
            <v>HA</v>
          </cell>
          <cell r="E4203">
            <v>1</v>
          </cell>
          <cell r="F4203">
            <v>546.16125</v>
          </cell>
          <cell r="G4203">
            <v>0</v>
          </cell>
          <cell r="H4203">
            <v>408.29874999999998</v>
          </cell>
          <cell r="I4203">
            <v>0</v>
          </cell>
          <cell r="J4203">
            <v>954.46</v>
          </cell>
          <cell r="K4203">
            <v>1145.3520000000001</v>
          </cell>
        </row>
        <row r="4204">
          <cell r="B4204" t="str">
            <v>C1783</v>
          </cell>
          <cell r="C4204" t="str">
            <v>MANUTENÇÃO MENSAL DE ÁREA PLANTADA C/ LIMPEZA DIÁRIA</v>
          </cell>
          <cell r="D4204" t="str">
            <v>M2</v>
          </cell>
          <cell r="E4204">
            <v>1</v>
          </cell>
          <cell r="F4204">
            <v>5.0738749999999999E-2</v>
          </cell>
          <cell r="G4204">
            <v>0</v>
          </cell>
          <cell r="H4204">
            <v>9.2612500000000004E-3</v>
          </cell>
          <cell r="I4204">
            <v>0</v>
          </cell>
          <cell r="J4204">
            <v>0.06</v>
          </cell>
          <cell r="K4204">
            <v>7.1999999999999995E-2</v>
          </cell>
        </row>
        <row r="4205">
          <cell r="B4205" t="str">
            <v>C1787</v>
          </cell>
          <cell r="C4205" t="str">
            <v>MANUTENÇÃO MENSAL DE ÁREAS VERDES - IRRIGAÇÃO</v>
          </cell>
          <cell r="D4205" t="str">
            <v>HA</v>
          </cell>
          <cell r="E4205">
            <v>1</v>
          </cell>
          <cell r="F4205">
            <v>3780.53</v>
          </cell>
          <cell r="G4205">
            <v>0</v>
          </cell>
          <cell r="H4205">
            <v>496.25</v>
          </cell>
          <cell r="I4205">
            <v>0</v>
          </cell>
          <cell r="J4205">
            <v>4276.7800000000007</v>
          </cell>
          <cell r="K4205">
            <v>5132.1360000000004</v>
          </cell>
        </row>
        <row r="4206">
          <cell r="B4206" t="str">
            <v>C1786</v>
          </cell>
          <cell r="C4206" t="str">
            <v>MANUTENÇÃO MENSAL DE ÁREAS VERDES - LIMPEZA GERAL E DIÁRIA</v>
          </cell>
          <cell r="D4206" t="str">
            <v>HA</v>
          </cell>
          <cell r="E4206">
            <v>1</v>
          </cell>
          <cell r="F4206">
            <v>559.26600000000008</v>
          </cell>
          <cell r="G4206">
            <v>0</v>
          </cell>
          <cell r="H4206">
            <v>99.944000000000003</v>
          </cell>
          <cell r="I4206">
            <v>0</v>
          </cell>
          <cell r="J4206">
            <v>659.21</v>
          </cell>
          <cell r="K4206">
            <v>791.05200000000002</v>
          </cell>
        </row>
        <row r="4207">
          <cell r="B4207" t="str">
            <v>C1784</v>
          </cell>
          <cell r="C4207" t="str">
            <v>MANUTENÇÃO MENSAL DE CANTEIROS C/ ATÉ 7.000 M2</v>
          </cell>
          <cell r="D4207" t="str">
            <v>M2</v>
          </cell>
          <cell r="E4207">
            <v>1</v>
          </cell>
          <cell r="F4207">
            <v>0.163795</v>
          </cell>
          <cell r="G4207">
            <v>0</v>
          </cell>
          <cell r="H4207">
            <v>0.206205</v>
          </cell>
          <cell r="I4207">
            <v>0</v>
          </cell>
          <cell r="J4207">
            <v>0.37</v>
          </cell>
          <cell r="K4207">
            <v>0.44400000000000001</v>
          </cell>
        </row>
        <row r="4208">
          <cell r="B4208" t="str">
            <v>C1785</v>
          </cell>
          <cell r="C4208" t="str">
            <v>MANUTENÇÃO MENSAL P/PODA E LIMPEZA DE ARBUSTOS</v>
          </cell>
          <cell r="D4208" t="str">
            <v>M2</v>
          </cell>
          <cell r="E4208">
            <v>1</v>
          </cell>
          <cell r="F4208">
            <v>1.115E-2</v>
          </cell>
          <cell r="G4208">
            <v>0</v>
          </cell>
          <cell r="H4208">
            <v>8.8500000000000002E-3</v>
          </cell>
          <cell r="I4208">
            <v>0</v>
          </cell>
          <cell r="J4208">
            <v>0.02</v>
          </cell>
          <cell r="K4208">
            <v>2.4E-2</v>
          </cell>
        </row>
        <row r="4209">
          <cell r="B4209" t="str">
            <v>C2035</v>
          </cell>
          <cell r="C4209" t="str">
            <v>PREPARO E SUBSTITUIÇÃO DE TERRA P/PLANTAÇÃO</v>
          </cell>
          <cell r="D4209" t="str">
            <v>M3</v>
          </cell>
          <cell r="E4209">
            <v>1</v>
          </cell>
          <cell r="F4209">
            <v>28.4876</v>
          </cell>
          <cell r="G4209">
            <v>0</v>
          </cell>
          <cell r="H4209">
            <v>3.7524000000000002</v>
          </cell>
          <cell r="I4209">
            <v>0</v>
          </cell>
          <cell r="J4209">
            <v>32.24</v>
          </cell>
          <cell r="K4209">
            <v>38.688000000000002</v>
          </cell>
        </row>
        <row r="4210">
          <cell r="B4210" t="str">
            <v>C2235</v>
          </cell>
          <cell r="C4210" t="str">
            <v>REVOLVIMENTO MECÂNICO DE TERRA PROFUNDIDADE 20-30cm</v>
          </cell>
          <cell r="D4210" t="str">
            <v>M2</v>
          </cell>
          <cell r="E4210">
            <v>1</v>
          </cell>
          <cell r="F4210">
            <v>8.8869999999999991E-2</v>
          </cell>
          <cell r="G4210">
            <v>0</v>
          </cell>
          <cell r="H4210">
            <v>6.1129999999999997E-2</v>
          </cell>
          <cell r="I4210">
            <v>0</v>
          </cell>
          <cell r="J4210">
            <v>0.15</v>
          </cell>
          <cell r="K4210">
            <v>0.18</v>
          </cell>
        </row>
        <row r="4211">
          <cell r="B4211" t="str">
            <v>C2238</v>
          </cell>
          <cell r="C4211" t="str">
            <v>ROÇADO MANUAL INCLUSIVE RASTELAMENTO P/ HERBÁCEAS</v>
          </cell>
          <cell r="D4211" t="str">
            <v>M2</v>
          </cell>
          <cell r="E4211">
            <v>1</v>
          </cell>
          <cell r="F4211">
            <v>0.14857499999999998</v>
          </cell>
          <cell r="G4211">
            <v>0</v>
          </cell>
          <cell r="H4211">
            <v>0.181425</v>
          </cell>
          <cell r="I4211">
            <v>0</v>
          </cell>
          <cell r="J4211">
            <v>0.32999999999999996</v>
          </cell>
          <cell r="K4211">
            <v>0.39599999999999996</v>
          </cell>
        </row>
        <row r="4212">
          <cell r="B4212" t="str">
            <v>C2534</v>
          </cell>
          <cell r="C4212" t="str">
            <v>TRANSPORTE DE TERRA FÉRTIL.P/PLANTIO DE HERBÁCEAS/ÁRVORES ORNAMENTAIS</v>
          </cell>
          <cell r="D4212" t="str">
            <v>M3</v>
          </cell>
          <cell r="E4212">
            <v>1</v>
          </cell>
          <cell r="F4212">
            <v>2.0765000000000002</v>
          </cell>
          <cell r="G4212">
            <v>0</v>
          </cell>
          <cell r="H4212">
            <v>0.20350000000000001</v>
          </cell>
          <cell r="I4212">
            <v>0</v>
          </cell>
          <cell r="J4212">
            <v>2.2800000000000002</v>
          </cell>
          <cell r="K4212">
            <v>2.7360000000000002</v>
          </cell>
        </row>
        <row r="4213">
          <cell r="C4213" t="str">
            <v>PROTEÇÃO AMBIENTAL</v>
          </cell>
          <cell r="E4213">
            <v>0</v>
          </cell>
          <cell r="F4213">
            <v>18.569000991015898</v>
          </cell>
          <cell r="G4213">
            <v>0</v>
          </cell>
          <cell r="H4213">
            <v>2.1509990089840598</v>
          </cell>
          <cell r="I4213">
            <v>0</v>
          </cell>
          <cell r="J4213" t="str">
            <v/>
          </cell>
        </row>
        <row r="4214">
          <cell r="B4214" t="str">
            <v>C3259</v>
          </cell>
          <cell r="C4214" t="str">
            <v>CARGA E TRANSPORTE ATÉ 5KM DE REVESTIMENTO BETUMINOSO DEMOLIDO</v>
          </cell>
          <cell r="D4214" t="str">
            <v>M3</v>
          </cell>
          <cell r="E4214">
            <v>1</v>
          </cell>
          <cell r="F4214">
            <v>12.52</v>
          </cell>
          <cell r="G4214">
            <v>0</v>
          </cell>
          <cell r="H4214">
            <v>1.3</v>
          </cell>
          <cell r="I4214">
            <v>0</v>
          </cell>
          <cell r="J4214">
            <v>13.82</v>
          </cell>
          <cell r="K4214">
            <v>16.584</v>
          </cell>
        </row>
        <row r="4215">
          <cell r="B4215" t="str">
            <v>C3277</v>
          </cell>
          <cell r="C4215" t="str">
            <v>ESCARIFICAÇÃO DE JAZIDAS/EMPRÉSTIMOS/CAMINHOS DE SERVIÇOS</v>
          </cell>
          <cell r="D4215" t="str">
            <v>M3</v>
          </cell>
          <cell r="E4215">
            <v>1</v>
          </cell>
          <cell r="F4215">
            <v>1.0127467105263199</v>
          </cell>
          <cell r="G4215">
            <v>0</v>
          </cell>
          <cell r="H4215">
            <v>8.7253289473684298E-2</v>
          </cell>
          <cell r="I4215">
            <v>0</v>
          </cell>
          <cell r="J4215">
            <v>1.1000000000000043</v>
          </cell>
          <cell r="K4215">
            <v>1.3200000000000052</v>
          </cell>
        </row>
        <row r="4216">
          <cell r="B4216" t="str">
            <v>C3279</v>
          </cell>
          <cell r="C4216" t="str">
            <v>ESCAVAÇÃO COM ESTOCAGEM DE MATERIAL EXPURGADO (TERRA VEGETAL)</v>
          </cell>
          <cell r="D4216" t="str">
            <v>M3</v>
          </cell>
          <cell r="E4216">
            <v>1</v>
          </cell>
          <cell r="F4216">
            <v>2.6513362068965498</v>
          </cell>
          <cell r="G4216">
            <v>0</v>
          </cell>
          <cell r="H4216">
            <v>0.228663793103448</v>
          </cell>
          <cell r="I4216">
            <v>0</v>
          </cell>
          <cell r="J4216">
            <v>2.8799999999999977</v>
          </cell>
          <cell r="K4216">
            <v>3.4559999999999973</v>
          </cell>
        </row>
        <row r="4217">
          <cell r="B4217" t="str">
            <v>C3283</v>
          </cell>
          <cell r="C4217" t="str">
            <v>ESPALHAMENTO DO MATERIAL EXPURGADO (TERRA VEGETAL)</v>
          </cell>
          <cell r="D4217" t="str">
            <v>M3</v>
          </cell>
          <cell r="E4217">
            <v>1</v>
          </cell>
          <cell r="F4217">
            <v>1.99775974025974</v>
          </cell>
          <cell r="G4217">
            <v>0</v>
          </cell>
          <cell r="H4217">
            <v>0.17224025974026</v>
          </cell>
          <cell r="I4217">
            <v>0</v>
          </cell>
          <cell r="J4217">
            <v>2.17</v>
          </cell>
          <cell r="K4217">
            <v>2.6039999999999996</v>
          </cell>
        </row>
        <row r="4218">
          <cell r="B4218" t="str">
            <v>C3308</v>
          </cell>
          <cell r="C4218" t="str">
            <v>RECONFORMAÇÃO DA FAIXA DE DOMÍNIO, EMPRÉSTIMOS, JAZIDAS E TALUDES</v>
          </cell>
          <cell r="D4218" t="str">
            <v>M2</v>
          </cell>
          <cell r="E4218">
            <v>1</v>
          </cell>
          <cell r="F4218">
            <v>0.101158333333333</v>
          </cell>
          <cell r="G4218">
            <v>0</v>
          </cell>
          <cell r="H4218">
            <v>8.8416666666666695E-3</v>
          </cell>
          <cell r="I4218">
            <v>0</v>
          </cell>
          <cell r="J4218">
            <v>0.10999999999999967</v>
          </cell>
          <cell r="K4218">
            <v>0.13199999999999959</v>
          </cell>
        </row>
        <row r="4219">
          <cell r="B4219" t="str">
            <v>C3108</v>
          </cell>
          <cell r="C4219" t="str">
            <v>REVESTIMENTO VEGETAL DE TALUDES</v>
          </cell>
          <cell r="D4219" t="str">
            <v>M2</v>
          </cell>
          <cell r="E4219">
            <v>1</v>
          </cell>
          <cell r="F4219">
            <v>0.28600000000000003</v>
          </cell>
          <cell r="G4219">
            <v>0</v>
          </cell>
          <cell r="H4219">
            <v>0.35400000000000004</v>
          </cell>
          <cell r="I4219">
            <v>0</v>
          </cell>
          <cell r="J4219">
            <v>0.64000000000000012</v>
          </cell>
          <cell r="K4219">
            <v>0.76800000000000013</v>
          </cell>
        </row>
        <row r="4220">
          <cell r="C4220" t="str">
            <v>MUROS E FECHAMENTOS</v>
          </cell>
          <cell r="E4220">
            <v>0</v>
          </cell>
          <cell r="F4220">
            <v>5681.1746435559398</v>
          </cell>
          <cell r="G4220">
            <v>0</v>
          </cell>
          <cell r="H4220">
            <v>800.94535644405607</v>
          </cell>
          <cell r="I4220">
            <v>0</v>
          </cell>
          <cell r="J4220" t="str">
            <v/>
          </cell>
        </row>
        <row r="4221">
          <cell r="C4221" t="str">
            <v>MUROS</v>
          </cell>
          <cell r="E4221">
            <v>0</v>
          </cell>
          <cell r="F4221">
            <v>475.73114045</v>
          </cell>
          <cell r="G4221">
            <v>0</v>
          </cell>
          <cell r="H4221">
            <v>142.26885955</v>
          </cell>
          <cell r="I4221">
            <v>0</v>
          </cell>
          <cell r="J4221" t="str">
            <v/>
          </cell>
        </row>
        <row r="4222">
          <cell r="B4222" t="str">
            <v>C1803</v>
          </cell>
          <cell r="C4222" t="str">
            <v>MURETA C/TIJOLO MACIÇO, REBOCADA, INCL. FUNDAÇÕES</v>
          </cell>
          <cell r="D4222" t="str">
            <v>M2</v>
          </cell>
          <cell r="E4222">
            <v>1</v>
          </cell>
          <cell r="F4222">
            <v>55.8035</v>
          </cell>
          <cell r="G4222">
            <v>0</v>
          </cell>
          <cell r="H4222">
            <v>27.3965</v>
          </cell>
          <cell r="I4222">
            <v>0</v>
          </cell>
          <cell r="J4222">
            <v>83.2</v>
          </cell>
          <cell r="K4222">
            <v>99.84</v>
          </cell>
        </row>
        <row r="4223">
          <cell r="B4223" t="str">
            <v>C1804</v>
          </cell>
          <cell r="C4223" t="str">
            <v>MURO DIVISÓRIO C/BLOCOS DE CONCRETO 14x19x39 CM, H=1.80M, C/ SAPATA CORRIDA DE CONCRETO FCK = 13,5 MPa E PILARES DE CONCRETO</v>
          </cell>
          <cell r="D4223" t="str">
            <v>M</v>
          </cell>
          <cell r="E4223">
            <v>1</v>
          </cell>
          <cell r="F4223">
            <v>75.96674999999999</v>
          </cell>
          <cell r="G4223">
            <v>0</v>
          </cell>
          <cell r="H4223">
            <v>12.64325</v>
          </cell>
          <cell r="I4223">
            <v>0</v>
          </cell>
          <cell r="J4223">
            <v>88.609999999999985</v>
          </cell>
          <cell r="K4223">
            <v>106.33199999999998</v>
          </cell>
        </row>
        <row r="4224">
          <cell r="B4224" t="str">
            <v>C1805</v>
          </cell>
          <cell r="C4224" t="str">
            <v>MURO DIVISÓRIO C/ BLOCOS DE CONCRETO 14x19x39 CM, H=1,80 M, SOBRE SAPATA CORRIDA, C/ PILARETES E CINTA DE AMARRAÇÃO DE CONCRETO C/ PINGADEIRAS</v>
          </cell>
          <cell r="D4224" t="str">
            <v>M</v>
          </cell>
          <cell r="E4224">
            <v>1</v>
          </cell>
          <cell r="F4224">
            <v>80.817319999999995</v>
          </cell>
          <cell r="G4224">
            <v>0</v>
          </cell>
          <cell r="H4224">
            <v>29.47268</v>
          </cell>
          <cell r="I4224">
            <v>0</v>
          </cell>
          <cell r="J4224">
            <v>110.28999999999999</v>
          </cell>
          <cell r="K4224">
            <v>132.34799999999998</v>
          </cell>
        </row>
        <row r="4225">
          <cell r="B4225" t="str">
            <v>C2887</v>
          </cell>
          <cell r="C4225" t="str">
            <v>MURO EM ALVENARIA C/FUNDAÇÃO, REBOCO 2 FACES, ALTURA ÚTIL 1.80M</v>
          </cell>
          <cell r="D4225" t="str">
            <v>M</v>
          </cell>
          <cell r="E4225">
            <v>1</v>
          </cell>
          <cell r="F4225">
            <v>69.290820449999998</v>
          </cell>
          <cell r="G4225">
            <v>0</v>
          </cell>
          <cell r="H4225">
            <v>39.599179550000002</v>
          </cell>
          <cell r="I4225">
            <v>0</v>
          </cell>
          <cell r="J4225">
            <v>108.89</v>
          </cell>
          <cell r="K4225">
            <v>130.66800000000001</v>
          </cell>
        </row>
        <row r="4226">
          <cell r="B4226" t="str">
            <v>C1806</v>
          </cell>
          <cell r="C4226" t="str">
            <v>MURO C/MOURÕES E PLACAS PRÉ-FABRICADAS DE CONCRETO H=2.00M</v>
          </cell>
          <cell r="D4226" t="str">
            <v>M</v>
          </cell>
          <cell r="E4226">
            <v>1</v>
          </cell>
          <cell r="F4226">
            <v>135.59</v>
          </cell>
          <cell r="G4226">
            <v>0</v>
          </cell>
          <cell r="H4226">
            <v>6.32</v>
          </cell>
          <cell r="I4226">
            <v>0</v>
          </cell>
          <cell r="J4226">
            <v>141.91</v>
          </cell>
          <cell r="K4226">
            <v>170.292</v>
          </cell>
        </row>
        <row r="4227">
          <cell r="B4227" t="str">
            <v>C1807</v>
          </cell>
          <cell r="C4227" t="str">
            <v>MURO CONTORNO DE ALVENARIA. E CONCRETO(PILAR+CINTA),INCLUSIVE PINTURA</v>
          </cell>
          <cell r="D4227" t="str">
            <v>M2</v>
          </cell>
          <cell r="E4227">
            <v>1</v>
          </cell>
          <cell r="F4227">
            <v>58.262749999999997</v>
          </cell>
          <cell r="G4227">
            <v>0</v>
          </cell>
          <cell r="H4227">
            <v>26.837249999999997</v>
          </cell>
          <cell r="I4227">
            <v>0</v>
          </cell>
          <cell r="J4227">
            <v>85.1</v>
          </cell>
          <cell r="K4227">
            <v>102.11999999999999</v>
          </cell>
        </row>
        <row r="4228">
          <cell r="C4228" t="str">
            <v>ALAMBRADOS</v>
          </cell>
          <cell r="E4228">
            <v>0</v>
          </cell>
          <cell r="F4228">
            <v>740.36600023749997</v>
          </cell>
          <cell r="G4228">
            <v>0</v>
          </cell>
          <cell r="H4228">
            <v>64.153999762500007</v>
          </cell>
          <cell r="I4228">
            <v>0</v>
          </cell>
          <cell r="J4228" t="str">
            <v/>
          </cell>
        </row>
        <row r="4229">
          <cell r="B4229" t="str">
            <v>C3736</v>
          </cell>
          <cell r="C4229" t="str">
            <v>ALAMBRADO C/ TELA DE ALUMÍNIO FIO ESP.=1.5 MM E MALHA DE (4X4)MM</v>
          </cell>
          <cell r="D4229" t="str">
            <v>M2</v>
          </cell>
          <cell r="E4229">
            <v>1</v>
          </cell>
          <cell r="F4229">
            <v>43.674999999999997</v>
          </cell>
          <cell r="G4229">
            <v>0</v>
          </cell>
          <cell r="H4229">
            <v>6.125</v>
          </cell>
          <cell r="I4229">
            <v>0</v>
          </cell>
          <cell r="J4229">
            <v>49.8</v>
          </cell>
          <cell r="K4229">
            <v>59.759999999999991</v>
          </cell>
        </row>
        <row r="4230">
          <cell r="B4230" t="str">
            <v>C0036</v>
          </cell>
          <cell r="C4230" t="str">
            <v>ALAMBRADO C/TELA DE ARAME GALVANIZADO.. ALTURA 2M</v>
          </cell>
          <cell r="D4230" t="str">
            <v>M</v>
          </cell>
          <cell r="E4230">
            <v>1</v>
          </cell>
          <cell r="F4230">
            <v>34.831499999999998</v>
          </cell>
          <cell r="G4230">
            <v>0</v>
          </cell>
          <cell r="H4230">
            <v>7.1085000000000003</v>
          </cell>
          <cell r="I4230">
            <v>0</v>
          </cell>
          <cell r="J4230">
            <v>41.94</v>
          </cell>
          <cell r="K4230">
            <v>50.327999999999996</v>
          </cell>
        </row>
        <row r="4231">
          <cell r="B4231" t="str">
            <v>C3436</v>
          </cell>
          <cell r="C4231" t="str">
            <v>ALAMBRADO C/TELA DE NYLON FIO ESP.=3MM E MALHA DE (5 X 5)CM</v>
          </cell>
          <cell r="D4231" t="str">
            <v>M2</v>
          </cell>
          <cell r="E4231">
            <v>1</v>
          </cell>
          <cell r="F4231">
            <v>12.598065399999999</v>
          </cell>
          <cell r="G4231">
            <v>0</v>
          </cell>
          <cell r="H4231">
            <v>6.8519345999999999</v>
          </cell>
          <cell r="I4231">
            <v>0</v>
          </cell>
          <cell r="J4231">
            <v>19.45</v>
          </cell>
          <cell r="K4231">
            <v>23.34</v>
          </cell>
        </row>
        <row r="4232">
          <cell r="B4232" t="str">
            <v>C3680</v>
          </cell>
          <cell r="C4232" t="str">
            <v>ALAMBRADO C/ TELA DE PVC FIO 10 MALHA DE 2"X2"</v>
          </cell>
          <cell r="D4232" t="str">
            <v>M2</v>
          </cell>
          <cell r="E4232">
            <v>1</v>
          </cell>
          <cell r="F4232">
            <v>33.912434837500001</v>
          </cell>
          <cell r="G4232">
            <v>0</v>
          </cell>
          <cell r="H4232">
            <v>4.1975651625000001</v>
          </cell>
          <cell r="I4232">
            <v>0</v>
          </cell>
          <cell r="J4232">
            <v>38.11</v>
          </cell>
          <cell r="K4232">
            <v>45.731999999999999</v>
          </cell>
        </row>
        <row r="4233">
          <cell r="B4233" t="str">
            <v>C0037</v>
          </cell>
          <cell r="C4233" t="str">
            <v>ALAMBRADO C/TELA GALVANIZADA SOLDADA ALTURA 2M</v>
          </cell>
          <cell r="D4233" t="str">
            <v>M</v>
          </cell>
          <cell r="E4233">
            <v>1</v>
          </cell>
          <cell r="F4233">
            <v>28.191500000000001</v>
          </cell>
          <cell r="G4233">
            <v>0</v>
          </cell>
          <cell r="H4233">
            <v>7.1085000000000003</v>
          </cell>
          <cell r="I4233">
            <v>0</v>
          </cell>
          <cell r="J4233">
            <v>35.300000000000004</v>
          </cell>
          <cell r="K4233">
            <v>42.360000000000007</v>
          </cell>
        </row>
        <row r="4234">
          <cell r="B4234" t="str">
            <v>C0035</v>
          </cell>
          <cell r="C4234" t="str">
            <v>ALAMBRADO C/ TUBO DE AÇO GALVANIZADO 2", INCLUSIVE PINTURA</v>
          </cell>
          <cell r="D4234" t="str">
            <v>M2</v>
          </cell>
          <cell r="E4234">
            <v>1</v>
          </cell>
          <cell r="F4234">
            <v>105.4175</v>
          </cell>
          <cell r="G4234">
            <v>0</v>
          </cell>
          <cell r="H4234">
            <v>8.9224999999999994</v>
          </cell>
          <cell r="I4234">
            <v>0</v>
          </cell>
          <cell r="J4234">
            <v>114.34</v>
          </cell>
          <cell r="K4234">
            <v>137.208</v>
          </cell>
        </row>
        <row r="4235">
          <cell r="B4235" t="str">
            <v>C0038</v>
          </cell>
          <cell r="C4235" t="str">
            <v>ALAMBRADO C/TUBO DE AÇO GALVANIZADO 4", INCLUSIVE PINTURA</v>
          </cell>
          <cell r="D4235" t="str">
            <v>M2</v>
          </cell>
          <cell r="E4235">
            <v>1</v>
          </cell>
          <cell r="F4235">
            <v>225.4375</v>
          </cell>
          <cell r="G4235">
            <v>0</v>
          </cell>
          <cell r="H4235">
            <v>8.9224999999999994</v>
          </cell>
          <cell r="I4235">
            <v>0</v>
          </cell>
          <cell r="J4235">
            <v>234.36</v>
          </cell>
          <cell r="K4235">
            <v>281.23200000000003</v>
          </cell>
        </row>
        <row r="4236">
          <cell r="B4236" t="str">
            <v>C0039</v>
          </cell>
          <cell r="C4236" t="str">
            <v>ALAMBRADO P/QUADRA ESPORTIVA ALTURA 1M</v>
          </cell>
          <cell r="D4236" t="str">
            <v>M</v>
          </cell>
          <cell r="E4236">
            <v>1</v>
          </cell>
          <cell r="F4236">
            <v>94.702500000000001</v>
          </cell>
          <cell r="G4236">
            <v>0</v>
          </cell>
          <cell r="H4236">
            <v>4.3875000000000002</v>
          </cell>
          <cell r="I4236">
            <v>0</v>
          </cell>
          <cell r="J4236">
            <v>99.09</v>
          </cell>
          <cell r="K4236">
            <v>118.908</v>
          </cell>
        </row>
        <row r="4237">
          <cell r="B4237" t="str">
            <v>C0040</v>
          </cell>
          <cell r="C4237" t="str">
            <v>ALAMBRADO P/QUADRA ESPORTIVA ALTURA 4M</v>
          </cell>
          <cell r="D4237" t="str">
            <v>M</v>
          </cell>
          <cell r="E4237">
            <v>1</v>
          </cell>
          <cell r="F4237">
            <v>161.6</v>
          </cell>
          <cell r="G4237">
            <v>0</v>
          </cell>
          <cell r="H4237">
            <v>10.53</v>
          </cell>
          <cell r="I4237">
            <v>0</v>
          </cell>
          <cell r="J4237">
            <v>172.13</v>
          </cell>
          <cell r="K4237">
            <v>206.55599999999998</v>
          </cell>
        </row>
        <row r="4238">
          <cell r="C4238" t="str">
            <v>CERCAS</v>
          </cell>
          <cell r="E4238">
            <v>0</v>
          </cell>
          <cell r="F4238">
            <v>217.155341618444</v>
          </cell>
          <cell r="G4238">
            <v>0</v>
          </cell>
          <cell r="H4238">
            <v>78.874658381556401</v>
          </cell>
          <cell r="I4238">
            <v>0</v>
          </cell>
          <cell r="J4238" t="str">
            <v/>
          </cell>
        </row>
        <row r="4239">
          <cell r="B4239" t="str">
            <v>C0733</v>
          </cell>
          <cell r="C4239" t="str">
            <v>CERCA DE ARAME FARPADO 7 FIOS,MURETA C/ ALTURA DE 0,70M - FUNDAÇÃO E REBOCO NAS 2 FACES</v>
          </cell>
          <cell r="D4239" t="str">
            <v>M</v>
          </cell>
          <cell r="E4239">
            <v>1</v>
          </cell>
          <cell r="F4239">
            <v>51.581414100000003</v>
          </cell>
          <cell r="G4239">
            <v>0</v>
          </cell>
          <cell r="H4239">
            <v>26.5985859</v>
          </cell>
          <cell r="I4239">
            <v>0</v>
          </cell>
          <cell r="J4239">
            <v>78.180000000000007</v>
          </cell>
          <cell r="K4239">
            <v>93.816000000000003</v>
          </cell>
        </row>
        <row r="4240">
          <cell r="B4240" t="str">
            <v>C0735</v>
          </cell>
          <cell r="C4240" t="str">
            <v>CERCA C/ ESTACAS DE  CONCRETO - 4 FIOS DE ARAME FARPADO</v>
          </cell>
          <cell r="D4240" t="str">
            <v>M</v>
          </cell>
          <cell r="E4240">
            <v>1</v>
          </cell>
          <cell r="F4240">
            <v>7.1115919728145398</v>
          </cell>
          <cell r="G4240">
            <v>0</v>
          </cell>
          <cell r="H4240">
            <v>3.22840802718546</v>
          </cell>
          <cell r="I4240">
            <v>0</v>
          </cell>
          <cell r="J4240">
            <v>10.34</v>
          </cell>
          <cell r="K4240">
            <v>12.407999999999999</v>
          </cell>
        </row>
        <row r="4241">
          <cell r="B4241" t="str">
            <v>C0743</v>
          </cell>
          <cell r="C4241" t="str">
            <v>CERCA C/ ESTACAS CONCRETO - 6 FIOS DE ARAME FARPADO</v>
          </cell>
          <cell r="D4241" t="str">
            <v>M</v>
          </cell>
          <cell r="E4241">
            <v>1</v>
          </cell>
          <cell r="F4241">
            <v>8.5953419728145395</v>
          </cell>
          <cell r="G4241">
            <v>0</v>
          </cell>
          <cell r="H4241">
            <v>4.3346580271854602</v>
          </cell>
          <cell r="I4241">
            <v>0</v>
          </cell>
          <cell r="J4241">
            <v>12.93</v>
          </cell>
          <cell r="K4241">
            <v>15.515999999999998</v>
          </cell>
        </row>
        <row r="4242">
          <cell r="B4242" t="str">
            <v>C0736</v>
          </cell>
          <cell r="C4242" t="str">
            <v>CERCA C/ ESTACAS DE CONCRETO - 8 FIOS DE ARAME FARPADO</v>
          </cell>
          <cell r="D4242" t="str">
            <v>M</v>
          </cell>
          <cell r="E4242">
            <v>1</v>
          </cell>
          <cell r="F4242">
            <v>10.089091972814499</v>
          </cell>
          <cell r="G4242">
            <v>0</v>
          </cell>
          <cell r="H4242">
            <v>5.4409080271854595</v>
          </cell>
          <cell r="I4242">
            <v>0</v>
          </cell>
          <cell r="J4242">
            <v>15.529999999999959</v>
          </cell>
          <cell r="K4242">
            <v>18.635999999999949</v>
          </cell>
        </row>
        <row r="4243">
          <cell r="B4243" t="str">
            <v>C0737</v>
          </cell>
          <cell r="C4243" t="str">
            <v>CERCA C/ ESTACAS DE MADEIRA -  4 FIOS DE ARAME FARPADO</v>
          </cell>
          <cell r="D4243" t="str">
            <v>M</v>
          </cell>
          <cell r="E4243">
            <v>1</v>
          </cell>
          <cell r="F4243">
            <v>4.1037499999999998</v>
          </cell>
          <cell r="G4243">
            <v>0</v>
          </cell>
          <cell r="H4243">
            <v>1.10625</v>
          </cell>
          <cell r="I4243">
            <v>0</v>
          </cell>
          <cell r="J4243">
            <v>5.21</v>
          </cell>
          <cell r="K4243">
            <v>6.2519999999999998</v>
          </cell>
        </row>
        <row r="4244">
          <cell r="B4244" t="str">
            <v>C0738</v>
          </cell>
          <cell r="C4244" t="str">
            <v>CERCA C/ ESTACAS DE MADEIRA -  6 FIOS DE ARAME FARPADO</v>
          </cell>
          <cell r="D4244" t="str">
            <v>M</v>
          </cell>
          <cell r="E4244">
            <v>1</v>
          </cell>
          <cell r="F4244">
            <v>4.8525</v>
          </cell>
          <cell r="G4244">
            <v>0</v>
          </cell>
          <cell r="H4244">
            <v>1.3274999999999999</v>
          </cell>
          <cell r="I4244">
            <v>0</v>
          </cell>
          <cell r="J4244">
            <v>6.18</v>
          </cell>
          <cell r="K4244">
            <v>7.4159999999999995</v>
          </cell>
        </row>
        <row r="4245">
          <cell r="B4245" t="str">
            <v>C0739</v>
          </cell>
          <cell r="C4245" t="str">
            <v>CERCA C/ ESTACAS DE MADEIRA -  8 FIOS  DE ARAME FARPADO</v>
          </cell>
          <cell r="D4245" t="str">
            <v>M</v>
          </cell>
          <cell r="E4245">
            <v>1</v>
          </cell>
          <cell r="F4245">
            <v>5.78</v>
          </cell>
          <cell r="G4245">
            <v>0</v>
          </cell>
          <cell r="H4245">
            <v>1.77</v>
          </cell>
          <cell r="I4245">
            <v>0</v>
          </cell>
          <cell r="J4245">
            <v>7.5500000000000007</v>
          </cell>
          <cell r="K4245">
            <v>9.06</v>
          </cell>
        </row>
        <row r="4246">
          <cell r="B4246" t="str">
            <v>C0734</v>
          </cell>
          <cell r="C4246" t="str">
            <v>CERCA C/ MOURÕES PM - CONCRETO E ARAME LISO - 6 FIOS</v>
          </cell>
          <cell r="D4246" t="str">
            <v>M²</v>
          </cell>
          <cell r="E4246">
            <v>1</v>
          </cell>
          <cell r="F4246">
            <v>36.65</v>
          </cell>
          <cell r="G4246">
            <v>0</v>
          </cell>
          <cell r="H4246">
            <v>4.74</v>
          </cell>
          <cell r="I4246">
            <v>0</v>
          </cell>
          <cell r="J4246">
            <v>41.39</v>
          </cell>
          <cell r="K4246">
            <v>49.667999999999999</v>
          </cell>
        </row>
        <row r="4247">
          <cell r="B4247" t="str">
            <v>C0742</v>
          </cell>
          <cell r="C4247" t="str">
            <v>CERCA DE ARAME FARPADO -  ESTACA PONTA VIRADA, C/11 FIOS</v>
          </cell>
          <cell r="D4247" t="str">
            <v>M</v>
          </cell>
          <cell r="E4247">
            <v>1</v>
          </cell>
          <cell r="F4247">
            <v>20.986651599999998</v>
          </cell>
          <cell r="G4247">
            <v>0</v>
          </cell>
          <cell r="H4247">
            <v>8.7833483999999995</v>
          </cell>
          <cell r="I4247">
            <v>0</v>
          </cell>
          <cell r="J4247">
            <v>29.769999999999996</v>
          </cell>
          <cell r="K4247">
            <v>35.723999999999997</v>
          </cell>
        </row>
        <row r="4248">
          <cell r="B4248" t="str">
            <v>C0740</v>
          </cell>
          <cell r="C4248" t="str">
            <v>CERCA DE MADEIRA C/ ARAME GALVANIZADO</v>
          </cell>
          <cell r="D4248" t="str">
            <v>M2</v>
          </cell>
          <cell r="E4248">
            <v>1</v>
          </cell>
          <cell r="F4248">
            <v>23.555</v>
          </cell>
          <cell r="G4248">
            <v>0</v>
          </cell>
          <cell r="H4248">
            <v>5.5949999999999998</v>
          </cell>
          <cell r="I4248">
            <v>0</v>
          </cell>
          <cell r="J4248">
            <v>29.15</v>
          </cell>
          <cell r="K4248">
            <v>34.979999999999997</v>
          </cell>
        </row>
        <row r="4249">
          <cell r="B4249" t="str">
            <v>C0741</v>
          </cell>
          <cell r="C4249" t="str">
            <v>CERCA DE MADEIRA C/ TRAVESSAS DE MADEIRA</v>
          </cell>
          <cell r="D4249" t="str">
            <v>M2</v>
          </cell>
          <cell r="E4249">
            <v>1</v>
          </cell>
          <cell r="F4249">
            <v>42.058750000000003</v>
          </cell>
          <cell r="G4249">
            <v>0</v>
          </cell>
          <cell r="H4249">
            <v>14.401249999999999</v>
          </cell>
          <cell r="I4249">
            <v>0</v>
          </cell>
          <cell r="J4249">
            <v>56.46</v>
          </cell>
          <cell r="K4249">
            <v>67.751999999999995</v>
          </cell>
        </row>
        <row r="4250">
          <cell r="B4250" t="str">
            <v>C3105</v>
          </cell>
          <cell r="C4250" t="str">
            <v>REMOÇÃO E RECOLOCAÇÃO DE CERCAS DE MADEIRA - 4 FIOS DE ARAME FARPADO</v>
          </cell>
          <cell r="D4250" t="str">
            <v>M</v>
          </cell>
          <cell r="E4250">
            <v>1</v>
          </cell>
          <cell r="F4250">
            <v>1.79125</v>
          </cell>
          <cell r="G4250">
            <v>0</v>
          </cell>
          <cell r="H4250">
            <v>1.5487500000000001</v>
          </cell>
          <cell r="I4250">
            <v>0</v>
          </cell>
          <cell r="J4250">
            <v>3.34</v>
          </cell>
          <cell r="K4250">
            <v>4.008</v>
          </cell>
        </row>
        <row r="4251">
          <cell r="C4251" t="str">
            <v>DISPOSITIVOS DE PROTEÇÃO E ACESSO</v>
          </cell>
          <cell r="E4251">
            <v>0</v>
          </cell>
          <cell r="F4251">
            <v>4108.7909112500001</v>
          </cell>
          <cell r="G4251">
            <v>0</v>
          </cell>
          <cell r="H4251">
            <v>493.74908875</v>
          </cell>
          <cell r="I4251">
            <v>0</v>
          </cell>
          <cell r="J4251" t="str">
            <v/>
          </cell>
        </row>
        <row r="4252">
          <cell r="B4252" t="str">
            <v>C1251</v>
          </cell>
          <cell r="C4252" t="str">
            <v>ESCADA DE MARINHEIRO,C/TUBO GALVANIZADO 3/4",H=VAR</v>
          </cell>
          <cell r="D4252" t="str">
            <v>M</v>
          </cell>
          <cell r="E4252">
            <v>1</v>
          </cell>
          <cell r="F4252">
            <v>87.282499999999999</v>
          </cell>
          <cell r="G4252">
            <v>0</v>
          </cell>
          <cell r="H4252">
            <v>21.037500000000001</v>
          </cell>
          <cell r="I4252">
            <v>0</v>
          </cell>
          <cell r="J4252">
            <v>108.32</v>
          </cell>
          <cell r="K4252">
            <v>129.98399999999998</v>
          </cell>
        </row>
        <row r="4253">
          <cell r="B4253" t="str">
            <v>C2775</v>
          </cell>
          <cell r="C4253" t="str">
            <v>ESCADA DE MARINHEIRO, DEGRAUS FERRO REDONDO 3/4"</v>
          </cell>
          <cell r="D4253" t="str">
            <v>M</v>
          </cell>
          <cell r="E4253">
            <v>1</v>
          </cell>
          <cell r="F4253">
            <v>32.430250000000001</v>
          </cell>
          <cell r="G4253">
            <v>0</v>
          </cell>
          <cell r="H4253">
            <v>14.09975</v>
          </cell>
          <cell r="I4253">
            <v>0</v>
          </cell>
          <cell r="J4253">
            <v>46.53</v>
          </cell>
          <cell r="K4253">
            <v>55.835999999999999</v>
          </cell>
        </row>
        <row r="4254">
          <cell r="B4254" t="str">
            <v>C2774</v>
          </cell>
          <cell r="C4254" t="str">
            <v>ESCADA DE MARINHEIRO, DEGRAUS FERRO REDONDO 1/2"</v>
          </cell>
          <cell r="D4254" t="str">
            <v>M</v>
          </cell>
          <cell r="E4254">
            <v>1</v>
          </cell>
          <cell r="F4254">
            <v>16.92775</v>
          </cell>
          <cell r="G4254">
            <v>0</v>
          </cell>
          <cell r="H4254">
            <v>8.8322500000000002</v>
          </cell>
          <cell r="I4254">
            <v>0</v>
          </cell>
          <cell r="J4254">
            <v>25.759999999999998</v>
          </cell>
          <cell r="K4254">
            <v>30.911999999999995</v>
          </cell>
        </row>
        <row r="4255">
          <cell r="B4255" t="str">
            <v>C2773</v>
          </cell>
          <cell r="C4255" t="str">
            <v>ESCADA DE MARINHEIRO, DEGRAUS FERRO REDONDO 1"</v>
          </cell>
          <cell r="D4255" t="str">
            <v>M</v>
          </cell>
          <cell r="E4255">
            <v>1</v>
          </cell>
          <cell r="F4255">
            <v>48.180250000000001</v>
          </cell>
          <cell r="G4255">
            <v>0</v>
          </cell>
          <cell r="H4255">
            <v>14.09975</v>
          </cell>
          <cell r="I4255">
            <v>0</v>
          </cell>
          <cell r="J4255">
            <v>62.28</v>
          </cell>
          <cell r="K4255">
            <v>74.736000000000004</v>
          </cell>
        </row>
        <row r="4256">
          <cell r="B4256" t="str">
            <v>C2768</v>
          </cell>
          <cell r="C4256" t="str">
            <v>ESCADA DE MARINHEIRO EM FERRO CHATO C/PROTEÇÃO</v>
          </cell>
          <cell r="D4256" t="str">
            <v>M</v>
          </cell>
          <cell r="E4256">
            <v>1</v>
          </cell>
          <cell r="F4256">
            <v>165.8725</v>
          </cell>
          <cell r="G4256">
            <v>0</v>
          </cell>
          <cell r="H4256">
            <v>67.417500000000004</v>
          </cell>
          <cell r="I4256">
            <v>0</v>
          </cell>
          <cell r="J4256">
            <v>233.29000000000002</v>
          </cell>
          <cell r="K4256">
            <v>279.94800000000004</v>
          </cell>
        </row>
        <row r="4257">
          <cell r="B4257" t="str">
            <v>C2769</v>
          </cell>
          <cell r="C4257" t="str">
            <v>ESCADA DE MARINHEIRO EM FERRO CHATO S/PROTEÇÃO</v>
          </cell>
          <cell r="D4257" t="str">
            <v>M</v>
          </cell>
          <cell r="E4257">
            <v>1</v>
          </cell>
          <cell r="F4257">
            <v>98.643249999999995</v>
          </cell>
          <cell r="G4257">
            <v>0</v>
          </cell>
          <cell r="H4257">
            <v>18.95675</v>
          </cell>
          <cell r="I4257">
            <v>0</v>
          </cell>
          <cell r="J4257">
            <v>117.6</v>
          </cell>
          <cell r="K4257">
            <v>141.11999999999998</v>
          </cell>
        </row>
        <row r="4258">
          <cell r="B4258" t="str">
            <v>C2776</v>
          </cell>
          <cell r="C4258" t="str">
            <v>ESCADA DE MARINHEIRO EM FERRO REDONDO 1"</v>
          </cell>
          <cell r="D4258" t="str">
            <v>M</v>
          </cell>
          <cell r="E4258">
            <v>1</v>
          </cell>
          <cell r="F4258">
            <v>48.592500000000001</v>
          </cell>
          <cell r="G4258">
            <v>0</v>
          </cell>
          <cell r="H4258">
            <v>14.5175</v>
          </cell>
          <cell r="I4258">
            <v>0</v>
          </cell>
          <cell r="J4258">
            <v>63.11</v>
          </cell>
          <cell r="K4258">
            <v>75.731999999999999</v>
          </cell>
        </row>
        <row r="4259">
          <cell r="B4259" t="str">
            <v>C2770</v>
          </cell>
          <cell r="C4259" t="str">
            <v>ESCADA DE MARINHEIRO TIPO PISCINA EM FERRO CHATO</v>
          </cell>
          <cell r="D4259" t="str">
            <v>M</v>
          </cell>
          <cell r="E4259">
            <v>1</v>
          </cell>
          <cell r="F4259">
            <v>102.18575</v>
          </cell>
          <cell r="G4259">
            <v>0</v>
          </cell>
          <cell r="H4259">
            <v>30.164249999999999</v>
          </cell>
          <cell r="I4259">
            <v>0</v>
          </cell>
          <cell r="J4259">
            <v>132.35</v>
          </cell>
          <cell r="K4259">
            <v>158.82</v>
          </cell>
        </row>
        <row r="4260">
          <cell r="B4260" t="str">
            <v>C2772</v>
          </cell>
          <cell r="C4260" t="str">
            <v>ESCADA DE MARINHEIRO TIPO PISCINA, FERRO REDONDO 1"</v>
          </cell>
          <cell r="D4260" t="str">
            <v>M</v>
          </cell>
          <cell r="E4260">
            <v>1</v>
          </cell>
          <cell r="F4260">
            <v>48.164749999999998</v>
          </cell>
          <cell r="G4260">
            <v>0</v>
          </cell>
          <cell r="H4260">
            <v>15.52525</v>
          </cell>
          <cell r="I4260">
            <v>0</v>
          </cell>
          <cell r="J4260">
            <v>63.69</v>
          </cell>
          <cell r="K4260">
            <v>76.427999999999997</v>
          </cell>
        </row>
        <row r="4261">
          <cell r="B4261" t="str">
            <v>C2771</v>
          </cell>
          <cell r="C4261" t="str">
            <v xml:space="preserve">ESCADA DE MARINHEIRO TIPO PISCINA, TUBO GALVANIZADO 1" </v>
          </cell>
          <cell r="D4261" t="str">
            <v>M</v>
          </cell>
          <cell r="E4261">
            <v>1</v>
          </cell>
          <cell r="F4261">
            <v>77.924750000000003</v>
          </cell>
          <cell r="G4261">
            <v>0</v>
          </cell>
          <cell r="H4261">
            <v>15.52525</v>
          </cell>
          <cell r="I4261">
            <v>0</v>
          </cell>
          <cell r="J4261">
            <v>93.45</v>
          </cell>
          <cell r="K4261">
            <v>112.14</v>
          </cell>
        </row>
        <row r="4262">
          <cell r="B4262" t="str">
            <v>C1252</v>
          </cell>
          <cell r="C4262" t="str">
            <v>ESCADA HELICOIDAL,PRÉ-MOLDADA CONCRETO,D=1,0M</v>
          </cell>
          <cell r="D4262" t="str">
            <v>M</v>
          </cell>
          <cell r="E4262">
            <v>1</v>
          </cell>
          <cell r="F4262">
            <v>326.92</v>
          </cell>
          <cell r="G4262">
            <v>0</v>
          </cell>
          <cell r="H4262">
            <v>22.75</v>
          </cell>
          <cell r="I4262">
            <v>0</v>
          </cell>
          <cell r="J4262">
            <v>349.67</v>
          </cell>
          <cell r="K4262">
            <v>419.60399999999998</v>
          </cell>
        </row>
        <row r="4263">
          <cell r="B4263" t="str">
            <v>C2814</v>
          </cell>
          <cell r="C4263" t="str">
            <v>ESTRADO DE MADEIRA COM BARROTE 3x3"</v>
          </cell>
          <cell r="D4263" t="str">
            <v>M2</v>
          </cell>
          <cell r="E4263">
            <v>1</v>
          </cell>
          <cell r="F4263">
            <v>27.07043625</v>
          </cell>
          <cell r="G4263">
            <v>0</v>
          </cell>
          <cell r="H4263">
            <v>3.7395637499999999</v>
          </cell>
          <cell r="I4263">
            <v>0</v>
          </cell>
          <cell r="J4263">
            <v>30.81</v>
          </cell>
          <cell r="K4263">
            <v>36.971999999999994</v>
          </cell>
        </row>
        <row r="4264">
          <cell r="B4264" t="str">
            <v>C3505</v>
          </cell>
          <cell r="C4264" t="str">
            <v>GUARDA CORPO C/ CORRIMÃO EM TUBO DE AÇO GALVANIZADO 3/4"</v>
          </cell>
          <cell r="D4264" t="str">
            <v>M</v>
          </cell>
          <cell r="E4264">
            <v>1</v>
          </cell>
          <cell r="F4264">
            <v>39.79</v>
          </cell>
          <cell r="G4264">
            <v>0</v>
          </cell>
          <cell r="H4264">
            <v>6.95</v>
          </cell>
          <cell r="I4264">
            <v>0</v>
          </cell>
          <cell r="J4264">
            <v>46.74</v>
          </cell>
          <cell r="K4264">
            <v>56.088000000000001</v>
          </cell>
        </row>
        <row r="4265">
          <cell r="B4265" t="str">
            <v>C3506</v>
          </cell>
          <cell r="C4265" t="str">
            <v>GUARDA CORPO C/ CORRIMÃO EM TUBO DE AÇO GALVANIZADO 2"</v>
          </cell>
          <cell r="D4265" t="str">
            <v>M</v>
          </cell>
          <cell r="E4265">
            <v>1</v>
          </cell>
          <cell r="F4265">
            <v>113.845</v>
          </cell>
          <cell r="G4265">
            <v>0</v>
          </cell>
          <cell r="H4265">
            <v>9.0350000000000001</v>
          </cell>
          <cell r="I4265">
            <v>0</v>
          </cell>
          <cell r="J4265">
            <v>122.88</v>
          </cell>
          <cell r="K4265">
            <v>147.45599999999999</v>
          </cell>
        </row>
        <row r="4266">
          <cell r="B4266" t="str">
            <v>C2972</v>
          </cell>
          <cell r="C4266" t="str">
            <v>TAMPA CHAPA 1/4" ANTI-DERRAPANTE 50x70cm,C/ CANTONEIRA ARTICULADA</v>
          </cell>
          <cell r="D4266" t="str">
            <v>UN</v>
          </cell>
          <cell r="E4266">
            <v>1</v>
          </cell>
          <cell r="F4266">
            <v>94.844000000000008</v>
          </cell>
          <cell r="G4266">
            <v>0</v>
          </cell>
          <cell r="H4266">
            <v>27.806000000000001</v>
          </cell>
          <cell r="I4266">
            <v>0</v>
          </cell>
          <cell r="J4266">
            <v>122.65</v>
          </cell>
          <cell r="K4266">
            <v>147.18</v>
          </cell>
        </row>
        <row r="4267">
          <cell r="B4267" t="str">
            <v>C2970</v>
          </cell>
          <cell r="C4267" t="str">
            <v>TAMPA CHAPA 1/4" ANTI-DERRAPANTE 70x70CM,C/ CANTONEIRA ARTICULADA</v>
          </cell>
          <cell r="D4267" t="str">
            <v>UN</v>
          </cell>
          <cell r="E4267">
            <v>1</v>
          </cell>
          <cell r="F4267">
            <v>120.97024999999999</v>
          </cell>
          <cell r="G4267">
            <v>0</v>
          </cell>
          <cell r="H4267">
            <v>28.969749999999998</v>
          </cell>
          <cell r="I4267">
            <v>0</v>
          </cell>
          <cell r="J4267">
            <v>149.94</v>
          </cell>
          <cell r="K4267">
            <v>179.928</v>
          </cell>
        </row>
        <row r="4268">
          <cell r="B4268" t="str">
            <v>C2969</v>
          </cell>
          <cell r="C4268" t="str">
            <v>TAMPA CHAPA 1/4" ANTI-DERRAPANTE 70x130CM, C/CANTONEIRA ARTICULADA</v>
          </cell>
          <cell r="D4268" t="str">
            <v>UN</v>
          </cell>
          <cell r="E4268">
            <v>1</v>
          </cell>
          <cell r="F4268">
            <v>205.979375</v>
          </cell>
          <cell r="G4268">
            <v>0</v>
          </cell>
          <cell r="H4268">
            <v>34.810625000000002</v>
          </cell>
          <cell r="I4268">
            <v>0</v>
          </cell>
          <cell r="J4268">
            <v>240.79000000000002</v>
          </cell>
          <cell r="K4268">
            <v>288.94800000000004</v>
          </cell>
        </row>
        <row r="4269">
          <cell r="B4269" t="str">
            <v>C2971</v>
          </cell>
          <cell r="C4269" t="str">
            <v>TAMPA CHAPA 1/4"ANTI DERRAPANTE 80x150CM,C/ CANTONEIRA ARTICULADA</v>
          </cell>
          <cell r="D4269" t="str">
            <v>UN</v>
          </cell>
          <cell r="E4269">
            <v>1</v>
          </cell>
          <cell r="F4269">
            <v>256.26350000000002</v>
          </cell>
          <cell r="G4269">
            <v>0</v>
          </cell>
          <cell r="H4269">
            <v>35.996500000000005</v>
          </cell>
          <cell r="I4269">
            <v>0</v>
          </cell>
          <cell r="J4269">
            <v>292.26000000000005</v>
          </cell>
          <cell r="K4269">
            <v>350.71200000000005</v>
          </cell>
        </row>
        <row r="4270">
          <cell r="B4270" t="str">
            <v>C2974</v>
          </cell>
          <cell r="C4270" t="str">
            <v>TAMPA DE INSPEÇÃO CORREDIÇA EM CHAPA DE AÇO  GALVANIZADA E=1/16", 125 X 70CM -  PADRÃO CAGECE</v>
          </cell>
          <cell r="D4270" t="str">
            <v>UN</v>
          </cell>
          <cell r="E4270">
            <v>1</v>
          </cell>
          <cell r="F4270">
            <v>123.8631</v>
          </cell>
          <cell r="G4270">
            <v>0</v>
          </cell>
          <cell r="H4270">
            <v>22.716900000000003</v>
          </cell>
          <cell r="I4270">
            <v>0</v>
          </cell>
          <cell r="J4270">
            <v>146.58000000000001</v>
          </cell>
          <cell r="K4270">
            <v>175.89600000000002</v>
          </cell>
        </row>
        <row r="4271">
          <cell r="B4271" t="str">
            <v>C2973</v>
          </cell>
          <cell r="C4271" t="str">
            <v>TAMPA DE INSPEÇÃO EM CHAPA DE AÇO GALVANIZADO E=3/16" P/ RESERVATÓRIO, PADRÃO CAGECE</v>
          </cell>
          <cell r="D4271" t="str">
            <v>UN</v>
          </cell>
          <cell r="E4271">
            <v>1</v>
          </cell>
          <cell r="F4271">
            <v>148.17675</v>
          </cell>
          <cell r="G4271">
            <v>0</v>
          </cell>
          <cell r="H4271">
            <v>56.08325</v>
          </cell>
          <cell r="I4271">
            <v>0</v>
          </cell>
          <cell r="J4271">
            <v>204.26</v>
          </cell>
          <cell r="K4271">
            <v>245.11199999999997</v>
          </cell>
        </row>
        <row r="4272">
          <cell r="B4272" t="str">
            <v>C2975</v>
          </cell>
          <cell r="C4272" t="str">
            <v>TAMPA DE INSPEÇÃO REMOVÍVEL EM CHAPA DE AÇO GALVANIZADO E=1/16", 70 X 70CM - PADRÃO  CAGECE</v>
          </cell>
          <cell r="D4272" t="str">
            <v>UN</v>
          </cell>
          <cell r="E4272">
            <v>1</v>
          </cell>
          <cell r="F4272">
            <v>44.619250000000001</v>
          </cell>
          <cell r="G4272">
            <v>0</v>
          </cell>
          <cell r="H4272">
            <v>11.210749999999999</v>
          </cell>
          <cell r="I4272">
            <v>0</v>
          </cell>
          <cell r="J4272">
            <v>55.83</v>
          </cell>
          <cell r="K4272">
            <v>66.995999999999995</v>
          </cell>
        </row>
        <row r="4273">
          <cell r="B4273" t="str">
            <v>C2976</v>
          </cell>
          <cell r="C4273" t="str">
            <v>TAMPA DE INSPEÇÃO REMOVÍVEL EM CHAPA DE AÇO GALVANIZADO E=1/16", 90 X 70CM PADRÃO CAGECE</v>
          </cell>
          <cell r="D4273" t="str">
            <v>UN</v>
          </cell>
          <cell r="E4273">
            <v>1</v>
          </cell>
          <cell r="F4273">
            <v>62.704999999999998</v>
          </cell>
          <cell r="G4273">
            <v>0</v>
          </cell>
          <cell r="H4273">
            <v>13.505000000000001</v>
          </cell>
          <cell r="I4273">
            <v>0</v>
          </cell>
          <cell r="J4273">
            <v>76.209999999999994</v>
          </cell>
          <cell r="K4273">
            <v>91.451999999999984</v>
          </cell>
        </row>
        <row r="4274">
          <cell r="B4274" t="str">
            <v>C4383</v>
          </cell>
          <cell r="C4274" t="str">
            <v>ESCADA PRÉ-MOLDADA EM CONCRETO Ø = 1,80m - h = 3,50m - FORNECIMENTO / MONTAGEM</v>
          </cell>
          <cell r="D4274" t="str">
            <v>UN</v>
          </cell>
          <cell r="E4274">
            <v>1</v>
          </cell>
          <cell r="F4274">
            <v>1800</v>
          </cell>
          <cell r="G4274">
            <v>0</v>
          </cell>
          <cell r="H4274">
            <v>0</v>
          </cell>
          <cell r="I4274">
            <v>0</v>
          </cell>
          <cell r="J4274">
            <v>1800</v>
          </cell>
          <cell r="K4274">
            <v>2160</v>
          </cell>
        </row>
        <row r="4275">
          <cell r="B4275" t="str">
            <v>C4386</v>
          </cell>
          <cell r="C4275" t="str">
            <v>ESTRUTURA PRÉ-FABRICADA EM AÇO GALVANIZADO PARA ESCADA - FORNECIMENTO E MONTAGEM</v>
          </cell>
          <cell r="D4275" t="str">
            <v>KG</v>
          </cell>
          <cell r="E4275">
            <v>1</v>
          </cell>
          <cell r="F4275">
            <v>17.54</v>
          </cell>
          <cell r="G4275">
            <v>0</v>
          </cell>
          <cell r="H4275">
            <v>0</v>
          </cell>
          <cell r="I4275">
            <v>0</v>
          </cell>
          <cell r="J4275">
            <v>17.54</v>
          </cell>
          <cell r="K4275">
            <v>21.047999999999998</v>
          </cell>
        </row>
        <row r="4276">
          <cell r="C4276" t="str">
            <v>OUTROS ELEMENTOS</v>
          </cell>
          <cell r="E4276">
            <v>0</v>
          </cell>
          <cell r="F4276">
            <v>139.13124999999999</v>
          </cell>
          <cell r="G4276">
            <v>0</v>
          </cell>
          <cell r="H4276">
            <v>21.89875</v>
          </cell>
          <cell r="I4276">
            <v>0</v>
          </cell>
          <cell r="J4276" t="str">
            <v/>
          </cell>
        </row>
        <row r="4277">
          <cell r="B4277" t="str">
            <v>C1275</v>
          </cell>
          <cell r="C4277" t="str">
            <v>ESFERA PRÉ-MOLDADA DE CONCRETO, DIAMETRO 25 CM</v>
          </cell>
          <cell r="D4277" t="str">
            <v>UN</v>
          </cell>
          <cell r="E4277">
            <v>1</v>
          </cell>
          <cell r="F4277">
            <v>14.749375000000001</v>
          </cell>
          <cell r="G4277">
            <v>0</v>
          </cell>
          <cell r="H4277">
            <v>1.9906250000000001</v>
          </cell>
          <cell r="I4277">
            <v>0</v>
          </cell>
          <cell r="J4277">
            <v>16.740000000000002</v>
          </cell>
          <cell r="K4277">
            <v>20.088000000000001</v>
          </cell>
        </row>
        <row r="4278">
          <cell r="B4278" t="str">
            <v>C1276</v>
          </cell>
          <cell r="C4278" t="str">
            <v>ESFERA PRÉ-MOLDADA DE CONCRETO, DIAMETRO 40 CM</v>
          </cell>
          <cell r="D4278" t="str">
            <v>UN</v>
          </cell>
          <cell r="E4278">
            <v>1</v>
          </cell>
          <cell r="F4278">
            <v>23.209375000000001</v>
          </cell>
          <cell r="G4278">
            <v>0</v>
          </cell>
          <cell r="H4278">
            <v>1.9906250000000001</v>
          </cell>
          <cell r="I4278">
            <v>0</v>
          </cell>
          <cell r="J4278">
            <v>25.200000000000003</v>
          </cell>
          <cell r="K4278">
            <v>30.240000000000002</v>
          </cell>
        </row>
        <row r="4279">
          <cell r="B4279" t="str">
            <v>C1423</v>
          </cell>
          <cell r="C4279" t="str">
            <v>GARRA METÁLICA (PEGA LADRÃO) P/ MUROS</v>
          </cell>
          <cell r="D4279" t="str">
            <v>M</v>
          </cell>
          <cell r="E4279">
            <v>1</v>
          </cell>
          <cell r="F4279">
            <v>9.9849999999999994</v>
          </cell>
          <cell r="G4279">
            <v>0</v>
          </cell>
          <cell r="H4279">
            <v>2.2749999999999999</v>
          </cell>
          <cell r="I4279">
            <v>0</v>
          </cell>
          <cell r="J4279">
            <v>12.26</v>
          </cell>
          <cell r="K4279">
            <v>14.712</v>
          </cell>
        </row>
        <row r="4280">
          <cell r="B4280" t="str">
            <v>C1830</v>
          </cell>
          <cell r="C4280" t="str">
            <v>OURIÇO P/ ALAMBRADO DE PRESÍDIO</v>
          </cell>
          <cell r="D4280" t="str">
            <v>M</v>
          </cell>
          <cell r="E4280">
            <v>1</v>
          </cell>
          <cell r="F4280">
            <v>20.6</v>
          </cell>
          <cell r="G4280">
            <v>0</v>
          </cell>
          <cell r="H4280">
            <v>6.29</v>
          </cell>
          <cell r="I4280">
            <v>0</v>
          </cell>
          <cell r="J4280">
            <v>26.89</v>
          </cell>
          <cell r="K4280">
            <v>32.268000000000001</v>
          </cell>
        </row>
        <row r="4281">
          <cell r="B4281" t="str">
            <v>C1829</v>
          </cell>
          <cell r="C4281" t="str">
            <v>OURIÇO P/ MURALHA DE PRESÍDIO</v>
          </cell>
          <cell r="D4281" t="str">
            <v>M</v>
          </cell>
          <cell r="E4281">
            <v>1</v>
          </cell>
          <cell r="F4281">
            <v>21.19</v>
          </cell>
          <cell r="G4281">
            <v>0</v>
          </cell>
          <cell r="H4281">
            <v>6.29</v>
          </cell>
          <cell r="I4281">
            <v>0</v>
          </cell>
          <cell r="J4281">
            <v>27.48</v>
          </cell>
          <cell r="K4281">
            <v>32.975999999999999</v>
          </cell>
        </row>
        <row r="4282">
          <cell r="B4282" t="str">
            <v>C1945</v>
          </cell>
          <cell r="C4282" t="str">
            <v>PONTA DE LANÇA METÁLICA EM EXTREMIDADES</v>
          </cell>
          <cell r="D4282" t="str">
            <v>M</v>
          </cell>
          <cell r="E4282">
            <v>1</v>
          </cell>
          <cell r="F4282">
            <v>49.397500000000001</v>
          </cell>
          <cell r="G4282">
            <v>0</v>
          </cell>
          <cell r="H4282">
            <v>3.0625</v>
          </cell>
          <cell r="I4282">
            <v>0</v>
          </cell>
          <cell r="J4282">
            <v>52.46</v>
          </cell>
          <cell r="K4282">
            <v>62.951999999999998</v>
          </cell>
        </row>
        <row r="4283">
          <cell r="C4283" t="str">
            <v>SISTEMA DE AR CONDICIONADO</v>
          </cell>
          <cell r="E4283">
            <v>0</v>
          </cell>
          <cell r="F4283">
            <v>43822.262499999997</v>
          </cell>
          <cell r="G4283">
            <v>0</v>
          </cell>
          <cell r="H4283">
            <v>9.9075000000000006</v>
          </cell>
          <cell r="I4283">
            <v>0</v>
          </cell>
          <cell r="J4283" t="str">
            <v/>
          </cell>
        </row>
        <row r="4284">
          <cell r="C4284" t="str">
            <v>EM EDIFICAÇÕES</v>
          </cell>
          <cell r="E4284">
            <v>0</v>
          </cell>
          <cell r="F4284">
            <v>43822.262499999997</v>
          </cell>
          <cell r="G4284">
            <v>0</v>
          </cell>
          <cell r="H4284">
            <v>9.9075000000000006</v>
          </cell>
          <cell r="I4284">
            <v>0</v>
          </cell>
          <cell r="J4284" t="str">
            <v/>
          </cell>
        </row>
        <row r="4285">
          <cell r="B4285" t="str">
            <v>C3866</v>
          </cell>
          <cell r="C4285" t="str">
            <v>APARELHO DE JANELA CAP. 7.500 BTU (FORNECIMENTO E MONTAGEM)</v>
          </cell>
          <cell r="D4285" t="str">
            <v>UN</v>
          </cell>
          <cell r="E4285">
            <v>1</v>
          </cell>
          <cell r="F4285">
            <v>850</v>
          </cell>
          <cell r="G4285">
            <v>0</v>
          </cell>
          <cell r="H4285">
            <v>0</v>
          </cell>
          <cell r="I4285">
            <v>0</v>
          </cell>
          <cell r="J4285">
            <v>850</v>
          </cell>
          <cell r="K4285">
            <v>1020</v>
          </cell>
        </row>
        <row r="4286">
          <cell r="B4286" t="str">
            <v>C3867</v>
          </cell>
          <cell r="C4286" t="str">
            <v>APARELHO DE JANELA CAP. 10.000 BTU (FORNECIMENTO E MONTAGEM)</v>
          </cell>
          <cell r="D4286" t="str">
            <v>UN</v>
          </cell>
          <cell r="E4286">
            <v>1</v>
          </cell>
          <cell r="F4286">
            <v>1015</v>
          </cell>
          <cell r="G4286">
            <v>0</v>
          </cell>
          <cell r="H4286">
            <v>0</v>
          </cell>
          <cell r="I4286">
            <v>0</v>
          </cell>
          <cell r="J4286">
            <v>1015</v>
          </cell>
          <cell r="K4286">
            <v>1218</v>
          </cell>
        </row>
        <row r="4287">
          <cell r="B4287" t="str">
            <v>C3868</v>
          </cell>
          <cell r="C4287" t="str">
            <v>APARELHO DE JANELA CAP. 12.000 BTU (FORNECIMENTO E MONTAGEM)</v>
          </cell>
          <cell r="D4287" t="str">
            <v>UN</v>
          </cell>
          <cell r="E4287">
            <v>1</v>
          </cell>
          <cell r="F4287">
            <v>1217</v>
          </cell>
          <cell r="G4287">
            <v>0</v>
          </cell>
          <cell r="H4287">
            <v>0</v>
          </cell>
          <cell r="I4287">
            <v>0</v>
          </cell>
          <cell r="J4287">
            <v>1217</v>
          </cell>
          <cell r="K4287">
            <v>1460.3999999999999</v>
          </cell>
        </row>
        <row r="4288">
          <cell r="B4288" t="str">
            <v>C3870</v>
          </cell>
          <cell r="C4288" t="str">
            <v>APARELHO DE JANELA CAP. 18.000 BTU (FORNECIMENTO E MONTAGEM)</v>
          </cell>
          <cell r="D4288" t="str">
            <v>UN</v>
          </cell>
          <cell r="E4288">
            <v>1</v>
          </cell>
          <cell r="F4288">
            <v>1540</v>
          </cell>
          <cell r="G4288">
            <v>0</v>
          </cell>
          <cell r="H4288">
            <v>0</v>
          </cell>
          <cell r="I4288">
            <v>0</v>
          </cell>
          <cell r="J4288">
            <v>1540</v>
          </cell>
          <cell r="K4288">
            <v>1848</v>
          </cell>
        </row>
        <row r="4289">
          <cell r="B4289" t="str">
            <v>C3871</v>
          </cell>
          <cell r="C4289" t="str">
            <v>APARELHO DE JANELA CAP. 21.000 BTU (FORNECIMENTO E MONTAGEM)</v>
          </cell>
          <cell r="D4289" t="str">
            <v>UN</v>
          </cell>
          <cell r="E4289">
            <v>1</v>
          </cell>
          <cell r="F4289">
            <v>1861</v>
          </cell>
          <cell r="G4289">
            <v>0</v>
          </cell>
          <cell r="H4289">
            <v>0</v>
          </cell>
          <cell r="I4289">
            <v>0</v>
          </cell>
          <cell r="J4289">
            <v>1861</v>
          </cell>
          <cell r="K4289">
            <v>2233.1999999999998</v>
          </cell>
        </row>
        <row r="4290">
          <cell r="B4290" t="str">
            <v>C3872</v>
          </cell>
          <cell r="C4290" t="str">
            <v>APARELHO DE JANELA CAP. 30.000 BTU (FORNECIMENTO E MONTAGEM)</v>
          </cell>
          <cell r="D4290" t="str">
            <v>UN</v>
          </cell>
          <cell r="E4290">
            <v>1</v>
          </cell>
          <cell r="F4290">
            <v>2740</v>
          </cell>
          <cell r="G4290">
            <v>0</v>
          </cell>
          <cell r="H4290">
            <v>0</v>
          </cell>
          <cell r="I4290">
            <v>0</v>
          </cell>
          <cell r="J4290">
            <v>2740</v>
          </cell>
          <cell r="K4290">
            <v>3288</v>
          </cell>
        </row>
        <row r="4291">
          <cell r="B4291" t="str">
            <v>C4121</v>
          </cell>
          <cell r="C4291" t="str">
            <v>DIFUSOR LINEAR DE INSUFLAMENTO, EM ALUMÍNIO, COM REGISTROS ETC.</v>
          </cell>
          <cell r="D4291" t="str">
            <v>M</v>
          </cell>
          <cell r="E4291">
            <v>1</v>
          </cell>
          <cell r="F4291">
            <v>127.5</v>
          </cell>
          <cell r="G4291">
            <v>0</v>
          </cell>
          <cell r="H4291">
            <v>0</v>
          </cell>
          <cell r="I4291">
            <v>0</v>
          </cell>
          <cell r="J4291">
            <v>127.5</v>
          </cell>
          <cell r="K4291">
            <v>153</v>
          </cell>
        </row>
        <row r="4292">
          <cell r="B4292" t="str">
            <v>C3873</v>
          </cell>
          <cell r="C4292" t="str">
            <v>GRELHA DE INSUFLAMENTO/RETORNO, EM ALUMÍNIO ATÉ 0,25 M2 (FORNECIMENTO E MONTAGEM)</v>
          </cell>
          <cell r="D4292" t="str">
            <v>UN</v>
          </cell>
          <cell r="E4292">
            <v>1</v>
          </cell>
          <cell r="F4292">
            <v>70</v>
          </cell>
          <cell r="G4292">
            <v>0</v>
          </cell>
          <cell r="H4292">
            <v>0</v>
          </cell>
          <cell r="I4292">
            <v>0</v>
          </cell>
          <cell r="J4292">
            <v>70</v>
          </cell>
          <cell r="K4292">
            <v>84</v>
          </cell>
        </row>
        <row r="4293">
          <cell r="B4293" t="str">
            <v>C3874</v>
          </cell>
          <cell r="C4293" t="str">
            <v>GRELHA DE INSUFLAMENTO/RETORNO, EM ALUMÍNIO DE 0,26 M2 À 0,49 M2 (FORNECIMENTO E MONTAGEM)</v>
          </cell>
          <cell r="D4293" t="str">
            <v>UN</v>
          </cell>
          <cell r="E4293">
            <v>1</v>
          </cell>
          <cell r="F4293">
            <v>140</v>
          </cell>
          <cell r="G4293">
            <v>0</v>
          </cell>
          <cell r="H4293">
            <v>0</v>
          </cell>
          <cell r="I4293">
            <v>0</v>
          </cell>
          <cell r="J4293">
            <v>140</v>
          </cell>
          <cell r="K4293">
            <v>168</v>
          </cell>
        </row>
        <row r="4294">
          <cell r="B4294" t="str">
            <v>C3875</v>
          </cell>
          <cell r="C4294" t="str">
            <v>GRELHA DE INSUFLAMENTO/RETORNO, EM ALUMÍNIO DE 0,50 M2 À 0,64 M2 (FORNECIMENTO E MONTAGEM)</v>
          </cell>
          <cell r="D4294" t="str">
            <v>UN</v>
          </cell>
          <cell r="E4294">
            <v>1</v>
          </cell>
          <cell r="F4294">
            <v>180</v>
          </cell>
          <cell r="G4294">
            <v>0</v>
          </cell>
          <cell r="H4294">
            <v>0</v>
          </cell>
          <cell r="I4294">
            <v>0</v>
          </cell>
          <cell r="J4294">
            <v>180</v>
          </cell>
          <cell r="K4294">
            <v>216</v>
          </cell>
        </row>
        <row r="4295">
          <cell r="B4295" t="str">
            <v>C3876</v>
          </cell>
          <cell r="C4295" t="str">
            <v>GRELHA DE INSUFLAMENTO/RETORNO, EM ALUMÍNIO DE 0,65 M2 À 0,81M2 (FORNECIMENTO E MONTAGEM)</v>
          </cell>
          <cell r="D4295" t="str">
            <v>UN</v>
          </cell>
          <cell r="E4295">
            <v>1</v>
          </cell>
          <cell r="F4295">
            <v>230</v>
          </cell>
          <cell r="G4295">
            <v>0</v>
          </cell>
          <cell r="H4295">
            <v>0</v>
          </cell>
          <cell r="I4295">
            <v>0</v>
          </cell>
          <cell r="J4295">
            <v>230</v>
          </cell>
          <cell r="K4295">
            <v>276</v>
          </cell>
        </row>
        <row r="4296">
          <cell r="B4296" t="str">
            <v>C3877</v>
          </cell>
          <cell r="C4296" t="str">
            <v>GRELHA DE INSUFLAMENTO/RETORNO, EM ALUMÍNIO DE 0,82 M2 À 1,00 M2 (FORNECIMENTO E MONTAGEM)</v>
          </cell>
          <cell r="D4296" t="str">
            <v>UN</v>
          </cell>
          <cell r="E4296">
            <v>1</v>
          </cell>
          <cell r="F4296">
            <v>280</v>
          </cell>
          <cell r="G4296">
            <v>0</v>
          </cell>
          <cell r="H4296">
            <v>0</v>
          </cell>
          <cell r="I4296">
            <v>0</v>
          </cell>
          <cell r="J4296">
            <v>280</v>
          </cell>
          <cell r="K4296">
            <v>336</v>
          </cell>
        </row>
        <row r="4297">
          <cell r="B4297" t="str">
            <v>C4123</v>
          </cell>
          <cell r="C4297" t="str">
            <v>REDE DE INSUFLAMENTO/RETORNO C/ DUTOS EM CHAPA GALVANIZADA, DEFLETORES, CHAVEAMENTOS, FIXAÇÕES, ISOLAMENTO TÉRMICO EM CHAPAS DE ISOPOR AUTO-EXTINGUÍVEL, DUTOS FLEXÍVEIS DE LIGAÇÃO ETC.</v>
          </cell>
          <cell r="D4297" t="str">
            <v>KG</v>
          </cell>
          <cell r="E4297">
            <v>1</v>
          </cell>
          <cell r="F4297">
            <v>6.96</v>
          </cell>
          <cell r="G4297">
            <v>0</v>
          </cell>
          <cell r="H4297">
            <v>0</v>
          </cell>
          <cell r="I4297">
            <v>0</v>
          </cell>
          <cell r="J4297">
            <v>6.96</v>
          </cell>
          <cell r="K4297">
            <v>8.3520000000000003</v>
          </cell>
        </row>
        <row r="4298">
          <cell r="B4298" t="str">
            <v>C4119</v>
          </cell>
          <cell r="C4298" t="str">
            <v>REDE DE INSUFLAMENTO/RETORNO, C/ DUTOS EM CHAPA GALVANIZADA, DEFLETORES, CHAVEAMENTOS, FIXAÇÕES, ISOLAMENTO TÉRMICO EM MANTAS DE LÃ DE ROCHA OU VIDRO, DUTOS FLEXÍVEIS DE LIGAÇÃO ETC.</v>
          </cell>
          <cell r="D4298" t="str">
            <v>KG</v>
          </cell>
          <cell r="E4298">
            <v>1</v>
          </cell>
          <cell r="F4298">
            <v>8.99</v>
          </cell>
          <cell r="G4298">
            <v>0</v>
          </cell>
          <cell r="H4298">
            <v>0</v>
          </cell>
          <cell r="I4298">
            <v>0</v>
          </cell>
          <cell r="J4298">
            <v>8.99</v>
          </cell>
          <cell r="K4298">
            <v>10.788</v>
          </cell>
        </row>
        <row r="4299">
          <cell r="B4299" t="str">
            <v>C3734</v>
          </cell>
          <cell r="C4299" t="str">
            <v>REMANEJAMENTO DE CONDENSADORES DE MINICENTRAIS DE AR CONDICIONADO, INCLUSIVE PONTO DE FORÇA E RECARGA DE GAS</v>
          </cell>
          <cell r="D4299" t="str">
            <v>UN</v>
          </cell>
          <cell r="E4299">
            <v>1</v>
          </cell>
          <cell r="F4299">
            <v>690</v>
          </cell>
          <cell r="G4299">
            <v>0</v>
          </cell>
          <cell r="H4299">
            <v>0</v>
          </cell>
          <cell r="I4299">
            <v>0</v>
          </cell>
          <cell r="J4299">
            <v>690</v>
          </cell>
          <cell r="K4299">
            <v>828</v>
          </cell>
        </row>
        <row r="4300">
          <cell r="B4300" t="str">
            <v>C3878</v>
          </cell>
          <cell r="C4300" t="str">
            <v>REMANEJAMENTO DE GRELHA DE INSUFLAMENTO/RETORNO, ATÉ 0,25 M2</v>
          </cell>
          <cell r="D4300" t="str">
            <v>UN</v>
          </cell>
          <cell r="E4300">
            <v>1</v>
          </cell>
          <cell r="F4300">
            <v>18</v>
          </cell>
          <cell r="G4300">
            <v>0</v>
          </cell>
          <cell r="H4300">
            <v>0</v>
          </cell>
          <cell r="I4300">
            <v>0</v>
          </cell>
          <cell r="J4300">
            <v>18</v>
          </cell>
          <cell r="K4300">
            <v>21.599999999999998</v>
          </cell>
        </row>
        <row r="4301">
          <cell r="B4301" t="str">
            <v>C3879</v>
          </cell>
          <cell r="C4301" t="str">
            <v>REMANEJAMENTO DE GRELHA DE INSUFLAMENTO/RETORNO, DE 0,26 M2 À 0,49 M2</v>
          </cell>
          <cell r="D4301" t="str">
            <v>UN</v>
          </cell>
          <cell r="E4301">
            <v>1</v>
          </cell>
          <cell r="F4301">
            <v>35</v>
          </cell>
          <cell r="G4301">
            <v>0</v>
          </cell>
          <cell r="H4301">
            <v>0</v>
          </cell>
          <cell r="I4301">
            <v>0</v>
          </cell>
          <cell r="J4301">
            <v>35</v>
          </cell>
          <cell r="K4301">
            <v>42</v>
          </cell>
        </row>
        <row r="4302">
          <cell r="B4302" t="str">
            <v>C3880</v>
          </cell>
          <cell r="C4302" t="str">
            <v>REMANEJAMENTO DE GRELHA DE INSUFLAMENTO/RETORNO, DE 0,50 M2 À 0,64 M2</v>
          </cell>
          <cell r="D4302" t="str">
            <v>UN</v>
          </cell>
          <cell r="E4302">
            <v>1</v>
          </cell>
          <cell r="F4302">
            <v>45</v>
          </cell>
          <cell r="G4302">
            <v>0</v>
          </cell>
          <cell r="H4302">
            <v>0</v>
          </cell>
          <cell r="I4302">
            <v>0</v>
          </cell>
          <cell r="J4302">
            <v>45</v>
          </cell>
          <cell r="K4302">
            <v>54</v>
          </cell>
        </row>
        <row r="4303">
          <cell r="B4303" t="str">
            <v>C3881</v>
          </cell>
          <cell r="C4303" t="str">
            <v>REMANEJAMENTO DE GRELHA DE INSUFLAMENTO/RETORNO, DE 0,65 M2 À 0,81 M2</v>
          </cell>
          <cell r="D4303" t="str">
            <v>UN</v>
          </cell>
          <cell r="E4303">
            <v>1</v>
          </cell>
          <cell r="F4303">
            <v>57</v>
          </cell>
          <cell r="G4303">
            <v>0</v>
          </cell>
          <cell r="H4303">
            <v>0</v>
          </cell>
          <cell r="I4303">
            <v>0</v>
          </cell>
          <cell r="J4303">
            <v>57</v>
          </cell>
          <cell r="K4303">
            <v>68.399999999999991</v>
          </cell>
        </row>
        <row r="4304">
          <cell r="B4304" t="str">
            <v>C3882</v>
          </cell>
          <cell r="C4304" t="str">
            <v>REMANEJAMENTO DE GRELHA DE INSUFLAMENTO/RETORNO, DE 0,82 M2 À 1,00 M2</v>
          </cell>
          <cell r="D4304" t="str">
            <v>UN</v>
          </cell>
          <cell r="E4304">
            <v>1</v>
          </cell>
          <cell r="F4304">
            <v>70</v>
          </cell>
          <cell r="G4304">
            <v>0</v>
          </cell>
          <cell r="H4304">
            <v>0</v>
          </cell>
          <cell r="I4304">
            <v>0</v>
          </cell>
          <cell r="J4304">
            <v>70</v>
          </cell>
          <cell r="K4304">
            <v>84</v>
          </cell>
        </row>
        <row r="4305">
          <cell r="B4305" t="str">
            <v>C2269</v>
          </cell>
          <cell r="C4305" t="str">
            <v>SERVIÇO DE HIGIENIZAÇÃO E TRATAMENTO DE SISTEMA DE AR-CONDICIONADO</v>
          </cell>
          <cell r="D4305" t="str">
            <v>M</v>
          </cell>
          <cell r="E4305">
            <v>1</v>
          </cell>
          <cell r="F4305">
            <v>64.8125</v>
          </cell>
          <cell r="G4305">
            <v>0</v>
          </cell>
          <cell r="H4305">
            <v>9.9075000000000006</v>
          </cell>
          <cell r="I4305">
            <v>0</v>
          </cell>
          <cell r="J4305">
            <v>74.72</v>
          </cell>
          <cell r="K4305">
            <v>89.664000000000001</v>
          </cell>
        </row>
        <row r="4306">
          <cell r="B4306" t="str">
            <v>C4122</v>
          </cell>
          <cell r="C4306" t="str">
            <v>SISTEMA DE AR CONDICIONADO EXPOSIÇÃO DIRETA, C/ "FAN COILS" ("SELF CONTAINED"  OU C/ UNIDADE REMOTA), TUBULAÇÃO</v>
          </cell>
          <cell r="D4306" t="str">
            <v>TR</v>
          </cell>
          <cell r="E4306">
            <v>1</v>
          </cell>
          <cell r="F4306">
            <v>2445</v>
          </cell>
          <cell r="G4306">
            <v>0</v>
          </cell>
          <cell r="H4306">
            <v>0</v>
          </cell>
          <cell r="I4306">
            <v>0</v>
          </cell>
          <cell r="J4306">
            <v>2445</v>
          </cell>
          <cell r="K4306">
            <v>2934</v>
          </cell>
        </row>
        <row r="4307">
          <cell r="B4307" t="str">
            <v>C4118</v>
          </cell>
          <cell r="C4307" t="str">
            <v>SISTEMA DE AR-CONDICIONADO EXPOSIÇÃO INDIRETA, C/ "CHILLERS", TORRES, REDES HIDRÁULICAS (TUBULAÇÕES</v>
          </cell>
          <cell r="D4307" t="str">
            <v>TR</v>
          </cell>
          <cell r="E4307">
            <v>1</v>
          </cell>
          <cell r="F4307">
            <v>3656</v>
          </cell>
          <cell r="G4307">
            <v>0</v>
          </cell>
          <cell r="H4307">
            <v>0</v>
          </cell>
          <cell r="I4307">
            <v>0</v>
          </cell>
          <cell r="J4307">
            <v>3656</v>
          </cell>
          <cell r="K4307">
            <v>4387.2</v>
          </cell>
        </row>
        <row r="4308">
          <cell r="B4308" t="str">
            <v>C3860</v>
          </cell>
          <cell r="C4308" t="str">
            <v>SPLIT SYSTEM COMPLETO C/ CONTROLE REMOTO - CAP. 1,00 TR (FORNECIMENTO E MONTAGEM)</v>
          </cell>
          <cell r="D4308" t="str">
            <v>UN</v>
          </cell>
          <cell r="E4308">
            <v>1</v>
          </cell>
          <cell r="F4308">
            <v>2190</v>
          </cell>
          <cell r="G4308">
            <v>0</v>
          </cell>
          <cell r="H4308">
            <v>0</v>
          </cell>
          <cell r="I4308">
            <v>0</v>
          </cell>
          <cell r="J4308">
            <v>2190</v>
          </cell>
          <cell r="K4308">
            <v>2628</v>
          </cell>
        </row>
        <row r="4309">
          <cell r="B4309" t="str">
            <v>C3861</v>
          </cell>
          <cell r="C4309" t="str">
            <v>SPLIT SYSTEM COMPLETO C/ CONTROLE REMOTO - CAP. 1,50 TR (FORNECIMENTO E MONTAGEM)</v>
          </cell>
          <cell r="D4309" t="str">
            <v>UN</v>
          </cell>
          <cell r="E4309">
            <v>1</v>
          </cell>
          <cell r="F4309">
            <v>3190</v>
          </cell>
          <cell r="G4309">
            <v>0</v>
          </cell>
          <cell r="H4309">
            <v>0</v>
          </cell>
          <cell r="I4309">
            <v>0</v>
          </cell>
          <cell r="J4309">
            <v>3190</v>
          </cell>
          <cell r="K4309">
            <v>3828</v>
          </cell>
        </row>
        <row r="4310">
          <cell r="B4310" t="str">
            <v>C3862</v>
          </cell>
          <cell r="C4310" t="str">
            <v>SPLIT SYSTEM COMPLETO C/ CONTROLE REMOTO - CAP. 2,00 TR (FORNECIMENTO E MONTAGEM)</v>
          </cell>
          <cell r="D4310" t="str">
            <v>UN</v>
          </cell>
          <cell r="E4310">
            <v>1</v>
          </cell>
          <cell r="F4310">
            <v>3660</v>
          </cell>
          <cell r="G4310">
            <v>0</v>
          </cell>
          <cell r="H4310">
            <v>0</v>
          </cell>
          <cell r="I4310">
            <v>0</v>
          </cell>
          <cell r="J4310">
            <v>3660</v>
          </cell>
          <cell r="K4310">
            <v>4392</v>
          </cell>
        </row>
        <row r="4311">
          <cell r="B4311" t="str">
            <v>C3863</v>
          </cell>
          <cell r="C4311" t="str">
            <v>SPLIT SYSTEM COMPLETO C/ CONTROLE REMOTO - CAP. 2,50 TR (FORNECIMENTO E MONTAGEM)</v>
          </cell>
          <cell r="D4311" t="str">
            <v>UN</v>
          </cell>
          <cell r="E4311">
            <v>1</v>
          </cell>
          <cell r="F4311">
            <v>4400</v>
          </cell>
          <cell r="G4311">
            <v>0</v>
          </cell>
          <cell r="H4311">
            <v>0</v>
          </cell>
          <cell r="I4311">
            <v>0</v>
          </cell>
          <cell r="J4311">
            <v>4400</v>
          </cell>
          <cell r="K4311">
            <v>5280</v>
          </cell>
        </row>
        <row r="4312">
          <cell r="B4312" t="str">
            <v>C3864</v>
          </cell>
          <cell r="C4312" t="str">
            <v>SPLIT SYSTEM COMPLETO C/ CONTROLE REMOTO - CAP. 3,00 TR (FORNECIMENTO E MONTAGEM)</v>
          </cell>
          <cell r="D4312" t="str">
            <v>UN</v>
          </cell>
          <cell r="E4312">
            <v>1</v>
          </cell>
          <cell r="F4312">
            <v>5838</v>
          </cell>
          <cell r="G4312">
            <v>0</v>
          </cell>
          <cell r="H4312">
            <v>0</v>
          </cell>
          <cell r="I4312">
            <v>0</v>
          </cell>
          <cell r="J4312">
            <v>5838</v>
          </cell>
          <cell r="K4312">
            <v>7005.5999999999995</v>
          </cell>
        </row>
        <row r="4313">
          <cell r="B4313" t="str">
            <v>C3865</v>
          </cell>
          <cell r="C4313" t="str">
            <v>SPLIT SYSTEM COMPLETO C/ CONTROLE REMOTO - CAP. 4,00 TR (FORNECIMENTO E MONTAGEM)</v>
          </cell>
          <cell r="D4313" t="str">
            <v>UN</v>
          </cell>
          <cell r="E4313">
            <v>1</v>
          </cell>
          <cell r="F4313">
            <v>6230</v>
          </cell>
          <cell r="G4313">
            <v>0</v>
          </cell>
          <cell r="H4313">
            <v>0</v>
          </cell>
          <cell r="I4313">
            <v>0</v>
          </cell>
          <cell r="J4313">
            <v>6230</v>
          </cell>
          <cell r="K4313">
            <v>7476</v>
          </cell>
        </row>
        <row r="4314">
          <cell r="B4314" t="str">
            <v>C4120</v>
          </cell>
          <cell r="C4314" t="str">
            <v>SPLIT SYSTEM P/ DUTOS C/ UNIDADE EVAPORADORA, UNIDADE REMOTA, TUBULAÇÃO FRIGORÍGENA, CARGA DE GÁS, REDE ELÉTRICA (QUADRO, ELETRODUTOS, ELETROCALHAS, FIAÇÃO ETC.), FILTRO DE AR, DRENO, UNIDADE DE CONTROLE ETC.</v>
          </cell>
          <cell r="D4314" t="str">
            <v>TR</v>
          </cell>
          <cell r="E4314">
            <v>1</v>
          </cell>
          <cell r="F4314">
            <v>967</v>
          </cell>
          <cell r="G4314">
            <v>0</v>
          </cell>
          <cell r="H4314">
            <v>0</v>
          </cell>
          <cell r="I4314">
            <v>0</v>
          </cell>
          <cell r="J4314">
            <v>967</v>
          </cell>
          <cell r="K4314">
            <v>1160.3999999999999</v>
          </cell>
        </row>
        <row r="4315">
          <cell r="C4315" t="str">
            <v>SERVIÇOS DIVERSOS</v>
          </cell>
          <cell r="E4315">
            <v>0</v>
          </cell>
          <cell r="F4315">
            <v>24.381562500000001</v>
          </cell>
          <cell r="G4315">
            <v>0</v>
          </cell>
          <cell r="H4315">
            <v>24.678437500000001</v>
          </cell>
          <cell r="I4315">
            <v>0</v>
          </cell>
          <cell r="J4315" t="str">
            <v/>
          </cell>
        </row>
        <row r="4316">
          <cell r="C4316" t="str">
            <v xml:space="preserve">INDENIZAÇÕES </v>
          </cell>
          <cell r="E4316">
            <v>0</v>
          </cell>
          <cell r="F4316">
            <v>0.7</v>
          </cell>
          <cell r="G4316">
            <v>0</v>
          </cell>
          <cell r="H4316">
            <v>0</v>
          </cell>
          <cell r="I4316">
            <v>0</v>
          </cell>
          <cell r="J4316" t="str">
            <v/>
          </cell>
        </row>
        <row r="4317">
          <cell r="B4317" t="str">
            <v>C2840</v>
          </cell>
          <cell r="C4317" t="str">
            <v>INDENIZAÇÃO DE JAZIDA</v>
          </cell>
          <cell r="D4317" t="str">
            <v>M3</v>
          </cell>
          <cell r="E4317">
            <v>1</v>
          </cell>
          <cell r="F4317">
            <v>0.7</v>
          </cell>
          <cell r="G4317">
            <v>0</v>
          </cell>
          <cell r="H4317">
            <v>0</v>
          </cell>
          <cell r="I4317">
            <v>0</v>
          </cell>
          <cell r="J4317">
            <v>0.7</v>
          </cell>
          <cell r="K4317">
            <v>0.84</v>
          </cell>
        </row>
        <row r="4318">
          <cell r="C4318" t="str">
            <v>LIMPEZA FINAL</v>
          </cell>
          <cell r="E4318">
            <v>0</v>
          </cell>
          <cell r="F4318">
            <v>23.681562499999998</v>
          </cell>
          <cell r="G4318">
            <v>0</v>
          </cell>
          <cell r="H4318">
            <v>24.678437500000001</v>
          </cell>
          <cell r="I4318">
            <v>0</v>
          </cell>
          <cell r="J4318" t="str">
            <v/>
          </cell>
        </row>
        <row r="4319">
          <cell r="B4319" t="str">
            <v>C1078</v>
          </cell>
          <cell r="C4319" t="str">
            <v>DESCUPINIZAÇÃO C/ MATERIAL INSETICIDA</v>
          </cell>
          <cell r="D4319" t="str">
            <v>M2</v>
          </cell>
          <cell r="E4319">
            <v>1</v>
          </cell>
          <cell r="F4319">
            <v>3.25</v>
          </cell>
          <cell r="G4319">
            <v>0</v>
          </cell>
          <cell r="H4319">
            <v>1.06</v>
          </cell>
          <cell r="I4319">
            <v>0</v>
          </cell>
          <cell r="J4319">
            <v>4.3100000000000005</v>
          </cell>
          <cell r="K4319">
            <v>5.1720000000000006</v>
          </cell>
        </row>
        <row r="4320">
          <cell r="B4320" t="str">
            <v>C3605</v>
          </cell>
          <cell r="C4320" t="str">
            <v>LIMPEZA DA UNIDADE M10-G2 (A=37,20M2) - PADRÃO POPULAR</v>
          </cell>
          <cell r="D4320" t="str">
            <v>UN</v>
          </cell>
          <cell r="E4320">
            <v>1</v>
          </cell>
          <cell r="F4320">
            <v>14.16</v>
          </cell>
          <cell r="G4320">
            <v>0</v>
          </cell>
          <cell r="H4320">
            <v>17.7</v>
          </cell>
          <cell r="I4320">
            <v>0</v>
          </cell>
          <cell r="J4320">
            <v>31.86</v>
          </cell>
          <cell r="K4320">
            <v>38.231999999999999</v>
          </cell>
        </row>
        <row r="4321">
          <cell r="B4321" t="str">
            <v>C3447</v>
          </cell>
          <cell r="C4321" t="str">
            <v>LIMPEZA DE PISO EM ÁREA URBANIZADA</v>
          </cell>
          <cell r="D4321" t="str">
            <v>M2</v>
          </cell>
          <cell r="E4321">
            <v>1</v>
          </cell>
          <cell r="F4321">
            <v>0.1340625</v>
          </cell>
          <cell r="G4321">
            <v>0</v>
          </cell>
          <cell r="H4321">
            <v>0.16593749999999999</v>
          </cell>
          <cell r="I4321">
            <v>0</v>
          </cell>
          <cell r="J4321">
            <v>0.3</v>
          </cell>
          <cell r="K4321">
            <v>0.36</v>
          </cell>
        </row>
        <row r="4322">
          <cell r="B4322" t="str">
            <v>C1625</v>
          </cell>
          <cell r="C4322" t="str">
            <v>LIMPEZA DE PISOS E REVESTIMENTOS</v>
          </cell>
          <cell r="D4322" t="str">
            <v>M2</v>
          </cell>
          <cell r="E4322">
            <v>1</v>
          </cell>
          <cell r="F4322">
            <v>1.3149999999999999</v>
          </cell>
          <cell r="G4322">
            <v>0</v>
          </cell>
          <cell r="H4322">
            <v>0.88500000000000001</v>
          </cell>
          <cell r="I4322">
            <v>0</v>
          </cell>
          <cell r="J4322">
            <v>2.2000000000000002</v>
          </cell>
          <cell r="K4322">
            <v>2.64</v>
          </cell>
        </row>
        <row r="4323">
          <cell r="B4323" t="str">
            <v>C1626</v>
          </cell>
          <cell r="C4323" t="str">
            <v>LIMPEZA DE REVESTIMENTOS CERÂMICOS</v>
          </cell>
          <cell r="D4323" t="str">
            <v>M2</v>
          </cell>
          <cell r="E4323">
            <v>1</v>
          </cell>
          <cell r="F4323">
            <v>1.0349999999999999</v>
          </cell>
          <cell r="G4323">
            <v>0</v>
          </cell>
          <cell r="H4323">
            <v>0.88500000000000001</v>
          </cell>
          <cell r="I4323">
            <v>0</v>
          </cell>
          <cell r="J4323">
            <v>1.92</v>
          </cell>
          <cell r="K4323">
            <v>2.3039999999999998</v>
          </cell>
        </row>
        <row r="4324">
          <cell r="B4324" t="str">
            <v>C1627</v>
          </cell>
          <cell r="C4324" t="str">
            <v>LIMPEZA DE VIDROS</v>
          </cell>
          <cell r="D4324" t="str">
            <v>M2</v>
          </cell>
          <cell r="E4324">
            <v>1</v>
          </cell>
          <cell r="F4324">
            <v>1.0625</v>
          </cell>
          <cell r="G4324">
            <v>0</v>
          </cell>
          <cell r="H4324">
            <v>1.3274999999999999</v>
          </cell>
          <cell r="I4324">
            <v>0</v>
          </cell>
          <cell r="J4324">
            <v>2.3899999999999997</v>
          </cell>
          <cell r="K4324">
            <v>2.8679999999999994</v>
          </cell>
        </row>
        <row r="4325">
          <cell r="B4325" t="str">
            <v>C1628</v>
          </cell>
          <cell r="C4325" t="str">
            <v>LIMPEZA GERAL</v>
          </cell>
          <cell r="D4325" t="str">
            <v>M2</v>
          </cell>
          <cell r="E4325">
            <v>1</v>
          </cell>
          <cell r="F4325">
            <v>1.24125</v>
          </cell>
          <cell r="G4325">
            <v>0</v>
          </cell>
          <cell r="H4325">
            <v>1.5487500000000001</v>
          </cell>
          <cell r="I4325">
            <v>0</v>
          </cell>
          <cell r="J4325">
            <v>2.79</v>
          </cell>
          <cell r="K4325">
            <v>3.3479999999999999</v>
          </cell>
        </row>
        <row r="4326">
          <cell r="B4326" t="str">
            <v>C1629</v>
          </cell>
          <cell r="C4326" t="str">
            <v>LIMPEZA, RETIRADA DO PAPEL E LAVAGEM DE MOSAICO VIDROSO</v>
          </cell>
          <cell r="D4326" t="str">
            <v>M2</v>
          </cell>
          <cell r="E4326">
            <v>1</v>
          </cell>
          <cell r="F4326">
            <v>1.4837499999999999</v>
          </cell>
          <cell r="G4326">
            <v>0</v>
          </cell>
          <cell r="H4326">
            <v>1.10625</v>
          </cell>
          <cell r="I4326">
            <v>0</v>
          </cell>
          <cell r="J4326">
            <v>2.59</v>
          </cell>
          <cell r="K4326">
            <v>3.1079999999999997</v>
          </cell>
        </row>
        <row r="4327">
          <cell r="C4327" t="str">
            <v>ALUGUEL DE EQUIPAMENTOS</v>
          </cell>
          <cell r="E4327">
            <v>0</v>
          </cell>
          <cell r="F4327">
            <v>1032.63041666667</v>
          </cell>
          <cell r="G4327">
            <v>0</v>
          </cell>
          <cell r="H4327">
            <v>97.589583333333294</v>
          </cell>
          <cell r="I4327">
            <v>0</v>
          </cell>
          <cell r="J4327" t="str">
            <v/>
          </cell>
        </row>
        <row r="4328">
          <cell r="C4328" t="str">
            <v>HORA TRABALHADA</v>
          </cell>
          <cell r="E4328">
            <v>0</v>
          </cell>
          <cell r="F4328">
            <v>1026.7449999999999</v>
          </cell>
          <cell r="G4328">
            <v>0</v>
          </cell>
          <cell r="H4328">
            <v>97.075000000000003</v>
          </cell>
          <cell r="I4328">
            <v>0</v>
          </cell>
          <cell r="J4328" t="str">
            <v/>
          </cell>
        </row>
        <row r="4329">
          <cell r="B4329" t="str">
            <v>C3256</v>
          </cell>
          <cell r="C4329" t="str">
            <v>CAMINHÃO DISTRIBUIDOR DE LIGANTE (ALUGUEL)</v>
          </cell>
          <cell r="D4329" t="str">
            <v>H</v>
          </cell>
          <cell r="E4329">
            <v>1</v>
          </cell>
          <cell r="F4329">
            <v>89.33</v>
          </cell>
          <cell r="G4329">
            <v>0</v>
          </cell>
          <cell r="H4329">
            <v>11</v>
          </cell>
          <cell r="I4329">
            <v>0</v>
          </cell>
          <cell r="J4329">
            <v>100.33</v>
          </cell>
          <cell r="K4329">
            <v>120.39599999999999</v>
          </cell>
        </row>
        <row r="4330">
          <cell r="B4330" t="str">
            <v>C3257</v>
          </cell>
          <cell r="C4330" t="str">
            <v>CAMINHÃO TANQUE 6.000 l (ALUGUEL)</v>
          </cell>
          <cell r="D4330" t="str">
            <v>H</v>
          </cell>
          <cell r="E4330">
            <v>1</v>
          </cell>
          <cell r="F4330">
            <v>40.86</v>
          </cell>
          <cell r="G4330">
            <v>0</v>
          </cell>
          <cell r="H4330">
            <v>5.5</v>
          </cell>
          <cell r="I4330">
            <v>0</v>
          </cell>
          <cell r="J4330">
            <v>46.36</v>
          </cell>
          <cell r="K4330">
            <v>55.631999999999998</v>
          </cell>
        </row>
        <row r="4331">
          <cell r="B4331" t="str">
            <v>C3258</v>
          </cell>
          <cell r="C4331" t="str">
            <v>CAMINHÃO TANQUE 8.000 l (ALUGUEL)</v>
          </cell>
          <cell r="D4331" t="str">
            <v>H</v>
          </cell>
          <cell r="E4331">
            <v>1</v>
          </cell>
          <cell r="F4331">
            <v>48.18</v>
          </cell>
          <cell r="G4331">
            <v>0</v>
          </cell>
          <cell r="H4331">
            <v>5.5</v>
          </cell>
          <cell r="I4331">
            <v>0</v>
          </cell>
          <cell r="J4331">
            <v>53.68</v>
          </cell>
          <cell r="K4331">
            <v>64.415999999999997</v>
          </cell>
        </row>
        <row r="4332">
          <cell r="B4332" t="str">
            <v>C3260</v>
          </cell>
          <cell r="C4332" t="str">
            <v>CARREGADEIRA DE PNEUS 1,70 M3 (ALUGUEL)</v>
          </cell>
          <cell r="D4332" t="str">
            <v>H</v>
          </cell>
          <cell r="E4332">
            <v>1</v>
          </cell>
          <cell r="F4332">
            <v>64.644999999999996</v>
          </cell>
          <cell r="G4332">
            <v>0</v>
          </cell>
          <cell r="H4332">
            <v>6.0750000000000002</v>
          </cell>
          <cell r="I4332">
            <v>0</v>
          </cell>
          <cell r="J4332">
            <v>70.72</v>
          </cell>
          <cell r="K4332">
            <v>84.86399999999999</v>
          </cell>
        </row>
        <row r="4333">
          <cell r="B4333" t="str">
            <v>C3261</v>
          </cell>
          <cell r="C4333" t="str">
            <v>CARREGADEIRA DE PNEUS 3,00 M3 (ALUGUEL)</v>
          </cell>
          <cell r="D4333" t="str">
            <v>H</v>
          </cell>
          <cell r="E4333">
            <v>1</v>
          </cell>
          <cell r="F4333">
            <v>108.005</v>
          </cell>
          <cell r="G4333">
            <v>0</v>
          </cell>
          <cell r="H4333">
            <v>6.0750000000000002</v>
          </cell>
          <cell r="I4333">
            <v>0</v>
          </cell>
          <cell r="J4333">
            <v>114.08</v>
          </cell>
          <cell r="K4333">
            <v>136.89599999999999</v>
          </cell>
        </row>
        <row r="4334">
          <cell r="B4334" t="str">
            <v>C3264</v>
          </cell>
          <cell r="C4334" t="str">
            <v>COMPACTADOR DE PNEUS AUTOPROPELIDO (ALUGUEL)</v>
          </cell>
          <cell r="D4334" t="str">
            <v>H</v>
          </cell>
          <cell r="E4334">
            <v>1</v>
          </cell>
          <cell r="F4334">
            <v>63.594999999999999</v>
          </cell>
          <cell r="G4334">
            <v>0</v>
          </cell>
          <cell r="H4334">
            <v>6.0750000000000002</v>
          </cell>
          <cell r="I4334">
            <v>0</v>
          </cell>
          <cell r="J4334">
            <v>69.67</v>
          </cell>
          <cell r="K4334">
            <v>83.603999999999999</v>
          </cell>
        </row>
        <row r="4335">
          <cell r="B4335" t="str">
            <v>C3265</v>
          </cell>
          <cell r="C4335" t="str">
            <v>COMPACTADOR LISO TANDEM AUTOPROPELIDO (ALUGUEL)</v>
          </cell>
          <cell r="D4335" t="str">
            <v>H</v>
          </cell>
          <cell r="E4335">
            <v>1</v>
          </cell>
          <cell r="F4335">
            <v>32.594999999999999</v>
          </cell>
          <cell r="G4335">
            <v>0</v>
          </cell>
          <cell r="H4335">
            <v>6.0750000000000002</v>
          </cell>
          <cell r="I4335">
            <v>0</v>
          </cell>
          <cell r="J4335">
            <v>38.67</v>
          </cell>
          <cell r="K4335">
            <v>46.404000000000003</v>
          </cell>
        </row>
        <row r="4336">
          <cell r="B4336" t="str">
            <v>C3266</v>
          </cell>
          <cell r="C4336" t="str">
            <v>COMPACTADOR LISO VIBRATÓRIO AUTOPROPELIDO (ALUGUEL)</v>
          </cell>
          <cell r="D4336" t="str">
            <v>H</v>
          </cell>
          <cell r="E4336">
            <v>1</v>
          </cell>
          <cell r="F4336">
            <v>68.644999999999996</v>
          </cell>
          <cell r="G4336">
            <v>0</v>
          </cell>
          <cell r="H4336">
            <v>6.0750000000000002</v>
          </cell>
          <cell r="I4336">
            <v>0</v>
          </cell>
          <cell r="J4336">
            <v>74.72</v>
          </cell>
          <cell r="K4336">
            <v>89.664000000000001</v>
          </cell>
        </row>
        <row r="4337">
          <cell r="B4337" t="str">
            <v>C3267</v>
          </cell>
          <cell r="C4337" t="str">
            <v>COMPACTADOR PÉ DE CARNEIRO VIBRATÓRIO AUTOPROPELIDO (ALUGUEL)</v>
          </cell>
          <cell r="D4337" t="str">
            <v>H</v>
          </cell>
          <cell r="E4337">
            <v>1</v>
          </cell>
          <cell r="F4337">
            <v>71.394999999999996</v>
          </cell>
          <cell r="G4337">
            <v>0</v>
          </cell>
          <cell r="H4337">
            <v>6.0750000000000002</v>
          </cell>
          <cell r="I4337">
            <v>0</v>
          </cell>
          <cell r="J4337">
            <v>77.47</v>
          </cell>
          <cell r="K4337">
            <v>92.963999999999999</v>
          </cell>
        </row>
        <row r="4338">
          <cell r="B4338" t="str">
            <v>C3278</v>
          </cell>
          <cell r="C4338" t="str">
            <v>ESCAVADEIRA HIDRÁULICA (ALUGUEL)</v>
          </cell>
          <cell r="D4338" t="str">
            <v>H</v>
          </cell>
          <cell r="E4338">
            <v>1</v>
          </cell>
          <cell r="F4338">
            <v>100.86499999999999</v>
          </cell>
          <cell r="G4338">
            <v>0</v>
          </cell>
          <cell r="H4338">
            <v>6.0750000000000002</v>
          </cell>
          <cell r="I4338">
            <v>0</v>
          </cell>
          <cell r="J4338">
            <v>106.94</v>
          </cell>
          <cell r="K4338">
            <v>128.328</v>
          </cell>
        </row>
        <row r="4339">
          <cell r="B4339" t="str">
            <v>C3288</v>
          </cell>
          <cell r="C4339" t="str">
            <v>MOTONIVELADORA (ALUGUEL)</v>
          </cell>
          <cell r="D4339" t="str">
            <v>H</v>
          </cell>
          <cell r="E4339">
            <v>1</v>
          </cell>
          <cell r="F4339">
            <v>88.245000000000005</v>
          </cell>
          <cell r="G4339">
            <v>0</v>
          </cell>
          <cell r="H4339">
            <v>7.7249999999999996</v>
          </cell>
          <cell r="I4339">
            <v>0</v>
          </cell>
          <cell r="J4339">
            <v>95.97</v>
          </cell>
          <cell r="K4339">
            <v>115.16399999999999</v>
          </cell>
        </row>
        <row r="4340">
          <cell r="B4340" t="str">
            <v>C3309</v>
          </cell>
          <cell r="C4340" t="str">
            <v>RETROESCAVADEIRA DE PNEUS (ALUGUEL)</v>
          </cell>
          <cell r="D4340" t="str">
            <v>H</v>
          </cell>
          <cell r="E4340">
            <v>1</v>
          </cell>
          <cell r="F4340">
            <v>42.645000000000003</v>
          </cell>
          <cell r="G4340">
            <v>0</v>
          </cell>
          <cell r="H4340">
            <v>6.0750000000000002</v>
          </cell>
          <cell r="I4340">
            <v>0</v>
          </cell>
          <cell r="J4340">
            <v>48.720000000000006</v>
          </cell>
          <cell r="K4340">
            <v>58.464000000000006</v>
          </cell>
        </row>
        <row r="4341">
          <cell r="B4341" t="str">
            <v>C3313</v>
          </cell>
          <cell r="C4341" t="str">
            <v>TRATOR DE ESTEIRAS COM LÂMINA E ESCARIFICADOR (ALUGUEL)</v>
          </cell>
          <cell r="D4341" t="str">
            <v>H</v>
          </cell>
          <cell r="E4341">
            <v>1</v>
          </cell>
          <cell r="F4341">
            <v>111.015</v>
          </cell>
          <cell r="G4341">
            <v>0</v>
          </cell>
          <cell r="H4341">
            <v>6.625</v>
          </cell>
          <cell r="I4341">
            <v>0</v>
          </cell>
          <cell r="J4341">
            <v>117.64</v>
          </cell>
          <cell r="K4341">
            <v>141.16800000000001</v>
          </cell>
        </row>
        <row r="4342">
          <cell r="B4342" t="str">
            <v>C3314</v>
          </cell>
          <cell r="C4342" t="str">
            <v>TRATOR DE PNEUS (ALUGUEL)</v>
          </cell>
          <cell r="D4342" t="str">
            <v>H</v>
          </cell>
          <cell r="E4342">
            <v>1</v>
          </cell>
          <cell r="F4342">
            <v>35.42</v>
          </cell>
          <cell r="G4342">
            <v>0</v>
          </cell>
          <cell r="H4342">
            <v>5.5</v>
          </cell>
          <cell r="I4342">
            <v>0</v>
          </cell>
          <cell r="J4342">
            <v>40.92</v>
          </cell>
          <cell r="K4342">
            <v>49.103999999999999</v>
          </cell>
        </row>
        <row r="4343">
          <cell r="B4343" t="str">
            <v>C3317</v>
          </cell>
          <cell r="C4343" t="str">
            <v>VIBRO ACABADORA DE MISTURAS BETUMINOSAS (ALUGUEL)</v>
          </cell>
          <cell r="D4343" t="str">
            <v>H</v>
          </cell>
          <cell r="E4343">
            <v>1</v>
          </cell>
          <cell r="F4343">
            <v>61.305</v>
          </cell>
          <cell r="G4343">
            <v>0</v>
          </cell>
          <cell r="H4343">
            <v>6.625</v>
          </cell>
          <cell r="I4343">
            <v>0</v>
          </cell>
          <cell r="J4343">
            <v>67.930000000000007</v>
          </cell>
          <cell r="K4343">
            <v>81.516000000000005</v>
          </cell>
        </row>
        <row r="4344">
          <cell r="C4344" t="str">
            <v>KM RODADO</v>
          </cell>
          <cell r="E4344">
            <v>0</v>
          </cell>
          <cell r="F4344">
            <v>5.8854166666666696</v>
          </cell>
          <cell r="G4344">
            <v>0</v>
          </cell>
          <cell r="H4344">
            <v>0.51458333333333406</v>
          </cell>
          <cell r="I4344">
            <v>0</v>
          </cell>
          <cell r="J4344" t="str">
            <v/>
          </cell>
        </row>
        <row r="4345">
          <cell r="B4345" t="str">
            <v>C3255</v>
          </cell>
          <cell r="C4345" t="str">
            <v>CAMINHÃO BASCULANTE 6 M3</v>
          </cell>
          <cell r="D4345" t="str">
            <v>KM</v>
          </cell>
          <cell r="E4345">
            <v>1</v>
          </cell>
          <cell r="F4345">
            <v>0.69833333333333303</v>
          </cell>
          <cell r="G4345">
            <v>0</v>
          </cell>
          <cell r="H4345">
            <v>9.1666666666666896E-2</v>
          </cell>
          <cell r="I4345">
            <v>0</v>
          </cell>
          <cell r="J4345">
            <v>0.78999999999999992</v>
          </cell>
          <cell r="K4345">
            <v>0.94799999999999984</v>
          </cell>
        </row>
        <row r="4346">
          <cell r="B4346" t="str">
            <v>C3254</v>
          </cell>
          <cell r="C4346" t="str">
            <v>CAMINHÃO BASCULANTE 12 M3</v>
          </cell>
          <cell r="D4346" t="str">
            <v>KM</v>
          </cell>
          <cell r="E4346">
            <v>1</v>
          </cell>
          <cell r="F4346">
            <v>0.918333333333333</v>
          </cell>
          <cell r="G4346">
            <v>0</v>
          </cell>
          <cell r="H4346">
            <v>9.1666666666666896E-2</v>
          </cell>
          <cell r="I4346">
            <v>0</v>
          </cell>
          <cell r="J4346">
            <v>1.0099999999999998</v>
          </cell>
          <cell r="K4346">
            <v>1.2119999999999997</v>
          </cell>
        </row>
        <row r="4347">
          <cell r="B4347" t="str">
            <v>C3262</v>
          </cell>
          <cell r="C4347" t="str">
            <v>CAVALO MECÂNICO COM PRANCHA DE 2 EIXOS</v>
          </cell>
          <cell r="D4347" t="str">
            <v>KM</v>
          </cell>
          <cell r="E4347">
            <v>1</v>
          </cell>
          <cell r="F4347">
            <v>1.8543750000000001</v>
          </cell>
          <cell r="G4347">
            <v>0</v>
          </cell>
          <cell r="H4347">
            <v>0.16562499999999999</v>
          </cell>
          <cell r="I4347">
            <v>0</v>
          </cell>
          <cell r="J4347">
            <v>2.02</v>
          </cell>
          <cell r="K4347">
            <v>2.4239999999999999</v>
          </cell>
        </row>
        <row r="4348">
          <cell r="B4348" t="str">
            <v>C3263</v>
          </cell>
          <cell r="C4348" t="str">
            <v>CAVALO MECÂNICO COM PRANCHA DE 3 EIXOS</v>
          </cell>
          <cell r="D4348" t="str">
            <v>KM</v>
          </cell>
          <cell r="E4348">
            <v>1</v>
          </cell>
          <cell r="F4348">
            <v>2.4143750000000002</v>
          </cell>
          <cell r="G4348">
            <v>0</v>
          </cell>
          <cell r="H4348">
            <v>0.16562499999999999</v>
          </cell>
          <cell r="I4348">
            <v>0</v>
          </cell>
          <cell r="J4348">
            <v>2.58</v>
          </cell>
          <cell r="K4348">
            <v>3.0960000000000001</v>
          </cell>
        </row>
      </sheetData>
      <sheetData sheetId="20"/>
      <sheetData sheetId="2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2.7 (2)"/>
      <sheetName val="Cronograma"/>
      <sheetName val="EAP"/>
      <sheetName val="EAP ALUNORTE PARA APRESENTAÇÃO"/>
      <sheetName val="CURVA - MONTAGEM"/>
      <sheetName val="CALCULO DO PROGRESSO MENSAL"/>
      <sheetName val="SEMANA"/>
      <sheetName val="50%"/>
      <sheetName val="40%"/>
      <sheetName val="6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>
            <v>38438</v>
          </cell>
          <cell r="C1">
            <v>1</v>
          </cell>
        </row>
        <row r="2">
          <cell r="B2">
            <v>38439</v>
          </cell>
          <cell r="C2">
            <v>1</v>
          </cell>
        </row>
        <row r="3">
          <cell r="B3">
            <v>38440</v>
          </cell>
          <cell r="C3">
            <v>1</v>
          </cell>
        </row>
        <row r="4">
          <cell r="B4">
            <v>38441</v>
          </cell>
          <cell r="C4">
            <v>1</v>
          </cell>
        </row>
        <row r="5">
          <cell r="B5">
            <v>38442</v>
          </cell>
          <cell r="C5">
            <v>1</v>
          </cell>
        </row>
        <row r="6">
          <cell r="B6">
            <v>38443</v>
          </cell>
          <cell r="C6">
            <v>1</v>
          </cell>
        </row>
        <row r="7">
          <cell r="B7">
            <v>38444</v>
          </cell>
          <cell r="C7">
            <v>1</v>
          </cell>
        </row>
        <row r="8">
          <cell r="B8">
            <v>38445</v>
          </cell>
          <cell r="C8">
            <v>2</v>
          </cell>
        </row>
        <row r="9">
          <cell r="B9">
            <v>38446</v>
          </cell>
          <cell r="C9">
            <v>2</v>
          </cell>
        </row>
        <row r="10">
          <cell r="B10">
            <v>38447</v>
          </cell>
          <cell r="C10">
            <v>2</v>
          </cell>
        </row>
        <row r="11">
          <cell r="B11">
            <v>38448</v>
          </cell>
          <cell r="C11">
            <v>2</v>
          </cell>
        </row>
        <row r="12">
          <cell r="B12">
            <v>38449</v>
          </cell>
          <cell r="C12">
            <v>2</v>
          </cell>
        </row>
        <row r="13">
          <cell r="B13">
            <v>38450</v>
          </cell>
          <cell r="C13">
            <v>2</v>
          </cell>
        </row>
        <row r="14">
          <cell r="B14">
            <v>38451</v>
          </cell>
          <cell r="C14">
            <v>2</v>
          </cell>
        </row>
        <row r="15">
          <cell r="B15">
            <v>38452</v>
          </cell>
          <cell r="C15">
            <v>3</v>
          </cell>
        </row>
        <row r="16">
          <cell r="B16">
            <v>38453</v>
          </cell>
          <cell r="C16">
            <v>3</v>
          </cell>
        </row>
        <row r="17">
          <cell r="B17">
            <v>38454</v>
          </cell>
          <cell r="C17">
            <v>3</v>
          </cell>
        </row>
        <row r="18">
          <cell r="B18">
            <v>38455</v>
          </cell>
          <cell r="C18">
            <v>3</v>
          </cell>
        </row>
        <row r="19">
          <cell r="B19">
            <v>38456</v>
          </cell>
          <cell r="C19">
            <v>3</v>
          </cell>
        </row>
        <row r="20">
          <cell r="B20">
            <v>38457</v>
          </cell>
          <cell r="C20">
            <v>3</v>
          </cell>
        </row>
        <row r="21">
          <cell r="B21">
            <v>38458</v>
          </cell>
          <cell r="C21">
            <v>3</v>
          </cell>
        </row>
        <row r="22">
          <cell r="B22">
            <v>38459</v>
          </cell>
          <cell r="C22">
            <v>4</v>
          </cell>
        </row>
        <row r="23">
          <cell r="B23">
            <v>38460</v>
          </cell>
          <cell r="C23">
            <v>4</v>
          </cell>
        </row>
        <row r="24">
          <cell r="B24">
            <v>38461</v>
          </cell>
          <cell r="C24">
            <v>4</v>
          </cell>
        </row>
        <row r="25">
          <cell r="B25">
            <v>38462</v>
          </cell>
          <cell r="C25">
            <v>4</v>
          </cell>
        </row>
        <row r="26">
          <cell r="B26">
            <v>38463</v>
          </cell>
          <cell r="C26">
            <v>4</v>
          </cell>
        </row>
        <row r="27">
          <cell r="B27">
            <v>38464</v>
          </cell>
          <cell r="C27">
            <v>4</v>
          </cell>
        </row>
        <row r="28">
          <cell r="B28">
            <v>38465</v>
          </cell>
          <cell r="C28">
            <v>4</v>
          </cell>
        </row>
        <row r="29">
          <cell r="B29">
            <v>38466</v>
          </cell>
          <cell r="C29">
            <v>5</v>
          </cell>
        </row>
        <row r="30">
          <cell r="B30">
            <v>38467</v>
          </cell>
          <cell r="C30">
            <v>5</v>
          </cell>
        </row>
        <row r="31">
          <cell r="B31">
            <v>38468</v>
          </cell>
          <cell r="C31">
            <v>5</v>
          </cell>
        </row>
        <row r="32">
          <cell r="B32">
            <v>38469</v>
          </cell>
          <cell r="C32">
            <v>5</v>
          </cell>
        </row>
        <row r="33">
          <cell r="B33">
            <v>38470</v>
          </cell>
          <cell r="C33">
            <v>5</v>
          </cell>
        </row>
        <row r="34">
          <cell r="B34">
            <v>38471</v>
          </cell>
          <cell r="C34">
            <v>5</v>
          </cell>
        </row>
        <row r="35">
          <cell r="B35">
            <v>38472</v>
          </cell>
          <cell r="C35">
            <v>5</v>
          </cell>
        </row>
        <row r="36">
          <cell r="B36">
            <v>38473</v>
          </cell>
          <cell r="C36">
            <v>6</v>
          </cell>
        </row>
        <row r="37">
          <cell r="B37">
            <v>38474</v>
          </cell>
          <cell r="C37">
            <v>6</v>
          </cell>
        </row>
        <row r="38">
          <cell r="B38">
            <v>38475</v>
          </cell>
          <cell r="C38">
            <v>6</v>
          </cell>
        </row>
        <row r="39">
          <cell r="B39">
            <v>38476</v>
          </cell>
          <cell r="C39">
            <v>6</v>
          </cell>
        </row>
        <row r="40">
          <cell r="B40">
            <v>38477</v>
          </cell>
          <cell r="C40">
            <v>6</v>
          </cell>
        </row>
        <row r="41">
          <cell r="B41">
            <v>38478</v>
          </cell>
          <cell r="C41">
            <v>6</v>
          </cell>
        </row>
        <row r="42">
          <cell r="B42">
            <v>38479</v>
          </cell>
          <cell r="C42">
            <v>6</v>
          </cell>
        </row>
        <row r="43">
          <cell r="B43">
            <v>38480</v>
          </cell>
          <cell r="C43">
            <v>7</v>
          </cell>
        </row>
        <row r="44">
          <cell r="B44">
            <v>38481</v>
          </cell>
          <cell r="C44">
            <v>7</v>
          </cell>
        </row>
        <row r="45">
          <cell r="B45">
            <v>38482</v>
          </cell>
          <cell r="C45">
            <v>7</v>
          </cell>
        </row>
        <row r="46">
          <cell r="B46">
            <v>38483</v>
          </cell>
          <cell r="C46">
            <v>7</v>
          </cell>
        </row>
        <row r="47">
          <cell r="B47">
            <v>38484</v>
          </cell>
          <cell r="C47">
            <v>7</v>
          </cell>
        </row>
        <row r="48">
          <cell r="B48">
            <v>38485</v>
          </cell>
          <cell r="C48">
            <v>7</v>
          </cell>
        </row>
        <row r="49">
          <cell r="B49">
            <v>38486</v>
          </cell>
          <cell r="C49">
            <v>7</v>
          </cell>
        </row>
        <row r="50">
          <cell r="B50">
            <v>38487</v>
          </cell>
          <cell r="C50">
            <v>8</v>
          </cell>
        </row>
        <row r="51">
          <cell r="B51">
            <v>38488</v>
          </cell>
          <cell r="C51">
            <v>8</v>
          </cell>
        </row>
        <row r="52">
          <cell r="B52">
            <v>38489</v>
          </cell>
          <cell r="C52">
            <v>8</v>
          </cell>
        </row>
        <row r="53">
          <cell r="B53">
            <v>38490</v>
          </cell>
          <cell r="C53">
            <v>8</v>
          </cell>
        </row>
        <row r="54">
          <cell r="B54">
            <v>38491</v>
          </cell>
          <cell r="C54">
            <v>8</v>
          </cell>
        </row>
        <row r="55">
          <cell r="B55">
            <v>38492</v>
          </cell>
          <cell r="C55">
            <v>8</v>
          </cell>
        </row>
        <row r="56">
          <cell r="B56">
            <v>38493</v>
          </cell>
          <cell r="C56">
            <v>8</v>
          </cell>
        </row>
        <row r="57">
          <cell r="B57">
            <v>38494</v>
          </cell>
          <cell r="C57">
            <v>9</v>
          </cell>
        </row>
        <row r="58">
          <cell r="B58">
            <v>38495</v>
          </cell>
          <cell r="C58">
            <v>9</v>
          </cell>
        </row>
        <row r="59">
          <cell r="B59">
            <v>38496</v>
          </cell>
          <cell r="C59">
            <v>9</v>
          </cell>
        </row>
        <row r="60">
          <cell r="B60">
            <v>38497</v>
          </cell>
          <cell r="C60">
            <v>9</v>
          </cell>
        </row>
        <row r="61">
          <cell r="B61">
            <v>38498</v>
          </cell>
          <cell r="C61">
            <v>9</v>
          </cell>
        </row>
        <row r="62">
          <cell r="B62">
            <v>38499</v>
          </cell>
          <cell r="C62">
            <v>9</v>
          </cell>
        </row>
        <row r="63">
          <cell r="B63">
            <v>38500</v>
          </cell>
          <cell r="C63">
            <v>9</v>
          </cell>
        </row>
        <row r="64">
          <cell r="B64">
            <v>38501</v>
          </cell>
          <cell r="C64">
            <v>10</v>
          </cell>
        </row>
        <row r="65">
          <cell r="B65">
            <v>38502</v>
          </cell>
          <cell r="C65">
            <v>10</v>
          </cell>
        </row>
        <row r="66">
          <cell r="B66">
            <v>38503</v>
          </cell>
          <cell r="C66">
            <v>10</v>
          </cell>
        </row>
        <row r="67">
          <cell r="B67">
            <v>38504</v>
          </cell>
          <cell r="C67">
            <v>10</v>
          </cell>
        </row>
        <row r="68">
          <cell r="B68">
            <v>38505</v>
          </cell>
          <cell r="C68">
            <v>10</v>
          </cell>
        </row>
        <row r="69">
          <cell r="B69">
            <v>38506</v>
          </cell>
          <cell r="C69">
            <v>10</v>
          </cell>
        </row>
        <row r="70">
          <cell r="B70">
            <v>38507</v>
          </cell>
          <cell r="C70">
            <v>10</v>
          </cell>
        </row>
        <row r="71">
          <cell r="B71">
            <v>38508</v>
          </cell>
          <cell r="C71">
            <v>11</v>
          </cell>
        </row>
        <row r="72">
          <cell r="B72">
            <v>38509</v>
          </cell>
          <cell r="C72">
            <v>11</v>
          </cell>
        </row>
        <row r="73">
          <cell r="B73">
            <v>38510</v>
          </cell>
          <cell r="C73">
            <v>11</v>
          </cell>
        </row>
        <row r="74">
          <cell r="B74">
            <v>38511</v>
          </cell>
          <cell r="C74">
            <v>11</v>
          </cell>
        </row>
        <row r="75">
          <cell r="B75">
            <v>38512</v>
          </cell>
          <cell r="C75">
            <v>11</v>
          </cell>
        </row>
        <row r="76">
          <cell r="B76">
            <v>38513</v>
          </cell>
          <cell r="C76">
            <v>11</v>
          </cell>
        </row>
        <row r="77">
          <cell r="B77">
            <v>38514</v>
          </cell>
          <cell r="C77">
            <v>11</v>
          </cell>
        </row>
        <row r="78">
          <cell r="B78">
            <v>38515</v>
          </cell>
          <cell r="C78">
            <v>12</v>
          </cell>
        </row>
        <row r="79">
          <cell r="B79">
            <v>38516</v>
          </cell>
          <cell r="C79">
            <v>12</v>
          </cell>
        </row>
        <row r="80">
          <cell r="B80">
            <v>38517</v>
          </cell>
          <cell r="C80">
            <v>12</v>
          </cell>
        </row>
        <row r="81">
          <cell r="B81">
            <v>38518</v>
          </cell>
          <cell r="C81">
            <v>12</v>
          </cell>
        </row>
        <row r="82">
          <cell r="B82">
            <v>38519</v>
          </cell>
          <cell r="C82">
            <v>12</v>
          </cell>
        </row>
        <row r="83">
          <cell r="B83">
            <v>38520</v>
          </cell>
          <cell r="C83">
            <v>12</v>
          </cell>
        </row>
        <row r="84">
          <cell r="B84">
            <v>38521</v>
          </cell>
          <cell r="C84">
            <v>12</v>
          </cell>
        </row>
        <row r="85">
          <cell r="B85">
            <v>38522</v>
          </cell>
          <cell r="C85">
            <v>13</v>
          </cell>
        </row>
        <row r="86">
          <cell r="B86">
            <v>38523</v>
          </cell>
          <cell r="C86">
            <v>13</v>
          </cell>
        </row>
        <row r="87">
          <cell r="B87">
            <v>38524</v>
          </cell>
          <cell r="C87">
            <v>13</v>
          </cell>
        </row>
        <row r="88">
          <cell r="B88">
            <v>38525</v>
          </cell>
          <cell r="C88">
            <v>13</v>
          </cell>
        </row>
        <row r="89">
          <cell r="B89">
            <v>38526</v>
          </cell>
          <cell r="C89">
            <v>13</v>
          </cell>
        </row>
        <row r="90">
          <cell r="B90">
            <v>38527</v>
          </cell>
          <cell r="C90">
            <v>13</v>
          </cell>
        </row>
        <row r="91">
          <cell r="B91">
            <v>38528</v>
          </cell>
          <cell r="C91">
            <v>13</v>
          </cell>
        </row>
        <row r="92">
          <cell r="B92">
            <v>38529</v>
          </cell>
          <cell r="C92">
            <v>14</v>
          </cell>
        </row>
        <row r="93">
          <cell r="B93">
            <v>38530</v>
          </cell>
          <cell r="C93">
            <v>14</v>
          </cell>
        </row>
        <row r="94">
          <cell r="B94">
            <v>38531</v>
          </cell>
          <cell r="C94">
            <v>14</v>
          </cell>
        </row>
        <row r="95">
          <cell r="B95">
            <v>38532</v>
          </cell>
          <cell r="C95">
            <v>14</v>
          </cell>
        </row>
        <row r="96">
          <cell r="B96">
            <v>38533</v>
          </cell>
          <cell r="C96">
            <v>14</v>
          </cell>
        </row>
        <row r="97">
          <cell r="B97">
            <v>38534</v>
          </cell>
          <cell r="C97">
            <v>14</v>
          </cell>
        </row>
        <row r="98">
          <cell r="B98">
            <v>38535</v>
          </cell>
          <cell r="C98">
            <v>14</v>
          </cell>
        </row>
        <row r="99">
          <cell r="B99">
            <v>38536</v>
          </cell>
          <cell r="C99">
            <v>15</v>
          </cell>
        </row>
        <row r="100">
          <cell r="B100">
            <v>38537</v>
          </cell>
          <cell r="C100">
            <v>15</v>
          </cell>
        </row>
        <row r="101">
          <cell r="B101">
            <v>38538</v>
          </cell>
          <cell r="C101">
            <v>15</v>
          </cell>
        </row>
        <row r="102">
          <cell r="B102">
            <v>38539</v>
          </cell>
          <cell r="C102">
            <v>15</v>
          </cell>
        </row>
        <row r="103">
          <cell r="B103">
            <v>38540</v>
          </cell>
          <cell r="C103">
            <v>15</v>
          </cell>
        </row>
        <row r="104">
          <cell r="B104">
            <v>38541</v>
          </cell>
          <cell r="C104">
            <v>15</v>
          </cell>
        </row>
        <row r="105">
          <cell r="B105">
            <v>38542</v>
          </cell>
          <cell r="C105">
            <v>15</v>
          </cell>
        </row>
        <row r="106">
          <cell r="B106">
            <v>38543</v>
          </cell>
          <cell r="C106">
            <v>16</v>
          </cell>
        </row>
        <row r="107">
          <cell r="B107">
            <v>38544</v>
          </cell>
          <cell r="C107">
            <v>16</v>
          </cell>
        </row>
        <row r="108">
          <cell r="B108">
            <v>38545</v>
          </cell>
          <cell r="C108">
            <v>16</v>
          </cell>
        </row>
        <row r="109">
          <cell r="B109">
            <v>38546</v>
          </cell>
          <cell r="C109">
            <v>16</v>
          </cell>
        </row>
        <row r="110">
          <cell r="B110">
            <v>38547</v>
          </cell>
          <cell r="C110">
            <v>16</v>
          </cell>
        </row>
        <row r="111">
          <cell r="B111">
            <v>38548</v>
          </cell>
          <cell r="C111">
            <v>16</v>
          </cell>
        </row>
        <row r="112">
          <cell r="B112">
            <v>38549</v>
          </cell>
          <cell r="C112">
            <v>16</v>
          </cell>
        </row>
        <row r="113">
          <cell r="B113">
            <v>38550</v>
          </cell>
          <cell r="C113">
            <v>17</v>
          </cell>
        </row>
        <row r="114">
          <cell r="B114">
            <v>38551</v>
          </cell>
          <cell r="C114">
            <v>17</v>
          </cell>
        </row>
        <row r="115">
          <cell r="B115">
            <v>38552</v>
          </cell>
          <cell r="C115">
            <v>17</v>
          </cell>
        </row>
        <row r="116">
          <cell r="B116">
            <v>38553</v>
          </cell>
          <cell r="C116">
            <v>17</v>
          </cell>
        </row>
        <row r="117">
          <cell r="B117">
            <v>38554</v>
          </cell>
          <cell r="C117">
            <v>17</v>
          </cell>
        </row>
        <row r="118">
          <cell r="B118">
            <v>38555</v>
          </cell>
          <cell r="C118">
            <v>17</v>
          </cell>
        </row>
        <row r="119">
          <cell r="B119">
            <v>38556</v>
          </cell>
          <cell r="C119">
            <v>17</v>
          </cell>
        </row>
        <row r="120">
          <cell r="B120">
            <v>38557</v>
          </cell>
          <cell r="C120">
            <v>18</v>
          </cell>
        </row>
        <row r="121">
          <cell r="B121">
            <v>38558</v>
          </cell>
          <cell r="C121">
            <v>18</v>
          </cell>
        </row>
        <row r="122">
          <cell r="B122">
            <v>38559</v>
          </cell>
          <cell r="C122">
            <v>18</v>
          </cell>
        </row>
        <row r="123">
          <cell r="B123">
            <v>38560</v>
          </cell>
          <cell r="C123">
            <v>18</v>
          </cell>
        </row>
        <row r="124">
          <cell r="B124">
            <v>38561</v>
          </cell>
          <cell r="C124">
            <v>18</v>
          </cell>
        </row>
        <row r="125">
          <cell r="B125">
            <v>38562</v>
          </cell>
          <cell r="C125">
            <v>18</v>
          </cell>
        </row>
        <row r="126">
          <cell r="B126">
            <v>38563</v>
          </cell>
          <cell r="C126">
            <v>18</v>
          </cell>
        </row>
        <row r="127">
          <cell r="B127">
            <v>38564</v>
          </cell>
          <cell r="C127">
            <v>19</v>
          </cell>
        </row>
        <row r="128">
          <cell r="B128">
            <v>38565</v>
          </cell>
          <cell r="C128">
            <v>19</v>
          </cell>
        </row>
        <row r="129">
          <cell r="B129">
            <v>38566</v>
          </cell>
          <cell r="C129">
            <v>19</v>
          </cell>
        </row>
        <row r="130">
          <cell r="B130">
            <v>38567</v>
          </cell>
          <cell r="C130">
            <v>19</v>
          </cell>
        </row>
        <row r="131">
          <cell r="B131">
            <v>38568</v>
          </cell>
          <cell r="C131">
            <v>19</v>
          </cell>
        </row>
        <row r="132">
          <cell r="B132">
            <v>38569</v>
          </cell>
          <cell r="C132">
            <v>19</v>
          </cell>
        </row>
        <row r="133">
          <cell r="B133">
            <v>38570</v>
          </cell>
          <cell r="C133">
            <v>19</v>
          </cell>
        </row>
        <row r="134">
          <cell r="B134">
            <v>38571</v>
          </cell>
          <cell r="C134">
            <v>20</v>
          </cell>
        </row>
        <row r="135">
          <cell r="B135">
            <v>38572</v>
          </cell>
          <cell r="C135">
            <v>20</v>
          </cell>
        </row>
        <row r="136">
          <cell r="B136">
            <v>38573</v>
          </cell>
          <cell r="C136">
            <v>20</v>
          </cell>
        </row>
        <row r="137">
          <cell r="B137">
            <v>38574</v>
          </cell>
          <cell r="C137">
            <v>20</v>
          </cell>
        </row>
        <row r="138">
          <cell r="B138">
            <v>38575</v>
          </cell>
          <cell r="C138">
            <v>20</v>
          </cell>
        </row>
        <row r="139">
          <cell r="B139">
            <v>38576</v>
          </cell>
          <cell r="C139">
            <v>20</v>
          </cell>
        </row>
        <row r="140">
          <cell r="B140">
            <v>38577</v>
          </cell>
          <cell r="C140">
            <v>20</v>
          </cell>
        </row>
        <row r="141">
          <cell r="B141">
            <v>38578</v>
          </cell>
          <cell r="C141">
            <v>21</v>
          </cell>
        </row>
        <row r="142">
          <cell r="B142">
            <v>38579</v>
          </cell>
          <cell r="C142">
            <v>21</v>
          </cell>
        </row>
        <row r="143">
          <cell r="B143">
            <v>38580</v>
          </cell>
          <cell r="C143">
            <v>21</v>
          </cell>
        </row>
        <row r="144">
          <cell r="B144">
            <v>38581</v>
          </cell>
          <cell r="C144">
            <v>21</v>
          </cell>
        </row>
        <row r="145">
          <cell r="B145">
            <v>38582</v>
          </cell>
          <cell r="C145">
            <v>21</v>
          </cell>
        </row>
        <row r="146">
          <cell r="B146">
            <v>38583</v>
          </cell>
          <cell r="C146">
            <v>21</v>
          </cell>
        </row>
        <row r="147">
          <cell r="B147">
            <v>38584</v>
          </cell>
          <cell r="C147">
            <v>21</v>
          </cell>
        </row>
        <row r="148">
          <cell r="B148">
            <v>38585</v>
          </cell>
          <cell r="C148">
            <v>22</v>
          </cell>
        </row>
        <row r="149">
          <cell r="B149">
            <v>38586</v>
          </cell>
          <cell r="C149">
            <v>22</v>
          </cell>
        </row>
        <row r="150">
          <cell r="B150">
            <v>38587</v>
          </cell>
          <cell r="C150">
            <v>22</v>
          </cell>
        </row>
        <row r="151">
          <cell r="B151">
            <v>38588</v>
          </cell>
          <cell r="C151">
            <v>22</v>
          </cell>
        </row>
        <row r="152">
          <cell r="B152">
            <v>38589</v>
          </cell>
          <cell r="C152">
            <v>22</v>
          </cell>
        </row>
        <row r="153">
          <cell r="B153">
            <v>38590</v>
          </cell>
          <cell r="C153">
            <v>22</v>
          </cell>
        </row>
        <row r="154">
          <cell r="B154">
            <v>38591</v>
          </cell>
          <cell r="C154">
            <v>22</v>
          </cell>
        </row>
        <row r="155">
          <cell r="B155">
            <v>38592</v>
          </cell>
          <cell r="C155">
            <v>23</v>
          </cell>
        </row>
        <row r="156">
          <cell r="B156">
            <v>38593</v>
          </cell>
          <cell r="C156">
            <v>23</v>
          </cell>
        </row>
        <row r="157">
          <cell r="B157">
            <v>38594</v>
          </cell>
          <cell r="C157">
            <v>23</v>
          </cell>
        </row>
        <row r="158">
          <cell r="B158">
            <v>38595</v>
          </cell>
          <cell r="C158">
            <v>23</v>
          </cell>
        </row>
        <row r="159">
          <cell r="B159">
            <v>38596</v>
          </cell>
          <cell r="C159">
            <v>23</v>
          </cell>
        </row>
        <row r="160">
          <cell r="B160">
            <v>38597</v>
          </cell>
          <cell r="C160">
            <v>23</v>
          </cell>
        </row>
        <row r="161">
          <cell r="B161">
            <v>38598</v>
          </cell>
          <cell r="C161">
            <v>23</v>
          </cell>
        </row>
        <row r="162">
          <cell r="B162">
            <v>38599</v>
          </cell>
          <cell r="C162">
            <v>24</v>
          </cell>
        </row>
        <row r="163">
          <cell r="B163">
            <v>38600</v>
          </cell>
          <cell r="C163">
            <v>24</v>
          </cell>
        </row>
        <row r="164">
          <cell r="B164">
            <v>38601</v>
          </cell>
          <cell r="C164">
            <v>24</v>
          </cell>
        </row>
        <row r="165">
          <cell r="B165">
            <v>38602</v>
          </cell>
          <cell r="C165">
            <v>24</v>
          </cell>
        </row>
        <row r="166">
          <cell r="B166">
            <v>38603</v>
          </cell>
          <cell r="C166">
            <v>24</v>
          </cell>
        </row>
        <row r="167">
          <cell r="B167">
            <v>38604</v>
          </cell>
          <cell r="C167">
            <v>24</v>
          </cell>
        </row>
        <row r="168">
          <cell r="B168">
            <v>38605</v>
          </cell>
          <cell r="C168">
            <v>24</v>
          </cell>
        </row>
        <row r="169">
          <cell r="B169">
            <v>38606</v>
          </cell>
          <cell r="C169">
            <v>25</v>
          </cell>
        </row>
        <row r="170">
          <cell r="B170">
            <v>38607</v>
          </cell>
          <cell r="C170">
            <v>25</v>
          </cell>
        </row>
        <row r="171">
          <cell r="B171">
            <v>38608</v>
          </cell>
          <cell r="C171">
            <v>25</v>
          </cell>
        </row>
        <row r="172">
          <cell r="B172">
            <v>38609</v>
          </cell>
          <cell r="C172">
            <v>25</v>
          </cell>
        </row>
        <row r="173">
          <cell r="B173">
            <v>38610</v>
          </cell>
          <cell r="C173">
            <v>25</v>
          </cell>
        </row>
        <row r="174">
          <cell r="B174">
            <v>38611</v>
          </cell>
          <cell r="C174">
            <v>25</v>
          </cell>
        </row>
        <row r="175">
          <cell r="B175">
            <v>38612</v>
          </cell>
          <cell r="C175">
            <v>25</v>
          </cell>
        </row>
        <row r="176">
          <cell r="B176">
            <v>38613</v>
          </cell>
          <cell r="C176">
            <v>26</v>
          </cell>
        </row>
        <row r="177">
          <cell r="B177">
            <v>38614</v>
          </cell>
          <cell r="C177">
            <v>26</v>
          </cell>
        </row>
        <row r="178">
          <cell r="B178">
            <v>38615</v>
          </cell>
          <cell r="C178">
            <v>26</v>
          </cell>
        </row>
        <row r="179">
          <cell r="B179">
            <v>38616</v>
          </cell>
          <cell r="C179">
            <v>26</v>
          </cell>
        </row>
        <row r="180">
          <cell r="B180">
            <v>38617</v>
          </cell>
          <cell r="C180">
            <v>26</v>
          </cell>
        </row>
        <row r="181">
          <cell r="B181">
            <v>38618</v>
          </cell>
          <cell r="C181">
            <v>26</v>
          </cell>
        </row>
        <row r="182">
          <cell r="B182">
            <v>38619</v>
          </cell>
          <cell r="C182">
            <v>26</v>
          </cell>
        </row>
        <row r="183">
          <cell r="B183">
            <v>38620</v>
          </cell>
          <cell r="C183">
            <v>27</v>
          </cell>
        </row>
        <row r="184">
          <cell r="B184">
            <v>38621</v>
          </cell>
          <cell r="C184">
            <v>27</v>
          </cell>
        </row>
        <row r="185">
          <cell r="B185">
            <v>38622</v>
          </cell>
          <cell r="C185">
            <v>27</v>
          </cell>
        </row>
        <row r="186">
          <cell r="B186">
            <v>38623</v>
          </cell>
          <cell r="C186">
            <v>27</v>
          </cell>
        </row>
        <row r="187">
          <cell r="B187">
            <v>38624</v>
          </cell>
          <cell r="C187">
            <v>27</v>
          </cell>
        </row>
        <row r="188">
          <cell r="B188">
            <v>38625</v>
          </cell>
          <cell r="C188">
            <v>27</v>
          </cell>
        </row>
        <row r="189">
          <cell r="B189">
            <v>38626</v>
          </cell>
          <cell r="C189">
            <v>27</v>
          </cell>
        </row>
        <row r="190">
          <cell r="B190">
            <v>38627</v>
          </cell>
          <cell r="C190">
            <v>28</v>
          </cell>
        </row>
        <row r="191">
          <cell r="B191">
            <v>38628</v>
          </cell>
          <cell r="C191">
            <v>28</v>
          </cell>
        </row>
        <row r="192">
          <cell r="B192">
            <v>38629</v>
          </cell>
          <cell r="C192">
            <v>28</v>
          </cell>
        </row>
        <row r="193">
          <cell r="B193">
            <v>38630</v>
          </cell>
          <cell r="C193">
            <v>28</v>
          </cell>
        </row>
        <row r="194">
          <cell r="B194">
            <v>38631</v>
          </cell>
          <cell r="C194">
            <v>28</v>
          </cell>
        </row>
        <row r="195">
          <cell r="B195">
            <v>38632</v>
          </cell>
          <cell r="C195">
            <v>28</v>
          </cell>
        </row>
        <row r="196">
          <cell r="B196">
            <v>38633</v>
          </cell>
          <cell r="C196">
            <v>28</v>
          </cell>
        </row>
        <row r="197">
          <cell r="B197">
            <v>38634</v>
          </cell>
          <cell r="C197">
            <v>29</v>
          </cell>
        </row>
        <row r="198">
          <cell r="B198">
            <v>38635</v>
          </cell>
          <cell r="C198">
            <v>29</v>
          </cell>
        </row>
        <row r="199">
          <cell r="B199">
            <v>38636</v>
          </cell>
          <cell r="C199">
            <v>29</v>
          </cell>
        </row>
        <row r="200">
          <cell r="B200">
            <v>38637</v>
          </cell>
          <cell r="C200">
            <v>29</v>
          </cell>
        </row>
        <row r="201">
          <cell r="B201">
            <v>38638</v>
          </cell>
          <cell r="C201">
            <v>29</v>
          </cell>
        </row>
        <row r="202">
          <cell r="B202">
            <v>38639</v>
          </cell>
          <cell r="C202">
            <v>29</v>
          </cell>
        </row>
        <row r="203">
          <cell r="B203">
            <v>38640</v>
          </cell>
          <cell r="C203">
            <v>29</v>
          </cell>
        </row>
        <row r="204">
          <cell r="B204">
            <v>38641</v>
          </cell>
          <cell r="C204">
            <v>30</v>
          </cell>
        </row>
        <row r="205">
          <cell r="B205">
            <v>38642</v>
          </cell>
          <cell r="C205">
            <v>30</v>
          </cell>
        </row>
        <row r="206">
          <cell r="B206">
            <v>38643</v>
          </cell>
          <cell r="C206">
            <v>30</v>
          </cell>
        </row>
        <row r="207">
          <cell r="B207">
            <v>38644</v>
          </cell>
          <cell r="C207">
            <v>30</v>
          </cell>
        </row>
        <row r="208">
          <cell r="B208">
            <v>38645</v>
          </cell>
          <cell r="C208">
            <v>30</v>
          </cell>
        </row>
        <row r="209">
          <cell r="B209">
            <v>38646</v>
          </cell>
          <cell r="C209">
            <v>30</v>
          </cell>
        </row>
        <row r="210">
          <cell r="B210">
            <v>38647</v>
          </cell>
          <cell r="C210">
            <v>30</v>
          </cell>
        </row>
        <row r="211">
          <cell r="B211">
            <v>38648</v>
          </cell>
          <cell r="C211">
            <v>31</v>
          </cell>
        </row>
        <row r="212">
          <cell r="B212">
            <v>38649</v>
          </cell>
          <cell r="C212">
            <v>31</v>
          </cell>
        </row>
        <row r="213">
          <cell r="B213">
            <v>38650</v>
          </cell>
          <cell r="C213">
            <v>31</v>
          </cell>
        </row>
        <row r="214">
          <cell r="B214">
            <v>38651</v>
          </cell>
          <cell r="C214">
            <v>31</v>
          </cell>
        </row>
        <row r="215">
          <cell r="B215">
            <v>38652</v>
          </cell>
          <cell r="C215">
            <v>31</v>
          </cell>
        </row>
        <row r="216">
          <cell r="B216">
            <v>38653</v>
          </cell>
          <cell r="C216">
            <v>31</v>
          </cell>
        </row>
        <row r="217">
          <cell r="B217">
            <v>38654</v>
          </cell>
          <cell r="C217">
            <v>31</v>
          </cell>
        </row>
        <row r="218">
          <cell r="B218">
            <v>38655</v>
          </cell>
          <cell r="C218">
            <v>32</v>
          </cell>
        </row>
        <row r="219">
          <cell r="B219">
            <v>38656</v>
          </cell>
          <cell r="C219">
            <v>32</v>
          </cell>
        </row>
        <row r="220">
          <cell r="B220">
            <v>38657</v>
          </cell>
          <cell r="C220">
            <v>32</v>
          </cell>
        </row>
        <row r="221">
          <cell r="B221">
            <v>38658</v>
          </cell>
          <cell r="C221">
            <v>32</v>
          </cell>
        </row>
        <row r="222">
          <cell r="B222">
            <v>38659</v>
          </cell>
          <cell r="C222">
            <v>32</v>
          </cell>
        </row>
        <row r="223">
          <cell r="B223">
            <v>38660</v>
          </cell>
          <cell r="C223">
            <v>32</v>
          </cell>
        </row>
        <row r="224">
          <cell r="B224">
            <v>38661</v>
          </cell>
          <cell r="C224">
            <v>32</v>
          </cell>
        </row>
        <row r="225">
          <cell r="B225">
            <v>38662</v>
          </cell>
          <cell r="C225">
            <v>33</v>
          </cell>
        </row>
        <row r="226">
          <cell r="B226">
            <v>38663</v>
          </cell>
          <cell r="C226">
            <v>33</v>
          </cell>
        </row>
        <row r="227">
          <cell r="B227">
            <v>38664</v>
          </cell>
          <cell r="C227">
            <v>33</v>
          </cell>
        </row>
        <row r="228">
          <cell r="B228">
            <v>38665</v>
          </cell>
          <cell r="C228">
            <v>33</v>
          </cell>
        </row>
        <row r="229">
          <cell r="B229">
            <v>38666</v>
          </cell>
          <cell r="C229">
            <v>33</v>
          </cell>
        </row>
        <row r="230">
          <cell r="B230">
            <v>38667</v>
          </cell>
          <cell r="C230">
            <v>33</v>
          </cell>
        </row>
        <row r="231">
          <cell r="B231">
            <v>38668</v>
          </cell>
          <cell r="C231">
            <v>33</v>
          </cell>
        </row>
        <row r="232">
          <cell r="B232">
            <v>38669</v>
          </cell>
          <cell r="C232">
            <v>34</v>
          </cell>
        </row>
        <row r="233">
          <cell r="B233">
            <v>38670</v>
          </cell>
          <cell r="C233">
            <v>34</v>
          </cell>
        </row>
        <row r="234">
          <cell r="B234">
            <v>38671</v>
          </cell>
          <cell r="C234">
            <v>34</v>
          </cell>
        </row>
        <row r="235">
          <cell r="B235">
            <v>38672</v>
          </cell>
          <cell r="C235">
            <v>34</v>
          </cell>
        </row>
        <row r="236">
          <cell r="B236">
            <v>38673</v>
          </cell>
          <cell r="C236">
            <v>34</v>
          </cell>
        </row>
        <row r="237">
          <cell r="B237">
            <v>38674</v>
          </cell>
          <cell r="C237">
            <v>34</v>
          </cell>
        </row>
        <row r="238">
          <cell r="B238">
            <v>38675</v>
          </cell>
          <cell r="C238">
            <v>34</v>
          </cell>
        </row>
        <row r="239">
          <cell r="B239">
            <v>38676</v>
          </cell>
          <cell r="C239">
            <v>35</v>
          </cell>
        </row>
        <row r="240">
          <cell r="B240">
            <v>38677</v>
          </cell>
          <cell r="C240">
            <v>35</v>
          </cell>
        </row>
        <row r="241">
          <cell r="B241">
            <v>38678</v>
          </cell>
          <cell r="C241">
            <v>35</v>
          </cell>
        </row>
        <row r="242">
          <cell r="B242">
            <v>38679</v>
          </cell>
          <cell r="C242">
            <v>35</v>
          </cell>
        </row>
        <row r="243">
          <cell r="B243">
            <v>38680</v>
          </cell>
          <cell r="C243">
            <v>35</v>
          </cell>
        </row>
        <row r="244">
          <cell r="B244">
            <v>38681</v>
          </cell>
          <cell r="C244">
            <v>35</v>
          </cell>
        </row>
        <row r="245">
          <cell r="B245">
            <v>38682</v>
          </cell>
          <cell r="C245">
            <v>35</v>
          </cell>
        </row>
        <row r="246">
          <cell r="B246">
            <v>38683</v>
          </cell>
          <cell r="C246">
            <v>36</v>
          </cell>
        </row>
        <row r="247">
          <cell r="B247">
            <v>38684</v>
          </cell>
          <cell r="C247">
            <v>36</v>
          </cell>
        </row>
        <row r="248">
          <cell r="B248">
            <v>38685</v>
          </cell>
          <cell r="C248">
            <v>36</v>
          </cell>
        </row>
        <row r="249">
          <cell r="B249">
            <v>38686</v>
          </cell>
          <cell r="C249">
            <v>36</v>
          </cell>
        </row>
        <row r="250">
          <cell r="B250">
            <v>38687</v>
          </cell>
          <cell r="C250">
            <v>36</v>
          </cell>
        </row>
        <row r="251">
          <cell r="B251">
            <v>38688</v>
          </cell>
          <cell r="C251">
            <v>36</v>
          </cell>
        </row>
        <row r="252">
          <cell r="B252">
            <v>38689</v>
          </cell>
          <cell r="C252">
            <v>36</v>
          </cell>
        </row>
        <row r="253">
          <cell r="B253">
            <v>38690</v>
          </cell>
          <cell r="C253">
            <v>37</v>
          </cell>
        </row>
        <row r="254">
          <cell r="B254">
            <v>38691</v>
          </cell>
          <cell r="C254">
            <v>37</v>
          </cell>
        </row>
        <row r="255">
          <cell r="B255">
            <v>38692</v>
          </cell>
          <cell r="C255">
            <v>37</v>
          </cell>
        </row>
        <row r="256">
          <cell r="B256">
            <v>38693</v>
          </cell>
          <cell r="C256">
            <v>37</v>
          </cell>
        </row>
        <row r="257">
          <cell r="B257">
            <v>38694</v>
          </cell>
          <cell r="C257">
            <v>37</v>
          </cell>
        </row>
        <row r="258">
          <cell r="B258">
            <v>38695</v>
          </cell>
          <cell r="C258">
            <v>37</v>
          </cell>
        </row>
        <row r="259">
          <cell r="B259">
            <v>38696</v>
          </cell>
          <cell r="C259">
            <v>37</v>
          </cell>
        </row>
        <row r="260">
          <cell r="B260">
            <v>38697</v>
          </cell>
          <cell r="C260">
            <v>38</v>
          </cell>
        </row>
        <row r="261">
          <cell r="B261">
            <v>38698</v>
          </cell>
          <cell r="C261">
            <v>38</v>
          </cell>
        </row>
        <row r="262">
          <cell r="B262">
            <v>38699</v>
          </cell>
          <cell r="C262">
            <v>38</v>
          </cell>
        </row>
        <row r="263">
          <cell r="B263">
            <v>38700</v>
          </cell>
          <cell r="C263">
            <v>38</v>
          </cell>
        </row>
        <row r="264">
          <cell r="B264">
            <v>38701</v>
          </cell>
          <cell r="C264">
            <v>38</v>
          </cell>
        </row>
        <row r="265">
          <cell r="B265">
            <v>38702</v>
          </cell>
          <cell r="C265">
            <v>38</v>
          </cell>
        </row>
        <row r="266">
          <cell r="B266">
            <v>38703</v>
          </cell>
          <cell r="C266">
            <v>38</v>
          </cell>
        </row>
        <row r="267">
          <cell r="B267">
            <v>38704</v>
          </cell>
          <cell r="C267">
            <v>39</v>
          </cell>
        </row>
        <row r="268">
          <cell r="B268">
            <v>38705</v>
          </cell>
          <cell r="C268">
            <v>39</v>
          </cell>
        </row>
        <row r="269">
          <cell r="B269">
            <v>38706</v>
          </cell>
          <cell r="C269">
            <v>39</v>
          </cell>
        </row>
        <row r="270">
          <cell r="B270">
            <v>38707</v>
          </cell>
          <cell r="C270">
            <v>39</v>
          </cell>
        </row>
        <row r="271">
          <cell r="B271">
            <v>38708</v>
          </cell>
          <cell r="C271">
            <v>39</v>
          </cell>
        </row>
        <row r="272">
          <cell r="B272">
            <v>38709</v>
          </cell>
          <cell r="C272">
            <v>39</v>
          </cell>
        </row>
        <row r="273">
          <cell r="B273">
            <v>38710</v>
          </cell>
          <cell r="C273">
            <v>39</v>
          </cell>
        </row>
        <row r="274">
          <cell r="B274">
            <v>38711</v>
          </cell>
          <cell r="C274">
            <v>40</v>
          </cell>
        </row>
        <row r="275">
          <cell r="B275">
            <v>38712</v>
          </cell>
          <cell r="C275">
            <v>40</v>
          </cell>
        </row>
        <row r="276">
          <cell r="B276">
            <v>38713</v>
          </cell>
          <cell r="C276">
            <v>40</v>
          </cell>
        </row>
        <row r="277">
          <cell r="B277">
            <v>38714</v>
          </cell>
          <cell r="C277">
            <v>40</v>
          </cell>
        </row>
        <row r="278">
          <cell r="B278">
            <v>38715</v>
          </cell>
          <cell r="C278">
            <v>40</v>
          </cell>
        </row>
        <row r="279">
          <cell r="B279">
            <v>38716</v>
          </cell>
          <cell r="C279">
            <v>40</v>
          </cell>
        </row>
        <row r="280">
          <cell r="B280">
            <v>38717</v>
          </cell>
          <cell r="C280">
            <v>40</v>
          </cell>
        </row>
        <row r="281">
          <cell r="B281">
            <v>38718</v>
          </cell>
          <cell r="C281">
            <v>41</v>
          </cell>
        </row>
        <row r="282">
          <cell r="B282">
            <v>38719</v>
          </cell>
          <cell r="C282">
            <v>41</v>
          </cell>
        </row>
        <row r="283">
          <cell r="B283">
            <v>38720</v>
          </cell>
          <cell r="C283">
            <v>41</v>
          </cell>
        </row>
        <row r="284">
          <cell r="B284">
            <v>38721</v>
          </cell>
          <cell r="C284">
            <v>41</v>
          </cell>
        </row>
        <row r="285">
          <cell r="B285">
            <v>38722</v>
          </cell>
          <cell r="C285">
            <v>41</v>
          </cell>
        </row>
        <row r="286">
          <cell r="B286">
            <v>38723</v>
          </cell>
          <cell r="C286">
            <v>41</v>
          </cell>
        </row>
        <row r="287">
          <cell r="B287">
            <v>38724</v>
          </cell>
          <cell r="C287">
            <v>41</v>
          </cell>
        </row>
        <row r="288">
          <cell r="B288">
            <v>38725</v>
          </cell>
          <cell r="C288">
            <v>42</v>
          </cell>
        </row>
        <row r="289">
          <cell r="B289">
            <v>38726</v>
          </cell>
          <cell r="C289">
            <v>42</v>
          </cell>
        </row>
        <row r="290">
          <cell r="B290">
            <v>38727</v>
          </cell>
          <cell r="C290">
            <v>42</v>
          </cell>
        </row>
        <row r="291">
          <cell r="B291">
            <v>38728</v>
          </cell>
          <cell r="C291">
            <v>42</v>
          </cell>
        </row>
        <row r="292">
          <cell r="B292">
            <v>38729</v>
          </cell>
          <cell r="C292">
            <v>42</v>
          </cell>
        </row>
        <row r="293">
          <cell r="B293">
            <v>38730</v>
          </cell>
          <cell r="C293">
            <v>42</v>
          </cell>
        </row>
        <row r="294">
          <cell r="B294">
            <v>38731</v>
          </cell>
          <cell r="C294">
            <v>42</v>
          </cell>
        </row>
        <row r="295">
          <cell r="B295">
            <v>38732</v>
          </cell>
          <cell r="C295">
            <v>43</v>
          </cell>
        </row>
        <row r="296">
          <cell r="B296">
            <v>38733</v>
          </cell>
          <cell r="C296">
            <v>43</v>
          </cell>
        </row>
        <row r="297">
          <cell r="B297">
            <v>38734</v>
          </cell>
          <cell r="C297">
            <v>43</v>
          </cell>
        </row>
        <row r="298">
          <cell r="B298">
            <v>38735</v>
          </cell>
          <cell r="C298">
            <v>43</v>
          </cell>
        </row>
        <row r="299">
          <cell r="B299">
            <v>38736</v>
          </cell>
          <cell r="C299">
            <v>43</v>
          </cell>
        </row>
        <row r="300">
          <cell r="B300">
            <v>38737</v>
          </cell>
          <cell r="C300">
            <v>43</v>
          </cell>
        </row>
        <row r="301">
          <cell r="B301">
            <v>38738</v>
          </cell>
          <cell r="C301">
            <v>43</v>
          </cell>
        </row>
        <row r="302">
          <cell r="B302">
            <v>38739</v>
          </cell>
          <cell r="C302">
            <v>44</v>
          </cell>
        </row>
        <row r="303">
          <cell r="B303">
            <v>38740</v>
          </cell>
          <cell r="C303">
            <v>44</v>
          </cell>
        </row>
        <row r="304">
          <cell r="B304">
            <v>38741</v>
          </cell>
          <cell r="C304">
            <v>44</v>
          </cell>
        </row>
        <row r="305">
          <cell r="B305">
            <v>38742</v>
          </cell>
          <cell r="C305">
            <v>44</v>
          </cell>
        </row>
        <row r="306">
          <cell r="B306">
            <v>38743</v>
          </cell>
          <cell r="C306">
            <v>44</v>
          </cell>
        </row>
        <row r="307">
          <cell r="B307">
            <v>38744</v>
          </cell>
          <cell r="C307">
            <v>44</v>
          </cell>
        </row>
        <row r="308">
          <cell r="B308">
            <v>38745</v>
          </cell>
          <cell r="C308">
            <v>44</v>
          </cell>
        </row>
        <row r="309">
          <cell r="B309">
            <v>38746</v>
          </cell>
          <cell r="C309">
            <v>45</v>
          </cell>
        </row>
        <row r="310">
          <cell r="B310">
            <v>38747</v>
          </cell>
          <cell r="C310">
            <v>45</v>
          </cell>
        </row>
        <row r="311">
          <cell r="B311">
            <v>38748</v>
          </cell>
          <cell r="C311">
            <v>45</v>
          </cell>
        </row>
        <row r="312">
          <cell r="B312">
            <v>38749</v>
          </cell>
          <cell r="C312">
            <v>45</v>
          </cell>
        </row>
        <row r="313">
          <cell r="B313">
            <v>38750</v>
          </cell>
          <cell r="C313">
            <v>45</v>
          </cell>
        </row>
        <row r="314">
          <cell r="B314">
            <v>38751</v>
          </cell>
          <cell r="C314">
            <v>45</v>
          </cell>
        </row>
        <row r="315">
          <cell r="B315">
            <v>38752</v>
          </cell>
          <cell r="C315">
            <v>45</v>
          </cell>
        </row>
        <row r="316">
          <cell r="B316">
            <v>38753</v>
          </cell>
          <cell r="C316">
            <v>46</v>
          </cell>
        </row>
        <row r="317">
          <cell r="B317">
            <v>38754</v>
          </cell>
          <cell r="C317">
            <v>46</v>
          </cell>
        </row>
        <row r="318">
          <cell r="B318">
            <v>38755</v>
          </cell>
          <cell r="C318">
            <v>46</v>
          </cell>
        </row>
        <row r="319">
          <cell r="B319">
            <v>38756</v>
          </cell>
          <cell r="C319">
            <v>46</v>
          </cell>
        </row>
        <row r="320">
          <cell r="B320">
            <v>38757</v>
          </cell>
          <cell r="C320">
            <v>46</v>
          </cell>
        </row>
        <row r="321">
          <cell r="B321">
            <v>38758</v>
          </cell>
          <cell r="C321">
            <v>46</v>
          </cell>
        </row>
        <row r="322">
          <cell r="B322">
            <v>38759</v>
          </cell>
          <cell r="C322">
            <v>46</v>
          </cell>
        </row>
        <row r="323">
          <cell r="B323">
            <v>38760</v>
          </cell>
          <cell r="C323">
            <v>47</v>
          </cell>
        </row>
        <row r="324">
          <cell r="B324">
            <v>38761</v>
          </cell>
          <cell r="C324">
            <v>47</v>
          </cell>
        </row>
        <row r="325">
          <cell r="B325">
            <v>38762</v>
          </cell>
          <cell r="C325">
            <v>47</v>
          </cell>
        </row>
        <row r="326">
          <cell r="B326">
            <v>38763</v>
          </cell>
          <cell r="C326">
            <v>47</v>
          </cell>
        </row>
        <row r="327">
          <cell r="B327">
            <v>38764</v>
          </cell>
          <cell r="C327">
            <v>47</v>
          </cell>
        </row>
        <row r="328">
          <cell r="B328">
            <v>38765</v>
          </cell>
          <cell r="C328">
            <v>47</v>
          </cell>
        </row>
        <row r="329">
          <cell r="B329">
            <v>38766</v>
          </cell>
          <cell r="C329">
            <v>47</v>
          </cell>
        </row>
        <row r="330">
          <cell r="B330">
            <v>38767</v>
          </cell>
          <cell r="C330">
            <v>48</v>
          </cell>
        </row>
        <row r="331">
          <cell r="B331">
            <v>38768</v>
          </cell>
          <cell r="C331">
            <v>48</v>
          </cell>
        </row>
        <row r="332">
          <cell r="B332">
            <v>38769</v>
          </cell>
          <cell r="C332">
            <v>48</v>
          </cell>
        </row>
        <row r="333">
          <cell r="B333">
            <v>38770</v>
          </cell>
          <cell r="C333">
            <v>48</v>
          </cell>
        </row>
        <row r="334">
          <cell r="B334">
            <v>38771</v>
          </cell>
          <cell r="C334">
            <v>48</v>
          </cell>
        </row>
        <row r="335">
          <cell r="B335">
            <v>38772</v>
          </cell>
          <cell r="C335">
            <v>48</v>
          </cell>
        </row>
        <row r="336">
          <cell r="B336">
            <v>38773</v>
          </cell>
          <cell r="C336">
            <v>48</v>
          </cell>
        </row>
        <row r="337">
          <cell r="B337">
            <v>38774</v>
          </cell>
          <cell r="C337">
            <v>49</v>
          </cell>
        </row>
        <row r="338">
          <cell r="B338">
            <v>38775</v>
          </cell>
          <cell r="C338">
            <v>49</v>
          </cell>
        </row>
        <row r="339">
          <cell r="B339">
            <v>38776</v>
          </cell>
          <cell r="C339">
            <v>49</v>
          </cell>
        </row>
        <row r="340">
          <cell r="B340">
            <v>38777</v>
          </cell>
          <cell r="C340">
            <v>49</v>
          </cell>
        </row>
        <row r="341">
          <cell r="B341">
            <v>38778</v>
          </cell>
          <cell r="C341">
            <v>49</v>
          </cell>
        </row>
        <row r="342">
          <cell r="B342">
            <v>38779</v>
          </cell>
          <cell r="C342">
            <v>49</v>
          </cell>
        </row>
        <row r="343">
          <cell r="B343">
            <v>38780</v>
          </cell>
          <cell r="C343">
            <v>49</v>
          </cell>
        </row>
        <row r="344">
          <cell r="B344">
            <v>38781</v>
          </cell>
          <cell r="C344">
            <v>50</v>
          </cell>
        </row>
        <row r="345">
          <cell r="B345">
            <v>38782</v>
          </cell>
          <cell r="C345">
            <v>50</v>
          </cell>
        </row>
        <row r="346">
          <cell r="B346">
            <v>38783</v>
          </cell>
          <cell r="C346">
            <v>50</v>
          </cell>
        </row>
        <row r="347">
          <cell r="B347">
            <v>38784</v>
          </cell>
          <cell r="C347">
            <v>50</v>
          </cell>
        </row>
        <row r="348">
          <cell r="B348">
            <v>38785</v>
          </cell>
          <cell r="C348">
            <v>50</v>
          </cell>
        </row>
        <row r="349">
          <cell r="B349">
            <v>38786</v>
          </cell>
          <cell r="C349">
            <v>50</v>
          </cell>
        </row>
        <row r="350">
          <cell r="B350">
            <v>38787</v>
          </cell>
          <cell r="C350">
            <v>50</v>
          </cell>
        </row>
        <row r="351">
          <cell r="B351">
            <v>38788</v>
          </cell>
          <cell r="C351">
            <v>51</v>
          </cell>
        </row>
        <row r="352">
          <cell r="B352">
            <v>38789</v>
          </cell>
          <cell r="C352">
            <v>51</v>
          </cell>
        </row>
        <row r="353">
          <cell r="B353">
            <v>38790</v>
          </cell>
          <cell r="C353">
            <v>51</v>
          </cell>
        </row>
        <row r="354">
          <cell r="B354">
            <v>38791</v>
          </cell>
          <cell r="C354">
            <v>51</v>
          </cell>
        </row>
        <row r="355">
          <cell r="B355">
            <v>38792</v>
          </cell>
          <cell r="C355">
            <v>51</v>
          </cell>
        </row>
        <row r="356">
          <cell r="B356">
            <v>38793</v>
          </cell>
          <cell r="C356">
            <v>51</v>
          </cell>
        </row>
        <row r="357">
          <cell r="B357">
            <v>38794</v>
          </cell>
          <cell r="C357">
            <v>51</v>
          </cell>
        </row>
        <row r="358">
          <cell r="B358">
            <v>38795</v>
          </cell>
          <cell r="C358">
            <v>52</v>
          </cell>
        </row>
        <row r="359">
          <cell r="B359">
            <v>38796</v>
          </cell>
          <cell r="C359">
            <v>52</v>
          </cell>
        </row>
        <row r="360">
          <cell r="B360">
            <v>38797</v>
          </cell>
          <cell r="C360">
            <v>52</v>
          </cell>
        </row>
        <row r="361">
          <cell r="B361">
            <v>38798</v>
          </cell>
          <cell r="C361">
            <v>52</v>
          </cell>
        </row>
        <row r="362">
          <cell r="B362">
            <v>38799</v>
          </cell>
          <cell r="C362">
            <v>52</v>
          </cell>
        </row>
        <row r="363">
          <cell r="B363">
            <v>38800</v>
          </cell>
          <cell r="C363">
            <v>52</v>
          </cell>
        </row>
        <row r="364">
          <cell r="B364">
            <v>38801</v>
          </cell>
          <cell r="C364">
            <v>52</v>
          </cell>
        </row>
        <row r="365">
          <cell r="B365">
            <v>38802</v>
          </cell>
          <cell r="C365">
            <v>53</v>
          </cell>
        </row>
        <row r="366">
          <cell r="B366">
            <v>38803</v>
          </cell>
          <cell r="C366">
            <v>53</v>
          </cell>
        </row>
        <row r="367">
          <cell r="B367">
            <v>38804</v>
          </cell>
          <cell r="C367">
            <v>53</v>
          </cell>
        </row>
        <row r="368">
          <cell r="B368">
            <v>38805</v>
          </cell>
          <cell r="C368">
            <v>53</v>
          </cell>
        </row>
        <row r="369">
          <cell r="B369">
            <v>38806</v>
          </cell>
          <cell r="C369">
            <v>53</v>
          </cell>
        </row>
        <row r="370">
          <cell r="B370">
            <v>38807</v>
          </cell>
          <cell r="C370">
            <v>53</v>
          </cell>
        </row>
        <row r="371">
          <cell r="B371">
            <v>38808</v>
          </cell>
          <cell r="C371">
            <v>53</v>
          </cell>
        </row>
        <row r="372">
          <cell r="B372">
            <v>38809</v>
          </cell>
          <cell r="C372">
            <v>54</v>
          </cell>
        </row>
        <row r="373">
          <cell r="B373">
            <v>38810</v>
          </cell>
          <cell r="C373">
            <v>54</v>
          </cell>
        </row>
        <row r="374">
          <cell r="B374">
            <v>38811</v>
          </cell>
          <cell r="C374">
            <v>54</v>
          </cell>
        </row>
        <row r="375">
          <cell r="B375">
            <v>38812</v>
          </cell>
          <cell r="C375">
            <v>54</v>
          </cell>
        </row>
        <row r="376">
          <cell r="B376">
            <v>38813</v>
          </cell>
          <cell r="C376">
            <v>54</v>
          </cell>
        </row>
        <row r="377">
          <cell r="B377">
            <v>38814</v>
          </cell>
          <cell r="C377">
            <v>54</v>
          </cell>
        </row>
        <row r="378">
          <cell r="B378">
            <v>38815</v>
          </cell>
          <cell r="C378">
            <v>54</v>
          </cell>
        </row>
        <row r="379">
          <cell r="B379">
            <v>38816</v>
          </cell>
          <cell r="C379">
            <v>55</v>
          </cell>
        </row>
        <row r="380">
          <cell r="B380">
            <v>38817</v>
          </cell>
          <cell r="C380">
            <v>55</v>
          </cell>
        </row>
        <row r="381">
          <cell r="B381">
            <v>38818</v>
          </cell>
          <cell r="C381">
            <v>55</v>
          </cell>
        </row>
        <row r="382">
          <cell r="B382">
            <v>38819</v>
          </cell>
          <cell r="C382">
            <v>55</v>
          </cell>
        </row>
        <row r="383">
          <cell r="B383">
            <v>38820</v>
          </cell>
          <cell r="C383">
            <v>55</v>
          </cell>
        </row>
        <row r="384">
          <cell r="B384">
            <v>38821</v>
          </cell>
          <cell r="C384">
            <v>55</v>
          </cell>
        </row>
        <row r="385">
          <cell r="B385">
            <v>38822</v>
          </cell>
          <cell r="C385">
            <v>55</v>
          </cell>
        </row>
        <row r="386">
          <cell r="B386">
            <v>38823</v>
          </cell>
          <cell r="C386">
            <v>56</v>
          </cell>
        </row>
        <row r="387">
          <cell r="B387">
            <v>38824</v>
          </cell>
          <cell r="C387">
            <v>56</v>
          </cell>
        </row>
        <row r="388">
          <cell r="B388">
            <v>38825</v>
          </cell>
          <cell r="C388">
            <v>56</v>
          </cell>
        </row>
        <row r="389">
          <cell r="B389">
            <v>38826</v>
          </cell>
          <cell r="C389">
            <v>56</v>
          </cell>
        </row>
        <row r="390">
          <cell r="B390">
            <v>38827</v>
          </cell>
          <cell r="C390">
            <v>56</v>
          </cell>
        </row>
        <row r="391">
          <cell r="B391">
            <v>38828</v>
          </cell>
          <cell r="C391">
            <v>56</v>
          </cell>
        </row>
        <row r="392">
          <cell r="B392">
            <v>38829</v>
          </cell>
          <cell r="C392">
            <v>56</v>
          </cell>
        </row>
        <row r="393">
          <cell r="B393">
            <v>38830</v>
          </cell>
          <cell r="C393">
            <v>57</v>
          </cell>
        </row>
        <row r="394">
          <cell r="B394">
            <v>38831</v>
          </cell>
          <cell r="C394">
            <v>57</v>
          </cell>
        </row>
        <row r="395">
          <cell r="B395">
            <v>38832</v>
          </cell>
          <cell r="C395">
            <v>57</v>
          </cell>
        </row>
        <row r="396">
          <cell r="B396">
            <v>38833</v>
          </cell>
          <cell r="C396">
            <v>57</v>
          </cell>
        </row>
        <row r="397">
          <cell r="B397">
            <v>38834</v>
          </cell>
          <cell r="C397">
            <v>57</v>
          </cell>
        </row>
        <row r="398">
          <cell r="B398">
            <v>38835</v>
          </cell>
          <cell r="C398">
            <v>57</v>
          </cell>
        </row>
        <row r="399">
          <cell r="B399">
            <v>38836</v>
          </cell>
          <cell r="C399">
            <v>57</v>
          </cell>
        </row>
        <row r="400">
          <cell r="B400">
            <v>38837</v>
          </cell>
          <cell r="C400">
            <v>58</v>
          </cell>
        </row>
        <row r="401">
          <cell r="B401">
            <v>38838</v>
          </cell>
          <cell r="C401">
            <v>58</v>
          </cell>
        </row>
        <row r="402">
          <cell r="B402">
            <v>38839</v>
          </cell>
          <cell r="C402">
            <v>58</v>
          </cell>
        </row>
        <row r="403">
          <cell r="B403">
            <v>38840</v>
          </cell>
          <cell r="C403">
            <v>58</v>
          </cell>
        </row>
        <row r="404">
          <cell r="B404">
            <v>38841</v>
          </cell>
          <cell r="C404">
            <v>58</v>
          </cell>
        </row>
        <row r="405">
          <cell r="B405">
            <v>38842</v>
          </cell>
          <cell r="C405">
            <v>58</v>
          </cell>
        </row>
        <row r="406">
          <cell r="B406">
            <v>38843</v>
          </cell>
          <cell r="C406">
            <v>58</v>
          </cell>
        </row>
        <row r="407">
          <cell r="B407">
            <v>38844</v>
          </cell>
          <cell r="C407">
            <v>59</v>
          </cell>
        </row>
        <row r="408">
          <cell r="B408">
            <v>38845</v>
          </cell>
          <cell r="C408">
            <v>59</v>
          </cell>
        </row>
        <row r="409">
          <cell r="B409">
            <v>38846</v>
          </cell>
          <cell r="C409">
            <v>59</v>
          </cell>
        </row>
        <row r="410">
          <cell r="B410">
            <v>38847</v>
          </cell>
          <cell r="C410">
            <v>59</v>
          </cell>
        </row>
        <row r="411">
          <cell r="B411">
            <v>38848</v>
          </cell>
          <cell r="C411">
            <v>59</v>
          </cell>
        </row>
        <row r="412">
          <cell r="B412">
            <v>38849</v>
          </cell>
          <cell r="C412">
            <v>59</v>
          </cell>
        </row>
        <row r="413">
          <cell r="B413">
            <v>38850</v>
          </cell>
          <cell r="C413">
            <v>59</v>
          </cell>
        </row>
        <row r="414">
          <cell r="B414">
            <v>38851</v>
          </cell>
          <cell r="C414">
            <v>60</v>
          </cell>
        </row>
        <row r="415">
          <cell r="B415">
            <v>38852</v>
          </cell>
          <cell r="C415">
            <v>60</v>
          </cell>
        </row>
        <row r="416">
          <cell r="B416">
            <v>38853</v>
          </cell>
          <cell r="C416">
            <v>60</v>
          </cell>
        </row>
        <row r="417">
          <cell r="B417">
            <v>38854</v>
          </cell>
          <cell r="C417">
            <v>60</v>
          </cell>
        </row>
        <row r="418">
          <cell r="B418">
            <v>38855</v>
          </cell>
          <cell r="C418">
            <v>60</v>
          </cell>
        </row>
        <row r="419">
          <cell r="B419">
            <v>38856</v>
          </cell>
          <cell r="C419">
            <v>60</v>
          </cell>
        </row>
        <row r="420">
          <cell r="B420">
            <v>38857</v>
          </cell>
          <cell r="C420">
            <v>60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PRG"/>
      <sheetName val="GERENCIAL"/>
      <sheetName val="40%"/>
      <sheetName val="SEMANA"/>
      <sheetName val="DESVIOS"/>
      <sheetName val="Plan3"/>
      <sheetName val="Programação"/>
      <sheetName val="EAP"/>
      <sheetName val="50%"/>
      <sheetName val="60%"/>
      <sheetName val="Plan2.7"/>
      <sheetName val="Cronograma"/>
      <sheetName val="EAP - Semana25"/>
      <sheetName val="Programação Semanal"/>
      <sheetName val="memoria peso"/>
      <sheetName val="memoria%"/>
      <sheetName val="Plan1"/>
      <sheetName val="Plan2"/>
      <sheetName val="Dados_da_tarefa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38719</v>
          </cell>
          <cell r="C1">
            <v>1</v>
          </cell>
        </row>
        <row r="2">
          <cell r="B2">
            <v>38720</v>
          </cell>
          <cell r="C2">
            <v>1</v>
          </cell>
        </row>
        <row r="3">
          <cell r="B3">
            <v>38721</v>
          </cell>
          <cell r="C3">
            <v>1</v>
          </cell>
        </row>
        <row r="4">
          <cell r="B4">
            <v>38722</v>
          </cell>
          <cell r="C4">
            <v>1</v>
          </cell>
        </row>
        <row r="5">
          <cell r="B5">
            <v>38723</v>
          </cell>
          <cell r="C5">
            <v>1</v>
          </cell>
        </row>
        <row r="6">
          <cell r="B6">
            <v>38724</v>
          </cell>
          <cell r="C6">
            <v>1</v>
          </cell>
        </row>
        <row r="7">
          <cell r="B7">
            <v>38725</v>
          </cell>
          <cell r="C7">
            <v>1</v>
          </cell>
        </row>
        <row r="8">
          <cell r="B8">
            <v>38726</v>
          </cell>
          <cell r="C8">
            <v>2</v>
          </cell>
        </row>
        <row r="9">
          <cell r="B9">
            <v>38727</v>
          </cell>
          <cell r="C9">
            <v>2</v>
          </cell>
        </row>
        <row r="10">
          <cell r="B10">
            <v>38728</v>
          </cell>
          <cell r="C10">
            <v>2</v>
          </cell>
        </row>
        <row r="11">
          <cell r="B11">
            <v>38729</v>
          </cell>
          <cell r="C11">
            <v>2</v>
          </cell>
        </row>
        <row r="12">
          <cell r="B12">
            <v>38730</v>
          </cell>
          <cell r="C12">
            <v>2</v>
          </cell>
        </row>
        <row r="13">
          <cell r="B13">
            <v>38731</v>
          </cell>
          <cell r="C13">
            <v>2</v>
          </cell>
        </row>
        <row r="14">
          <cell r="B14">
            <v>38732</v>
          </cell>
          <cell r="C14">
            <v>2</v>
          </cell>
        </row>
        <row r="15">
          <cell r="B15">
            <v>38733</v>
          </cell>
          <cell r="C15">
            <v>3</v>
          </cell>
        </row>
        <row r="16">
          <cell r="B16">
            <v>38734</v>
          </cell>
          <cell r="C16">
            <v>3</v>
          </cell>
        </row>
        <row r="17">
          <cell r="B17">
            <v>38735</v>
          </cell>
          <cell r="C17">
            <v>3</v>
          </cell>
        </row>
        <row r="18">
          <cell r="B18">
            <v>38736</v>
          </cell>
          <cell r="C18">
            <v>3</v>
          </cell>
        </row>
        <row r="19">
          <cell r="B19">
            <v>38737</v>
          </cell>
          <cell r="C19">
            <v>3</v>
          </cell>
        </row>
        <row r="20">
          <cell r="B20">
            <v>38738</v>
          </cell>
          <cell r="C20">
            <v>3</v>
          </cell>
        </row>
        <row r="21">
          <cell r="B21">
            <v>38739</v>
          </cell>
          <cell r="C21">
            <v>3</v>
          </cell>
        </row>
        <row r="22">
          <cell r="B22">
            <v>38740</v>
          </cell>
          <cell r="C22">
            <v>4</v>
          </cell>
        </row>
        <row r="23">
          <cell r="B23">
            <v>38741</v>
          </cell>
          <cell r="C23">
            <v>4</v>
          </cell>
        </row>
        <row r="24">
          <cell r="B24">
            <v>38742</v>
          </cell>
          <cell r="C24">
            <v>4</v>
          </cell>
        </row>
        <row r="25">
          <cell r="B25">
            <v>38743</v>
          </cell>
          <cell r="C25">
            <v>4</v>
          </cell>
        </row>
        <row r="26">
          <cell r="B26">
            <v>38744</v>
          </cell>
          <cell r="C26">
            <v>4</v>
          </cell>
        </row>
        <row r="27">
          <cell r="B27">
            <v>38745</v>
          </cell>
          <cell r="C27">
            <v>4</v>
          </cell>
        </row>
        <row r="28">
          <cell r="B28">
            <v>38746</v>
          </cell>
          <cell r="C28">
            <v>4</v>
          </cell>
        </row>
        <row r="29">
          <cell r="B29">
            <v>38747</v>
          </cell>
          <cell r="C29">
            <v>5</v>
          </cell>
        </row>
        <row r="30">
          <cell r="B30">
            <v>38748</v>
          </cell>
          <cell r="C30">
            <v>5</v>
          </cell>
        </row>
        <row r="31">
          <cell r="B31">
            <v>38749</v>
          </cell>
          <cell r="C31">
            <v>5</v>
          </cell>
        </row>
        <row r="32">
          <cell r="B32">
            <v>38750</v>
          </cell>
          <cell r="C32">
            <v>5</v>
          </cell>
        </row>
        <row r="33">
          <cell r="B33">
            <v>38751</v>
          </cell>
          <cell r="C33">
            <v>5</v>
          </cell>
        </row>
        <row r="34">
          <cell r="B34">
            <v>38752</v>
          </cell>
          <cell r="C34">
            <v>5</v>
          </cell>
        </row>
        <row r="35">
          <cell r="B35">
            <v>38753</v>
          </cell>
          <cell r="C35">
            <v>5</v>
          </cell>
        </row>
        <row r="36">
          <cell r="B36">
            <v>38754</v>
          </cell>
          <cell r="C36">
            <v>6</v>
          </cell>
        </row>
        <row r="37">
          <cell r="B37">
            <v>38755</v>
          </cell>
          <cell r="C37">
            <v>6</v>
          </cell>
        </row>
        <row r="38">
          <cell r="B38">
            <v>38756</v>
          </cell>
          <cell r="C38">
            <v>6</v>
          </cell>
        </row>
        <row r="39">
          <cell r="B39">
            <v>38757</v>
          </cell>
          <cell r="C39">
            <v>6</v>
          </cell>
        </row>
        <row r="40">
          <cell r="B40">
            <v>38758</v>
          </cell>
          <cell r="C40">
            <v>6</v>
          </cell>
        </row>
        <row r="41">
          <cell r="B41">
            <v>38759</v>
          </cell>
          <cell r="C41">
            <v>6</v>
          </cell>
        </row>
        <row r="42">
          <cell r="B42">
            <v>38760</v>
          </cell>
          <cell r="C42">
            <v>6</v>
          </cell>
        </row>
        <row r="43">
          <cell r="B43">
            <v>38761</v>
          </cell>
          <cell r="C43">
            <v>7</v>
          </cell>
        </row>
        <row r="44">
          <cell r="B44">
            <v>38762</v>
          </cell>
          <cell r="C44">
            <v>7</v>
          </cell>
        </row>
        <row r="45">
          <cell r="B45">
            <v>38763</v>
          </cell>
          <cell r="C45">
            <v>7</v>
          </cell>
        </row>
        <row r="46">
          <cell r="B46">
            <v>38764</v>
          </cell>
          <cell r="C46">
            <v>7</v>
          </cell>
        </row>
        <row r="47">
          <cell r="B47">
            <v>38765</v>
          </cell>
          <cell r="C47">
            <v>7</v>
          </cell>
        </row>
        <row r="48">
          <cell r="B48">
            <v>38766</v>
          </cell>
          <cell r="C48">
            <v>7</v>
          </cell>
        </row>
        <row r="49">
          <cell r="B49">
            <v>38767</v>
          </cell>
          <cell r="C49">
            <v>7</v>
          </cell>
        </row>
        <row r="50">
          <cell r="B50">
            <v>38768</v>
          </cell>
          <cell r="C50">
            <v>8</v>
          </cell>
        </row>
        <row r="51">
          <cell r="B51">
            <v>38769</v>
          </cell>
          <cell r="C51">
            <v>8</v>
          </cell>
        </row>
        <row r="52">
          <cell r="B52">
            <v>38770</v>
          </cell>
          <cell r="C52">
            <v>8</v>
          </cell>
        </row>
        <row r="53">
          <cell r="B53">
            <v>38771</v>
          </cell>
          <cell r="C53">
            <v>8</v>
          </cell>
        </row>
        <row r="54">
          <cell r="B54">
            <v>38772</v>
          </cell>
          <cell r="C54">
            <v>8</v>
          </cell>
        </row>
        <row r="55">
          <cell r="B55">
            <v>38773</v>
          </cell>
          <cell r="C55">
            <v>8</v>
          </cell>
        </row>
        <row r="56">
          <cell r="B56">
            <v>38774</v>
          </cell>
          <cell r="C56">
            <v>8</v>
          </cell>
        </row>
        <row r="57">
          <cell r="B57">
            <v>38775</v>
          </cell>
          <cell r="C57">
            <v>9</v>
          </cell>
        </row>
        <row r="58">
          <cell r="B58">
            <v>38776</v>
          </cell>
          <cell r="C58">
            <v>9</v>
          </cell>
        </row>
        <row r="59">
          <cell r="B59">
            <v>38777</v>
          </cell>
          <cell r="C59">
            <v>9</v>
          </cell>
        </row>
        <row r="60">
          <cell r="B60">
            <v>38778</v>
          </cell>
          <cell r="C60">
            <v>9</v>
          </cell>
        </row>
        <row r="61">
          <cell r="B61">
            <v>38779</v>
          </cell>
          <cell r="C61">
            <v>9</v>
          </cell>
        </row>
        <row r="62">
          <cell r="B62">
            <v>38780</v>
          </cell>
          <cell r="C62">
            <v>9</v>
          </cell>
        </row>
        <row r="63">
          <cell r="B63">
            <v>38781</v>
          </cell>
          <cell r="C63">
            <v>9</v>
          </cell>
        </row>
        <row r="64">
          <cell r="B64">
            <v>38782</v>
          </cell>
          <cell r="C64">
            <v>10</v>
          </cell>
        </row>
        <row r="65">
          <cell r="B65">
            <v>38783</v>
          </cell>
          <cell r="C65">
            <v>10</v>
          </cell>
        </row>
        <row r="66">
          <cell r="B66">
            <v>38784</v>
          </cell>
          <cell r="C66">
            <v>10</v>
          </cell>
        </row>
        <row r="67">
          <cell r="B67">
            <v>38785</v>
          </cell>
          <cell r="C67">
            <v>10</v>
          </cell>
        </row>
        <row r="68">
          <cell r="B68">
            <v>38786</v>
          </cell>
          <cell r="C68">
            <v>10</v>
          </cell>
        </row>
        <row r="69">
          <cell r="B69">
            <v>38787</v>
          </cell>
          <cell r="C69">
            <v>10</v>
          </cell>
        </row>
        <row r="70">
          <cell r="B70">
            <v>38788</v>
          </cell>
          <cell r="C70">
            <v>10</v>
          </cell>
        </row>
        <row r="71">
          <cell r="B71">
            <v>38789</v>
          </cell>
          <cell r="C71">
            <v>11</v>
          </cell>
        </row>
        <row r="72">
          <cell r="B72">
            <v>38790</v>
          </cell>
          <cell r="C72">
            <v>11</v>
          </cell>
        </row>
        <row r="73">
          <cell r="B73">
            <v>38791</v>
          </cell>
          <cell r="C73">
            <v>11</v>
          </cell>
        </row>
        <row r="74">
          <cell r="B74">
            <v>38792</v>
          </cell>
          <cell r="C74">
            <v>11</v>
          </cell>
        </row>
        <row r="75">
          <cell r="B75">
            <v>38793</v>
          </cell>
          <cell r="C75">
            <v>11</v>
          </cell>
        </row>
        <row r="76">
          <cell r="B76">
            <v>38794</v>
          </cell>
          <cell r="C76">
            <v>11</v>
          </cell>
        </row>
        <row r="77">
          <cell r="B77">
            <v>38795</v>
          </cell>
          <cell r="C77">
            <v>11</v>
          </cell>
        </row>
        <row r="78">
          <cell r="B78">
            <v>38796</v>
          </cell>
          <cell r="C78">
            <v>12</v>
          </cell>
        </row>
        <row r="79">
          <cell r="B79">
            <v>38797</v>
          </cell>
          <cell r="C79">
            <v>12</v>
          </cell>
        </row>
        <row r="80">
          <cell r="B80">
            <v>38798</v>
          </cell>
          <cell r="C80">
            <v>12</v>
          </cell>
        </row>
        <row r="81">
          <cell r="B81">
            <v>38799</v>
          </cell>
          <cell r="C81">
            <v>12</v>
          </cell>
        </row>
        <row r="82">
          <cell r="B82">
            <v>38800</v>
          </cell>
          <cell r="C82">
            <v>12</v>
          </cell>
        </row>
        <row r="83">
          <cell r="B83">
            <v>38801</v>
          </cell>
          <cell r="C83">
            <v>12</v>
          </cell>
        </row>
        <row r="84">
          <cell r="B84">
            <v>38802</v>
          </cell>
          <cell r="C84">
            <v>12</v>
          </cell>
        </row>
        <row r="85">
          <cell r="B85">
            <v>38803</v>
          </cell>
          <cell r="C85">
            <v>13</v>
          </cell>
        </row>
        <row r="86">
          <cell r="B86">
            <v>38804</v>
          </cell>
          <cell r="C86">
            <v>13</v>
          </cell>
        </row>
        <row r="87">
          <cell r="B87">
            <v>38805</v>
          </cell>
          <cell r="C87">
            <v>13</v>
          </cell>
        </row>
        <row r="88">
          <cell r="B88">
            <v>38806</v>
          </cell>
          <cell r="C88">
            <v>13</v>
          </cell>
        </row>
        <row r="89">
          <cell r="B89">
            <v>38807</v>
          </cell>
          <cell r="C89">
            <v>13</v>
          </cell>
        </row>
        <row r="90">
          <cell r="B90">
            <v>38808</v>
          </cell>
          <cell r="C90">
            <v>13</v>
          </cell>
        </row>
        <row r="91">
          <cell r="B91">
            <v>38809</v>
          </cell>
          <cell r="C91">
            <v>13</v>
          </cell>
        </row>
        <row r="92">
          <cell r="B92">
            <v>38810</v>
          </cell>
          <cell r="C92">
            <v>14</v>
          </cell>
        </row>
        <row r="93">
          <cell r="B93">
            <v>38811</v>
          </cell>
          <cell r="C93">
            <v>14</v>
          </cell>
        </row>
        <row r="94">
          <cell r="B94">
            <v>38812</v>
          </cell>
          <cell r="C94">
            <v>14</v>
          </cell>
        </row>
        <row r="95">
          <cell r="B95">
            <v>38813</v>
          </cell>
          <cell r="C95">
            <v>14</v>
          </cell>
        </row>
        <row r="96">
          <cell r="B96">
            <v>38814</v>
          </cell>
          <cell r="C96">
            <v>14</v>
          </cell>
        </row>
        <row r="97">
          <cell r="B97">
            <v>38815</v>
          </cell>
          <cell r="C97">
            <v>14</v>
          </cell>
        </row>
        <row r="98">
          <cell r="B98">
            <v>38816</v>
          </cell>
          <cell r="C98">
            <v>14</v>
          </cell>
        </row>
        <row r="99">
          <cell r="B99">
            <v>38817</v>
          </cell>
          <cell r="C99">
            <v>15</v>
          </cell>
        </row>
        <row r="100">
          <cell r="B100">
            <v>38818</v>
          </cell>
          <cell r="C100">
            <v>15</v>
          </cell>
        </row>
        <row r="101">
          <cell r="B101">
            <v>38819</v>
          </cell>
          <cell r="C101">
            <v>15</v>
          </cell>
        </row>
        <row r="102">
          <cell r="B102">
            <v>38820</v>
          </cell>
          <cell r="C102">
            <v>15</v>
          </cell>
        </row>
        <row r="103">
          <cell r="B103">
            <v>38821</v>
          </cell>
          <cell r="C103">
            <v>15</v>
          </cell>
        </row>
        <row r="104">
          <cell r="B104">
            <v>38822</v>
          </cell>
          <cell r="C104">
            <v>15</v>
          </cell>
        </row>
        <row r="105">
          <cell r="B105">
            <v>38823</v>
          </cell>
          <cell r="C105">
            <v>15</v>
          </cell>
        </row>
        <row r="106">
          <cell r="B106">
            <v>38824</v>
          </cell>
          <cell r="C106">
            <v>16</v>
          </cell>
        </row>
        <row r="107">
          <cell r="B107">
            <v>38825</v>
          </cell>
          <cell r="C107">
            <v>16</v>
          </cell>
        </row>
        <row r="108">
          <cell r="B108">
            <v>38826</v>
          </cell>
          <cell r="C108">
            <v>16</v>
          </cell>
        </row>
        <row r="109">
          <cell r="B109">
            <v>38827</v>
          </cell>
          <cell r="C109">
            <v>16</v>
          </cell>
        </row>
        <row r="110">
          <cell r="B110">
            <v>38828</v>
          </cell>
          <cell r="C110">
            <v>16</v>
          </cell>
        </row>
        <row r="111">
          <cell r="B111">
            <v>38829</v>
          </cell>
          <cell r="C111">
            <v>16</v>
          </cell>
        </row>
        <row r="112">
          <cell r="B112">
            <v>38830</v>
          </cell>
          <cell r="C112">
            <v>16</v>
          </cell>
        </row>
        <row r="113">
          <cell r="B113">
            <v>38831</v>
          </cell>
          <cell r="C113">
            <v>17</v>
          </cell>
        </row>
        <row r="114">
          <cell r="B114">
            <v>38832</v>
          </cell>
          <cell r="C114">
            <v>17</v>
          </cell>
        </row>
        <row r="115">
          <cell r="B115">
            <v>38833</v>
          </cell>
          <cell r="C115">
            <v>17</v>
          </cell>
        </row>
        <row r="116">
          <cell r="B116">
            <v>38834</v>
          </cell>
          <cell r="C116">
            <v>17</v>
          </cell>
        </row>
        <row r="117">
          <cell r="B117">
            <v>38835</v>
          </cell>
          <cell r="C117">
            <v>17</v>
          </cell>
        </row>
        <row r="118">
          <cell r="B118">
            <v>38836</v>
          </cell>
          <cell r="C118">
            <v>17</v>
          </cell>
        </row>
        <row r="119">
          <cell r="B119">
            <v>38837</v>
          </cell>
          <cell r="C119">
            <v>17</v>
          </cell>
        </row>
        <row r="120">
          <cell r="B120">
            <v>38838</v>
          </cell>
          <cell r="C120">
            <v>18</v>
          </cell>
        </row>
        <row r="121">
          <cell r="B121">
            <v>38839</v>
          </cell>
          <cell r="C121">
            <v>18</v>
          </cell>
        </row>
        <row r="122">
          <cell r="B122">
            <v>38840</v>
          </cell>
          <cell r="C122">
            <v>18</v>
          </cell>
        </row>
        <row r="123">
          <cell r="B123">
            <v>38841</v>
          </cell>
          <cell r="C123">
            <v>18</v>
          </cell>
        </row>
        <row r="124">
          <cell r="B124">
            <v>38842</v>
          </cell>
          <cell r="C124">
            <v>18</v>
          </cell>
        </row>
        <row r="125">
          <cell r="B125">
            <v>38843</v>
          </cell>
          <cell r="C125">
            <v>18</v>
          </cell>
        </row>
        <row r="126">
          <cell r="B126">
            <v>38844</v>
          </cell>
          <cell r="C126">
            <v>18</v>
          </cell>
        </row>
        <row r="127">
          <cell r="B127">
            <v>38845</v>
          </cell>
          <cell r="C127">
            <v>19</v>
          </cell>
        </row>
        <row r="128">
          <cell r="B128">
            <v>38846</v>
          </cell>
          <cell r="C128">
            <v>19</v>
          </cell>
        </row>
        <row r="129">
          <cell r="B129">
            <v>38847</v>
          </cell>
          <cell r="C129">
            <v>19</v>
          </cell>
        </row>
        <row r="130">
          <cell r="B130">
            <v>38848</v>
          </cell>
          <cell r="C130">
            <v>19</v>
          </cell>
        </row>
        <row r="131">
          <cell r="B131">
            <v>38849</v>
          </cell>
          <cell r="C131">
            <v>19</v>
          </cell>
        </row>
        <row r="132">
          <cell r="B132">
            <v>38850</v>
          </cell>
          <cell r="C132">
            <v>19</v>
          </cell>
        </row>
        <row r="133">
          <cell r="B133">
            <v>38851</v>
          </cell>
          <cell r="C133">
            <v>19</v>
          </cell>
        </row>
        <row r="134">
          <cell r="B134">
            <v>38852</v>
          </cell>
          <cell r="C134">
            <v>20</v>
          </cell>
        </row>
        <row r="135">
          <cell r="B135">
            <v>38853</v>
          </cell>
          <cell r="C135">
            <v>20</v>
          </cell>
        </row>
        <row r="136">
          <cell r="B136">
            <v>38854</v>
          </cell>
          <cell r="C136">
            <v>20</v>
          </cell>
        </row>
        <row r="137">
          <cell r="B137">
            <v>38855</v>
          </cell>
          <cell r="C137">
            <v>20</v>
          </cell>
        </row>
        <row r="138">
          <cell r="B138">
            <v>38856</v>
          </cell>
          <cell r="C138">
            <v>20</v>
          </cell>
        </row>
        <row r="139">
          <cell r="B139">
            <v>38857</v>
          </cell>
          <cell r="C139">
            <v>20</v>
          </cell>
        </row>
        <row r="140">
          <cell r="B140">
            <v>38858</v>
          </cell>
          <cell r="C140">
            <v>20</v>
          </cell>
        </row>
        <row r="141">
          <cell r="B141">
            <v>38859</v>
          </cell>
          <cell r="C141">
            <v>21</v>
          </cell>
        </row>
        <row r="142">
          <cell r="B142">
            <v>38860</v>
          </cell>
          <cell r="C142">
            <v>21</v>
          </cell>
        </row>
        <row r="143">
          <cell r="B143">
            <v>38861</v>
          </cell>
          <cell r="C143">
            <v>21</v>
          </cell>
        </row>
        <row r="144">
          <cell r="B144">
            <v>38862</v>
          </cell>
          <cell r="C144">
            <v>21</v>
          </cell>
        </row>
        <row r="145">
          <cell r="B145">
            <v>38863</v>
          </cell>
          <cell r="C145">
            <v>21</v>
          </cell>
        </row>
        <row r="146">
          <cell r="B146">
            <v>38864</v>
          </cell>
          <cell r="C146">
            <v>21</v>
          </cell>
        </row>
        <row r="147">
          <cell r="B147">
            <v>38865</v>
          </cell>
          <cell r="C147">
            <v>21</v>
          </cell>
        </row>
        <row r="148">
          <cell r="B148">
            <v>38866</v>
          </cell>
          <cell r="C148">
            <v>22</v>
          </cell>
        </row>
        <row r="149">
          <cell r="B149">
            <v>38867</v>
          </cell>
          <cell r="C149">
            <v>22</v>
          </cell>
        </row>
        <row r="150">
          <cell r="B150">
            <v>38868</v>
          </cell>
          <cell r="C150">
            <v>22</v>
          </cell>
        </row>
        <row r="151">
          <cell r="B151">
            <v>38869</v>
          </cell>
          <cell r="C151">
            <v>22</v>
          </cell>
        </row>
        <row r="152">
          <cell r="B152">
            <v>38870</v>
          </cell>
          <cell r="C152">
            <v>22</v>
          </cell>
        </row>
        <row r="153">
          <cell r="B153">
            <v>38871</v>
          </cell>
          <cell r="C153">
            <v>22</v>
          </cell>
        </row>
        <row r="154">
          <cell r="B154">
            <v>38872</v>
          </cell>
          <cell r="C154">
            <v>22</v>
          </cell>
        </row>
        <row r="155">
          <cell r="B155">
            <v>38873</v>
          </cell>
          <cell r="C155">
            <v>23</v>
          </cell>
        </row>
        <row r="156">
          <cell r="B156">
            <v>38874</v>
          </cell>
          <cell r="C156">
            <v>23</v>
          </cell>
        </row>
        <row r="157">
          <cell r="B157">
            <v>38875</v>
          </cell>
          <cell r="C157">
            <v>23</v>
          </cell>
        </row>
        <row r="158">
          <cell r="B158">
            <v>38876</v>
          </cell>
          <cell r="C158">
            <v>23</v>
          </cell>
        </row>
        <row r="159">
          <cell r="B159">
            <v>38877</v>
          </cell>
          <cell r="C159">
            <v>23</v>
          </cell>
        </row>
        <row r="160">
          <cell r="B160">
            <v>38878</v>
          </cell>
          <cell r="C160">
            <v>23</v>
          </cell>
        </row>
        <row r="161">
          <cell r="B161">
            <v>38879</v>
          </cell>
          <cell r="C161">
            <v>23</v>
          </cell>
        </row>
        <row r="162">
          <cell r="B162">
            <v>38880</v>
          </cell>
          <cell r="C162">
            <v>24</v>
          </cell>
        </row>
        <row r="163">
          <cell r="B163">
            <v>38881</v>
          </cell>
          <cell r="C163">
            <v>24</v>
          </cell>
        </row>
        <row r="164">
          <cell r="B164">
            <v>38882</v>
          </cell>
          <cell r="C164">
            <v>24</v>
          </cell>
        </row>
        <row r="165">
          <cell r="B165">
            <v>38883</v>
          </cell>
          <cell r="C165">
            <v>24</v>
          </cell>
        </row>
        <row r="166">
          <cell r="B166">
            <v>38884</v>
          </cell>
          <cell r="C166">
            <v>24</v>
          </cell>
        </row>
        <row r="167">
          <cell r="B167">
            <v>38885</v>
          </cell>
          <cell r="C167">
            <v>24</v>
          </cell>
        </row>
        <row r="168">
          <cell r="B168">
            <v>38886</v>
          </cell>
          <cell r="C168">
            <v>24</v>
          </cell>
        </row>
        <row r="169">
          <cell r="B169">
            <v>38887</v>
          </cell>
          <cell r="C169">
            <v>25</v>
          </cell>
        </row>
        <row r="170">
          <cell r="B170">
            <v>38888</v>
          </cell>
          <cell r="C170">
            <v>25</v>
          </cell>
        </row>
        <row r="171">
          <cell r="B171">
            <v>38889</v>
          </cell>
          <cell r="C171">
            <v>25</v>
          </cell>
        </row>
        <row r="172">
          <cell r="B172">
            <v>38890</v>
          </cell>
          <cell r="C172">
            <v>25</v>
          </cell>
        </row>
        <row r="173">
          <cell r="B173">
            <v>38891</v>
          </cell>
          <cell r="C173">
            <v>25</v>
          </cell>
        </row>
        <row r="174">
          <cell r="B174">
            <v>38892</v>
          </cell>
          <cell r="C174">
            <v>25</v>
          </cell>
        </row>
        <row r="175">
          <cell r="B175">
            <v>38893</v>
          </cell>
          <cell r="C175">
            <v>25</v>
          </cell>
        </row>
        <row r="176">
          <cell r="B176">
            <v>38894</v>
          </cell>
          <cell r="C176">
            <v>26</v>
          </cell>
        </row>
        <row r="177">
          <cell r="B177">
            <v>38895</v>
          </cell>
          <cell r="C177">
            <v>26</v>
          </cell>
        </row>
        <row r="178">
          <cell r="B178">
            <v>38896</v>
          </cell>
          <cell r="C178">
            <v>26</v>
          </cell>
        </row>
        <row r="179">
          <cell r="B179">
            <v>38897</v>
          </cell>
          <cell r="C179">
            <v>26</v>
          </cell>
        </row>
        <row r="180">
          <cell r="B180">
            <v>38898</v>
          </cell>
          <cell r="C180">
            <v>26</v>
          </cell>
        </row>
        <row r="181">
          <cell r="B181">
            <v>38899</v>
          </cell>
          <cell r="C181">
            <v>26</v>
          </cell>
        </row>
        <row r="182">
          <cell r="B182">
            <v>38900</v>
          </cell>
          <cell r="C182">
            <v>26</v>
          </cell>
        </row>
        <row r="183">
          <cell r="B183">
            <v>38901</v>
          </cell>
          <cell r="C183">
            <v>27</v>
          </cell>
        </row>
        <row r="184">
          <cell r="B184">
            <v>38902</v>
          </cell>
          <cell r="C184">
            <v>27</v>
          </cell>
        </row>
        <row r="185">
          <cell r="B185">
            <v>38903</v>
          </cell>
          <cell r="C185">
            <v>27</v>
          </cell>
        </row>
        <row r="186">
          <cell r="B186">
            <v>38904</v>
          </cell>
          <cell r="C186">
            <v>27</v>
          </cell>
        </row>
        <row r="187">
          <cell r="B187">
            <v>38905</v>
          </cell>
          <cell r="C187">
            <v>27</v>
          </cell>
        </row>
        <row r="188">
          <cell r="B188">
            <v>38906</v>
          </cell>
          <cell r="C188">
            <v>27</v>
          </cell>
        </row>
        <row r="189">
          <cell r="B189">
            <v>38907</v>
          </cell>
          <cell r="C189">
            <v>27</v>
          </cell>
        </row>
        <row r="190">
          <cell r="B190">
            <v>38908</v>
          </cell>
          <cell r="C190">
            <v>28</v>
          </cell>
        </row>
        <row r="191">
          <cell r="B191">
            <v>38909</v>
          </cell>
          <cell r="C191">
            <v>28</v>
          </cell>
        </row>
        <row r="192">
          <cell r="B192">
            <v>38910</v>
          </cell>
          <cell r="C192">
            <v>28</v>
          </cell>
        </row>
        <row r="193">
          <cell r="B193">
            <v>38911</v>
          </cell>
          <cell r="C193">
            <v>28</v>
          </cell>
        </row>
        <row r="194">
          <cell r="B194">
            <v>38912</v>
          </cell>
          <cell r="C194">
            <v>28</v>
          </cell>
        </row>
        <row r="195">
          <cell r="B195">
            <v>38913</v>
          </cell>
          <cell r="C195">
            <v>28</v>
          </cell>
        </row>
        <row r="196">
          <cell r="B196">
            <v>38914</v>
          </cell>
          <cell r="C196">
            <v>28</v>
          </cell>
        </row>
        <row r="197">
          <cell r="B197">
            <v>38915</v>
          </cell>
          <cell r="C197">
            <v>29</v>
          </cell>
        </row>
        <row r="198">
          <cell r="B198">
            <v>38916</v>
          </cell>
          <cell r="C198">
            <v>29</v>
          </cell>
        </row>
        <row r="199">
          <cell r="B199">
            <v>38917</v>
          </cell>
          <cell r="C199">
            <v>29</v>
          </cell>
        </row>
        <row r="200">
          <cell r="B200">
            <v>38918</v>
          </cell>
          <cell r="C200">
            <v>29</v>
          </cell>
        </row>
        <row r="201">
          <cell r="B201">
            <v>38919</v>
          </cell>
          <cell r="C201">
            <v>29</v>
          </cell>
        </row>
        <row r="202">
          <cell r="B202">
            <v>38920</v>
          </cell>
          <cell r="C202">
            <v>29</v>
          </cell>
        </row>
        <row r="203">
          <cell r="B203">
            <v>38921</v>
          </cell>
          <cell r="C203">
            <v>29</v>
          </cell>
        </row>
        <row r="204">
          <cell r="B204">
            <v>38922</v>
          </cell>
          <cell r="C204">
            <v>30</v>
          </cell>
        </row>
        <row r="205">
          <cell r="B205">
            <v>38923</v>
          </cell>
          <cell r="C205">
            <v>30</v>
          </cell>
        </row>
        <row r="206">
          <cell r="B206">
            <v>38924</v>
          </cell>
          <cell r="C206">
            <v>30</v>
          </cell>
        </row>
        <row r="207">
          <cell r="B207">
            <v>38925</v>
          </cell>
          <cell r="C207">
            <v>30</v>
          </cell>
        </row>
        <row r="208">
          <cell r="B208">
            <v>38926</v>
          </cell>
          <cell r="C208">
            <v>30</v>
          </cell>
        </row>
        <row r="209">
          <cell r="B209">
            <v>38927</v>
          </cell>
          <cell r="C209">
            <v>30</v>
          </cell>
        </row>
        <row r="210">
          <cell r="B210">
            <v>38928</v>
          </cell>
          <cell r="C210">
            <v>30</v>
          </cell>
        </row>
        <row r="211">
          <cell r="B211">
            <v>38929</v>
          </cell>
          <cell r="C211">
            <v>31</v>
          </cell>
        </row>
        <row r="212">
          <cell r="B212">
            <v>38930</v>
          </cell>
          <cell r="C212">
            <v>31</v>
          </cell>
        </row>
        <row r="213">
          <cell r="B213">
            <v>38931</v>
          </cell>
          <cell r="C213">
            <v>31</v>
          </cell>
        </row>
        <row r="214">
          <cell r="B214">
            <v>38932</v>
          </cell>
          <cell r="C214">
            <v>31</v>
          </cell>
        </row>
        <row r="215">
          <cell r="B215">
            <v>38933</v>
          </cell>
          <cell r="C215">
            <v>31</v>
          </cell>
        </row>
        <row r="216">
          <cell r="B216">
            <v>38934</v>
          </cell>
          <cell r="C216">
            <v>31</v>
          </cell>
        </row>
        <row r="217">
          <cell r="B217">
            <v>38935</v>
          </cell>
          <cell r="C217">
            <v>31</v>
          </cell>
        </row>
        <row r="218">
          <cell r="B218">
            <v>38936</v>
          </cell>
          <cell r="C218">
            <v>32</v>
          </cell>
        </row>
        <row r="219">
          <cell r="B219">
            <v>38937</v>
          </cell>
          <cell r="C219">
            <v>32</v>
          </cell>
        </row>
        <row r="220">
          <cell r="B220">
            <v>38938</v>
          </cell>
          <cell r="C220">
            <v>32</v>
          </cell>
        </row>
        <row r="221">
          <cell r="B221">
            <v>38939</v>
          </cell>
          <cell r="C221">
            <v>32</v>
          </cell>
        </row>
        <row r="222">
          <cell r="B222">
            <v>38940</v>
          </cell>
          <cell r="C222">
            <v>32</v>
          </cell>
        </row>
        <row r="223">
          <cell r="B223">
            <v>38941</v>
          </cell>
          <cell r="C223">
            <v>32</v>
          </cell>
        </row>
        <row r="224">
          <cell r="B224">
            <v>38942</v>
          </cell>
          <cell r="C224">
            <v>32</v>
          </cell>
        </row>
        <row r="225">
          <cell r="B225">
            <v>38943</v>
          </cell>
          <cell r="C225">
            <v>33</v>
          </cell>
        </row>
        <row r="226">
          <cell r="B226">
            <v>38944</v>
          </cell>
          <cell r="C226">
            <v>33</v>
          </cell>
        </row>
        <row r="227">
          <cell r="B227">
            <v>38945</v>
          </cell>
          <cell r="C227">
            <v>33</v>
          </cell>
        </row>
        <row r="228">
          <cell r="B228">
            <v>38946</v>
          </cell>
          <cell r="C228">
            <v>33</v>
          </cell>
        </row>
        <row r="229">
          <cell r="B229">
            <v>38947</v>
          </cell>
          <cell r="C229">
            <v>33</v>
          </cell>
        </row>
        <row r="230">
          <cell r="B230">
            <v>38948</v>
          </cell>
          <cell r="C230">
            <v>33</v>
          </cell>
        </row>
        <row r="231">
          <cell r="B231">
            <v>38949</v>
          </cell>
          <cell r="C231">
            <v>33</v>
          </cell>
        </row>
        <row r="232">
          <cell r="B232">
            <v>38950</v>
          </cell>
          <cell r="C232">
            <v>34</v>
          </cell>
        </row>
        <row r="233">
          <cell r="B233">
            <v>38951</v>
          </cell>
          <cell r="C233">
            <v>34</v>
          </cell>
        </row>
        <row r="234">
          <cell r="B234">
            <v>38952</v>
          </cell>
          <cell r="C234">
            <v>34</v>
          </cell>
        </row>
        <row r="235">
          <cell r="B235">
            <v>38953</v>
          </cell>
          <cell r="C235">
            <v>34</v>
          </cell>
        </row>
        <row r="236">
          <cell r="B236">
            <v>38954</v>
          </cell>
          <cell r="C236">
            <v>34</v>
          </cell>
        </row>
        <row r="237">
          <cell r="B237">
            <v>38955</v>
          </cell>
          <cell r="C237">
            <v>34</v>
          </cell>
        </row>
        <row r="238">
          <cell r="B238">
            <v>38956</v>
          </cell>
          <cell r="C238">
            <v>34</v>
          </cell>
        </row>
        <row r="239">
          <cell r="B239">
            <v>38957</v>
          </cell>
          <cell r="C239">
            <v>35</v>
          </cell>
        </row>
        <row r="240">
          <cell r="B240">
            <v>38958</v>
          </cell>
          <cell r="C240">
            <v>35</v>
          </cell>
        </row>
        <row r="241">
          <cell r="B241">
            <v>38959</v>
          </cell>
          <cell r="C241">
            <v>35</v>
          </cell>
        </row>
        <row r="242">
          <cell r="B242">
            <v>38960</v>
          </cell>
          <cell r="C242">
            <v>35</v>
          </cell>
        </row>
        <row r="243">
          <cell r="B243">
            <v>38961</v>
          </cell>
          <cell r="C243">
            <v>35</v>
          </cell>
        </row>
        <row r="244">
          <cell r="B244">
            <v>38962</v>
          </cell>
          <cell r="C244">
            <v>35</v>
          </cell>
        </row>
        <row r="245">
          <cell r="B245">
            <v>38963</v>
          </cell>
          <cell r="C245">
            <v>35</v>
          </cell>
        </row>
        <row r="246">
          <cell r="B246">
            <v>38964</v>
          </cell>
          <cell r="C246">
            <v>36</v>
          </cell>
        </row>
        <row r="247">
          <cell r="B247">
            <v>38965</v>
          </cell>
          <cell r="C247">
            <v>36</v>
          </cell>
        </row>
        <row r="248">
          <cell r="B248">
            <v>38966</v>
          </cell>
          <cell r="C248">
            <v>36</v>
          </cell>
        </row>
        <row r="249">
          <cell r="B249">
            <v>38967</v>
          </cell>
          <cell r="C249">
            <v>36</v>
          </cell>
        </row>
        <row r="250">
          <cell r="B250">
            <v>38968</v>
          </cell>
          <cell r="C250">
            <v>36</v>
          </cell>
        </row>
        <row r="251">
          <cell r="B251">
            <v>38969</v>
          </cell>
          <cell r="C251">
            <v>36</v>
          </cell>
        </row>
        <row r="252">
          <cell r="B252">
            <v>38970</v>
          </cell>
          <cell r="C252">
            <v>36</v>
          </cell>
        </row>
        <row r="253">
          <cell r="B253">
            <v>38971</v>
          </cell>
          <cell r="C253">
            <v>37</v>
          </cell>
        </row>
        <row r="254">
          <cell r="B254">
            <v>38972</v>
          </cell>
          <cell r="C254">
            <v>37</v>
          </cell>
        </row>
        <row r="255">
          <cell r="B255">
            <v>38973</v>
          </cell>
          <cell r="C255">
            <v>37</v>
          </cell>
        </row>
        <row r="256">
          <cell r="B256">
            <v>38974</v>
          </cell>
          <cell r="C256">
            <v>37</v>
          </cell>
        </row>
        <row r="257">
          <cell r="B257">
            <v>38975</v>
          </cell>
          <cell r="C257">
            <v>37</v>
          </cell>
        </row>
        <row r="258">
          <cell r="B258">
            <v>38976</v>
          </cell>
          <cell r="C258">
            <v>37</v>
          </cell>
        </row>
        <row r="259">
          <cell r="B259">
            <v>38977</v>
          </cell>
          <cell r="C259">
            <v>37</v>
          </cell>
        </row>
        <row r="260">
          <cell r="B260">
            <v>38978</v>
          </cell>
          <cell r="C260">
            <v>38</v>
          </cell>
        </row>
        <row r="261">
          <cell r="B261">
            <v>38979</v>
          </cell>
          <cell r="C261">
            <v>38</v>
          </cell>
        </row>
        <row r="262">
          <cell r="B262">
            <v>38980</v>
          </cell>
          <cell r="C262">
            <v>38</v>
          </cell>
        </row>
        <row r="263">
          <cell r="B263">
            <v>38981</v>
          </cell>
          <cell r="C263">
            <v>38</v>
          </cell>
        </row>
        <row r="264">
          <cell r="B264">
            <v>38982</v>
          </cell>
          <cell r="C264">
            <v>38</v>
          </cell>
        </row>
        <row r="265">
          <cell r="B265">
            <v>38983</v>
          </cell>
          <cell r="C265">
            <v>38</v>
          </cell>
        </row>
        <row r="266">
          <cell r="B266">
            <v>38984</v>
          </cell>
          <cell r="C266">
            <v>38</v>
          </cell>
        </row>
        <row r="267">
          <cell r="B267">
            <v>38985</v>
          </cell>
          <cell r="C267">
            <v>39</v>
          </cell>
        </row>
        <row r="268">
          <cell r="B268">
            <v>38986</v>
          </cell>
          <cell r="C268">
            <v>39</v>
          </cell>
        </row>
        <row r="269">
          <cell r="B269">
            <v>38987</v>
          </cell>
          <cell r="C269">
            <v>39</v>
          </cell>
        </row>
        <row r="270">
          <cell r="B270">
            <v>38988</v>
          </cell>
          <cell r="C270">
            <v>39</v>
          </cell>
        </row>
        <row r="271">
          <cell r="B271">
            <v>38989</v>
          </cell>
          <cell r="C271">
            <v>39</v>
          </cell>
        </row>
        <row r="272">
          <cell r="B272">
            <v>38990</v>
          </cell>
          <cell r="C272">
            <v>39</v>
          </cell>
        </row>
        <row r="273">
          <cell r="B273">
            <v>38991</v>
          </cell>
          <cell r="C273">
            <v>39</v>
          </cell>
        </row>
        <row r="274">
          <cell r="B274">
            <v>38992</v>
          </cell>
          <cell r="C274">
            <v>40</v>
          </cell>
        </row>
        <row r="275">
          <cell r="B275">
            <v>38993</v>
          </cell>
          <cell r="C275">
            <v>40</v>
          </cell>
        </row>
        <row r="276">
          <cell r="B276">
            <v>38994</v>
          </cell>
          <cell r="C276">
            <v>40</v>
          </cell>
        </row>
        <row r="277">
          <cell r="B277">
            <v>38995</v>
          </cell>
          <cell r="C277">
            <v>40</v>
          </cell>
        </row>
        <row r="278">
          <cell r="B278">
            <v>38996</v>
          </cell>
          <cell r="C278">
            <v>40</v>
          </cell>
        </row>
        <row r="279">
          <cell r="B279">
            <v>38997</v>
          </cell>
          <cell r="C279">
            <v>40</v>
          </cell>
        </row>
        <row r="280">
          <cell r="B280">
            <v>38998</v>
          </cell>
          <cell r="C280">
            <v>40</v>
          </cell>
        </row>
        <row r="281">
          <cell r="B281">
            <v>38999</v>
          </cell>
          <cell r="C281">
            <v>41</v>
          </cell>
        </row>
        <row r="282">
          <cell r="B282">
            <v>39000</v>
          </cell>
          <cell r="C282">
            <v>41</v>
          </cell>
        </row>
        <row r="283">
          <cell r="B283">
            <v>39001</v>
          </cell>
          <cell r="C283">
            <v>41</v>
          </cell>
        </row>
        <row r="284">
          <cell r="B284">
            <v>39002</v>
          </cell>
          <cell r="C284">
            <v>41</v>
          </cell>
        </row>
        <row r="285">
          <cell r="B285">
            <v>39003</v>
          </cell>
          <cell r="C285">
            <v>41</v>
          </cell>
        </row>
        <row r="286">
          <cell r="B286">
            <v>39004</v>
          </cell>
          <cell r="C286">
            <v>41</v>
          </cell>
        </row>
        <row r="287">
          <cell r="B287">
            <v>39005</v>
          </cell>
          <cell r="C287">
            <v>41</v>
          </cell>
        </row>
        <row r="288">
          <cell r="B288">
            <v>39006</v>
          </cell>
          <cell r="C288">
            <v>42</v>
          </cell>
        </row>
        <row r="289">
          <cell r="B289">
            <v>39007</v>
          </cell>
          <cell r="C289">
            <v>42</v>
          </cell>
        </row>
        <row r="290">
          <cell r="B290">
            <v>39008</v>
          </cell>
          <cell r="C290">
            <v>42</v>
          </cell>
        </row>
        <row r="291">
          <cell r="B291">
            <v>39009</v>
          </cell>
          <cell r="C291">
            <v>42</v>
          </cell>
        </row>
        <row r="292">
          <cell r="B292">
            <v>39010</v>
          </cell>
          <cell r="C292">
            <v>42</v>
          </cell>
        </row>
        <row r="293">
          <cell r="B293">
            <v>39011</v>
          </cell>
          <cell r="C293">
            <v>42</v>
          </cell>
        </row>
        <row r="294">
          <cell r="B294">
            <v>39012</v>
          </cell>
          <cell r="C294">
            <v>42</v>
          </cell>
        </row>
        <row r="295">
          <cell r="B295">
            <v>39013</v>
          </cell>
          <cell r="C295">
            <v>43</v>
          </cell>
        </row>
        <row r="296">
          <cell r="B296">
            <v>39014</v>
          </cell>
          <cell r="C296">
            <v>43</v>
          </cell>
        </row>
        <row r="297">
          <cell r="B297">
            <v>39015</v>
          </cell>
          <cell r="C297">
            <v>43</v>
          </cell>
        </row>
        <row r="298">
          <cell r="B298">
            <v>39016</v>
          </cell>
          <cell r="C298">
            <v>43</v>
          </cell>
        </row>
        <row r="299">
          <cell r="B299">
            <v>39017</v>
          </cell>
          <cell r="C299">
            <v>43</v>
          </cell>
        </row>
        <row r="300">
          <cell r="B300">
            <v>39018</v>
          </cell>
          <cell r="C300">
            <v>43</v>
          </cell>
        </row>
        <row r="301">
          <cell r="B301">
            <v>39019</v>
          </cell>
          <cell r="C301">
            <v>43</v>
          </cell>
        </row>
        <row r="302">
          <cell r="B302">
            <v>39020</v>
          </cell>
          <cell r="C302">
            <v>44</v>
          </cell>
        </row>
        <row r="303">
          <cell r="B303">
            <v>39021</v>
          </cell>
          <cell r="C303">
            <v>44</v>
          </cell>
        </row>
        <row r="304">
          <cell r="B304">
            <v>39022</v>
          </cell>
          <cell r="C304">
            <v>44</v>
          </cell>
        </row>
        <row r="305">
          <cell r="B305">
            <v>39023</v>
          </cell>
          <cell r="C305">
            <v>44</v>
          </cell>
        </row>
        <row r="306">
          <cell r="B306">
            <v>39024</v>
          </cell>
          <cell r="C306">
            <v>44</v>
          </cell>
        </row>
        <row r="307">
          <cell r="B307">
            <v>39025</v>
          </cell>
          <cell r="C307">
            <v>44</v>
          </cell>
        </row>
        <row r="308">
          <cell r="B308">
            <v>39026</v>
          </cell>
          <cell r="C308">
            <v>44</v>
          </cell>
        </row>
        <row r="309">
          <cell r="B309">
            <v>39027</v>
          </cell>
          <cell r="C309">
            <v>45</v>
          </cell>
        </row>
        <row r="310">
          <cell r="B310">
            <v>39028</v>
          </cell>
          <cell r="C310">
            <v>45</v>
          </cell>
        </row>
        <row r="311">
          <cell r="B311">
            <v>39029</v>
          </cell>
          <cell r="C311">
            <v>45</v>
          </cell>
        </row>
        <row r="312">
          <cell r="B312">
            <v>39030</v>
          </cell>
          <cell r="C312">
            <v>45</v>
          </cell>
        </row>
        <row r="313">
          <cell r="B313">
            <v>39031</v>
          </cell>
          <cell r="C313">
            <v>45</v>
          </cell>
        </row>
        <row r="314">
          <cell r="B314">
            <v>39032</v>
          </cell>
          <cell r="C314">
            <v>45</v>
          </cell>
        </row>
        <row r="315">
          <cell r="B315">
            <v>39033</v>
          </cell>
          <cell r="C315">
            <v>45</v>
          </cell>
        </row>
        <row r="316">
          <cell r="B316">
            <v>39034</v>
          </cell>
          <cell r="C316">
            <v>46</v>
          </cell>
        </row>
        <row r="317">
          <cell r="B317">
            <v>39035</v>
          </cell>
          <cell r="C317">
            <v>46</v>
          </cell>
        </row>
        <row r="318">
          <cell r="B318">
            <v>39036</v>
          </cell>
          <cell r="C318">
            <v>46</v>
          </cell>
        </row>
        <row r="319">
          <cell r="B319">
            <v>39037</v>
          </cell>
          <cell r="C319">
            <v>46</v>
          </cell>
        </row>
        <row r="320">
          <cell r="B320">
            <v>39038</v>
          </cell>
          <cell r="C320">
            <v>46</v>
          </cell>
        </row>
        <row r="321">
          <cell r="B321">
            <v>39039</v>
          </cell>
          <cell r="C321">
            <v>46</v>
          </cell>
        </row>
        <row r="322">
          <cell r="B322">
            <v>39040</v>
          </cell>
          <cell r="C322">
            <v>46</v>
          </cell>
        </row>
        <row r="323">
          <cell r="B323">
            <v>39041</v>
          </cell>
          <cell r="C323">
            <v>47</v>
          </cell>
        </row>
        <row r="324">
          <cell r="B324">
            <v>39042</v>
          </cell>
          <cell r="C324">
            <v>47</v>
          </cell>
        </row>
        <row r="325">
          <cell r="B325">
            <v>39043</v>
          </cell>
          <cell r="C325">
            <v>47</v>
          </cell>
        </row>
        <row r="326">
          <cell r="B326">
            <v>39044</v>
          </cell>
          <cell r="C326">
            <v>47</v>
          </cell>
        </row>
        <row r="327">
          <cell r="B327">
            <v>39045</v>
          </cell>
          <cell r="C327">
            <v>47</v>
          </cell>
        </row>
        <row r="328">
          <cell r="B328">
            <v>39046</v>
          </cell>
          <cell r="C328">
            <v>47</v>
          </cell>
        </row>
        <row r="329">
          <cell r="B329">
            <v>39047</v>
          </cell>
          <cell r="C329">
            <v>47</v>
          </cell>
        </row>
        <row r="330">
          <cell r="B330">
            <v>39048</v>
          </cell>
          <cell r="C330">
            <v>48</v>
          </cell>
        </row>
        <row r="331">
          <cell r="B331">
            <v>39049</v>
          </cell>
          <cell r="C331">
            <v>48</v>
          </cell>
        </row>
        <row r="332">
          <cell r="B332">
            <v>39050</v>
          </cell>
          <cell r="C332">
            <v>48</v>
          </cell>
        </row>
        <row r="333">
          <cell r="B333">
            <v>39051</v>
          </cell>
          <cell r="C333">
            <v>48</v>
          </cell>
        </row>
        <row r="334">
          <cell r="B334">
            <v>39052</v>
          </cell>
          <cell r="C334">
            <v>48</v>
          </cell>
        </row>
        <row r="335">
          <cell r="B335">
            <v>39053</v>
          </cell>
          <cell r="C335">
            <v>48</v>
          </cell>
        </row>
        <row r="336">
          <cell r="B336">
            <v>39054</v>
          </cell>
          <cell r="C336">
            <v>48</v>
          </cell>
        </row>
        <row r="337">
          <cell r="B337">
            <v>39055</v>
          </cell>
          <cell r="C337">
            <v>49</v>
          </cell>
        </row>
        <row r="338">
          <cell r="B338">
            <v>39056</v>
          </cell>
          <cell r="C338">
            <v>49</v>
          </cell>
        </row>
        <row r="339">
          <cell r="B339">
            <v>39057</v>
          </cell>
          <cell r="C339">
            <v>49</v>
          </cell>
        </row>
        <row r="340">
          <cell r="B340">
            <v>39058</v>
          </cell>
          <cell r="C340">
            <v>49</v>
          </cell>
        </row>
        <row r="341">
          <cell r="B341">
            <v>39059</v>
          </cell>
          <cell r="C341">
            <v>49</v>
          </cell>
        </row>
        <row r="342">
          <cell r="B342">
            <v>39060</v>
          </cell>
          <cell r="C342">
            <v>49</v>
          </cell>
        </row>
        <row r="343">
          <cell r="B343">
            <v>39061</v>
          </cell>
          <cell r="C343">
            <v>49</v>
          </cell>
        </row>
        <row r="344">
          <cell r="B344">
            <v>39062</v>
          </cell>
          <cell r="C344">
            <v>50</v>
          </cell>
        </row>
        <row r="345">
          <cell r="B345">
            <v>39063</v>
          </cell>
          <cell r="C345">
            <v>50</v>
          </cell>
        </row>
        <row r="346">
          <cell r="B346">
            <v>39064</v>
          </cell>
          <cell r="C346">
            <v>50</v>
          </cell>
        </row>
        <row r="347">
          <cell r="B347">
            <v>39065</v>
          </cell>
          <cell r="C347">
            <v>50</v>
          </cell>
        </row>
        <row r="348">
          <cell r="B348">
            <v>39066</v>
          </cell>
          <cell r="C348">
            <v>50</v>
          </cell>
        </row>
        <row r="349">
          <cell r="B349">
            <v>39067</v>
          </cell>
          <cell r="C349">
            <v>50</v>
          </cell>
        </row>
        <row r="350">
          <cell r="B350">
            <v>39068</v>
          </cell>
          <cell r="C350">
            <v>50</v>
          </cell>
        </row>
        <row r="351">
          <cell r="B351">
            <v>39069</v>
          </cell>
          <cell r="C351">
            <v>51</v>
          </cell>
        </row>
        <row r="352">
          <cell r="B352">
            <v>39070</v>
          </cell>
          <cell r="C352">
            <v>51</v>
          </cell>
        </row>
        <row r="353">
          <cell r="B353">
            <v>39071</v>
          </cell>
          <cell r="C353">
            <v>51</v>
          </cell>
        </row>
        <row r="354">
          <cell r="B354">
            <v>39072</v>
          </cell>
          <cell r="C354">
            <v>51</v>
          </cell>
        </row>
        <row r="355">
          <cell r="B355">
            <v>39073</v>
          </cell>
          <cell r="C355">
            <v>51</v>
          </cell>
        </row>
        <row r="356">
          <cell r="B356">
            <v>39074</v>
          </cell>
          <cell r="C356">
            <v>51</v>
          </cell>
        </row>
        <row r="357">
          <cell r="B357">
            <v>39075</v>
          </cell>
          <cell r="C357">
            <v>51</v>
          </cell>
        </row>
        <row r="358">
          <cell r="B358">
            <v>39076</v>
          </cell>
          <cell r="C358">
            <v>52</v>
          </cell>
        </row>
        <row r="359">
          <cell r="B359">
            <v>39077</v>
          </cell>
          <cell r="C359">
            <v>52</v>
          </cell>
        </row>
        <row r="360">
          <cell r="B360">
            <v>39078</v>
          </cell>
          <cell r="C360">
            <v>52</v>
          </cell>
        </row>
        <row r="361">
          <cell r="B361">
            <v>39079</v>
          </cell>
          <cell r="C361">
            <v>52</v>
          </cell>
        </row>
        <row r="362">
          <cell r="B362">
            <v>39080</v>
          </cell>
          <cell r="C362">
            <v>52</v>
          </cell>
        </row>
        <row r="363">
          <cell r="B363">
            <v>39081</v>
          </cell>
          <cell r="C363">
            <v>52</v>
          </cell>
        </row>
        <row r="364">
          <cell r="B364">
            <v>39082</v>
          </cell>
          <cell r="C364">
            <v>52</v>
          </cell>
        </row>
        <row r="365">
          <cell r="B365">
            <v>39083</v>
          </cell>
          <cell r="C365">
            <v>53</v>
          </cell>
        </row>
        <row r="366">
          <cell r="B366">
            <v>39084</v>
          </cell>
          <cell r="C366">
            <v>53</v>
          </cell>
        </row>
        <row r="367">
          <cell r="B367">
            <v>39085</v>
          </cell>
          <cell r="C367">
            <v>53</v>
          </cell>
        </row>
        <row r="368">
          <cell r="B368">
            <v>39086</v>
          </cell>
          <cell r="C368">
            <v>53</v>
          </cell>
        </row>
        <row r="369">
          <cell r="B369">
            <v>39087</v>
          </cell>
          <cell r="C369">
            <v>53</v>
          </cell>
        </row>
        <row r="370">
          <cell r="B370">
            <v>39088</v>
          </cell>
          <cell r="C370">
            <v>53</v>
          </cell>
        </row>
        <row r="371">
          <cell r="B371">
            <v>39089</v>
          </cell>
          <cell r="C371">
            <v>53</v>
          </cell>
        </row>
        <row r="372">
          <cell r="B372">
            <v>39090</v>
          </cell>
          <cell r="C372">
            <v>54</v>
          </cell>
        </row>
        <row r="373">
          <cell r="B373">
            <v>39091</v>
          </cell>
          <cell r="C373">
            <v>54</v>
          </cell>
        </row>
        <row r="374">
          <cell r="B374">
            <v>39092</v>
          </cell>
          <cell r="C374">
            <v>54</v>
          </cell>
        </row>
        <row r="375">
          <cell r="B375">
            <v>39093</v>
          </cell>
          <cell r="C375">
            <v>54</v>
          </cell>
        </row>
        <row r="376">
          <cell r="B376">
            <v>39094</v>
          </cell>
          <cell r="C376">
            <v>54</v>
          </cell>
        </row>
        <row r="377">
          <cell r="B377">
            <v>39095</v>
          </cell>
          <cell r="C377">
            <v>54</v>
          </cell>
        </row>
        <row r="378">
          <cell r="B378">
            <v>39096</v>
          </cell>
          <cell r="C378">
            <v>54</v>
          </cell>
        </row>
        <row r="379">
          <cell r="B379">
            <v>39097</v>
          </cell>
          <cell r="C379">
            <v>55</v>
          </cell>
        </row>
        <row r="380">
          <cell r="B380">
            <v>39098</v>
          </cell>
          <cell r="C380">
            <v>55</v>
          </cell>
        </row>
        <row r="381">
          <cell r="B381">
            <v>39099</v>
          </cell>
          <cell r="C381">
            <v>55</v>
          </cell>
        </row>
        <row r="382">
          <cell r="B382">
            <v>39100</v>
          </cell>
          <cell r="C382">
            <v>55</v>
          </cell>
        </row>
        <row r="383">
          <cell r="B383">
            <v>39101</v>
          </cell>
          <cell r="C383">
            <v>55</v>
          </cell>
        </row>
        <row r="384">
          <cell r="B384">
            <v>39102</v>
          </cell>
          <cell r="C384">
            <v>55</v>
          </cell>
        </row>
        <row r="385">
          <cell r="B385">
            <v>39103</v>
          </cell>
          <cell r="C385">
            <v>55</v>
          </cell>
        </row>
        <row r="386">
          <cell r="B386">
            <v>39104</v>
          </cell>
          <cell r="C386">
            <v>56</v>
          </cell>
        </row>
        <row r="387">
          <cell r="B387">
            <v>39105</v>
          </cell>
          <cell r="C387">
            <v>56</v>
          </cell>
        </row>
        <row r="388">
          <cell r="B388">
            <v>39106</v>
          </cell>
          <cell r="C388">
            <v>56</v>
          </cell>
        </row>
        <row r="389">
          <cell r="B389">
            <v>39107</v>
          </cell>
          <cell r="C389">
            <v>56</v>
          </cell>
        </row>
        <row r="390">
          <cell r="B390">
            <v>39108</v>
          </cell>
          <cell r="C390">
            <v>56</v>
          </cell>
        </row>
        <row r="391">
          <cell r="B391">
            <v>39109</v>
          </cell>
          <cell r="C391">
            <v>56</v>
          </cell>
        </row>
        <row r="392">
          <cell r="B392">
            <v>39110</v>
          </cell>
          <cell r="C392">
            <v>56</v>
          </cell>
        </row>
        <row r="393">
          <cell r="B393">
            <v>39111</v>
          </cell>
          <cell r="C393">
            <v>57</v>
          </cell>
        </row>
        <row r="394">
          <cell r="B394">
            <v>39112</v>
          </cell>
          <cell r="C394">
            <v>57</v>
          </cell>
        </row>
        <row r="395">
          <cell r="B395">
            <v>39113</v>
          </cell>
          <cell r="C395">
            <v>57</v>
          </cell>
        </row>
        <row r="396">
          <cell r="B396">
            <v>39114</v>
          </cell>
          <cell r="C396">
            <v>57</v>
          </cell>
        </row>
        <row r="397">
          <cell r="B397">
            <v>39115</v>
          </cell>
          <cell r="C397">
            <v>57</v>
          </cell>
        </row>
        <row r="398">
          <cell r="B398">
            <v>39116</v>
          </cell>
          <cell r="C398">
            <v>57</v>
          </cell>
        </row>
        <row r="399">
          <cell r="B399">
            <v>39117</v>
          </cell>
          <cell r="C399">
            <v>57</v>
          </cell>
        </row>
        <row r="400">
          <cell r="B400">
            <v>39118</v>
          </cell>
          <cell r="C400">
            <v>58</v>
          </cell>
        </row>
        <row r="401">
          <cell r="B401">
            <v>39119</v>
          </cell>
          <cell r="C401">
            <v>58</v>
          </cell>
        </row>
        <row r="402">
          <cell r="B402">
            <v>39120</v>
          </cell>
          <cell r="C402">
            <v>58</v>
          </cell>
        </row>
        <row r="403">
          <cell r="B403">
            <v>39121</v>
          </cell>
          <cell r="C403">
            <v>58</v>
          </cell>
        </row>
        <row r="404">
          <cell r="B404">
            <v>39122</v>
          </cell>
          <cell r="C404">
            <v>58</v>
          </cell>
        </row>
        <row r="405">
          <cell r="B405">
            <v>39123</v>
          </cell>
          <cell r="C405">
            <v>58</v>
          </cell>
        </row>
        <row r="406">
          <cell r="B406">
            <v>39124</v>
          </cell>
          <cell r="C406">
            <v>58</v>
          </cell>
        </row>
        <row r="407">
          <cell r="B407">
            <v>39125</v>
          </cell>
          <cell r="C407">
            <v>59</v>
          </cell>
        </row>
        <row r="408">
          <cell r="B408">
            <v>39126</v>
          </cell>
          <cell r="C408">
            <v>59</v>
          </cell>
        </row>
        <row r="409">
          <cell r="B409">
            <v>39127</v>
          </cell>
          <cell r="C409">
            <v>59</v>
          </cell>
        </row>
        <row r="410">
          <cell r="B410">
            <v>39128</v>
          </cell>
          <cell r="C410">
            <v>59</v>
          </cell>
        </row>
        <row r="411">
          <cell r="B411">
            <v>39129</v>
          </cell>
          <cell r="C411">
            <v>59</v>
          </cell>
        </row>
        <row r="412">
          <cell r="B412">
            <v>39130</v>
          </cell>
          <cell r="C412">
            <v>59</v>
          </cell>
        </row>
        <row r="413">
          <cell r="B413">
            <v>39131</v>
          </cell>
          <cell r="C413">
            <v>59</v>
          </cell>
        </row>
        <row r="414">
          <cell r="B414">
            <v>39132</v>
          </cell>
          <cell r="C414">
            <v>60</v>
          </cell>
        </row>
        <row r="415">
          <cell r="B415">
            <v>39133</v>
          </cell>
          <cell r="C415">
            <v>60</v>
          </cell>
        </row>
        <row r="416">
          <cell r="B416">
            <v>39134</v>
          </cell>
          <cell r="C416">
            <v>60</v>
          </cell>
        </row>
        <row r="417">
          <cell r="B417">
            <v>39135</v>
          </cell>
          <cell r="C417">
            <v>60</v>
          </cell>
        </row>
        <row r="418">
          <cell r="B418">
            <v>39136</v>
          </cell>
          <cell r="C418">
            <v>60</v>
          </cell>
        </row>
        <row r="419">
          <cell r="B419">
            <v>39137</v>
          </cell>
          <cell r="C419">
            <v>60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.CONC"/>
      <sheetName val="FILTRGEM"/>
      <sheetName val="ESP.LAMA"/>
      <sheetName val="SIST. REC. REJ GRO"/>
      <sheetName val="TANCAGEM DE REC"/>
      <sheetName val="MOAGEM"/>
      <sheetName val="SUBEST 1"/>
      <sheetName val="SUBEST 2"/>
      <sheetName val="FLOTAÇAO"/>
      <sheetName val="DESLAMAGEM"/>
      <sheetName val="SIST. DE REAJ."/>
      <sheetName val="SIST. REC. BARRA."/>
      <sheetName val="BOMB. DE REJEITOS"/>
      <sheetName val="UTILIDADES"/>
      <sheetName val="SIST. AR COMP."/>
      <sheetName val="DIST. DE UTILIDADES"/>
      <sheetName val="DRENAGEM INDUSTRIAL"/>
      <sheetName val="Plan2"/>
      <sheetName val="Plan3"/>
      <sheetName val="CANTEIRO MELLO"/>
      <sheetName val="Plan1"/>
      <sheetName val="Plan4"/>
      <sheetName val="Plan5"/>
      <sheetName val="Plan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T7">
            <v>40314</v>
          </cell>
        </row>
      </sheetData>
      <sheetData sheetId="2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3-QUADRO PRODUTIVIDADE"/>
      <sheetName val="EAP-Hélice"/>
      <sheetName val="EAP-4 Sem"/>
      <sheetName val="EAP-5 Sem"/>
      <sheetName val="Curva"/>
      <sheetName val="Curva-5 Sem"/>
      <sheetName val="EAP-Hélice com verd. e falso"/>
      <sheetName val="EAP-Hélice matriz"/>
      <sheetName val="EAP-Hélice BH"/>
    </sheetNames>
    <sheetDataSet>
      <sheetData sheetId="0" refreshError="1">
        <row r="11">
          <cell r="A11">
            <v>30</v>
          </cell>
          <cell r="B11" t="str">
            <v>Estaca tipo Hélice Contínua diâmetro 30 cm</v>
          </cell>
          <cell r="C11" t="str">
            <v>unid</v>
          </cell>
          <cell r="D11">
            <v>233</v>
          </cell>
          <cell r="E11">
            <v>1.6</v>
          </cell>
          <cell r="F11" t="str">
            <v>1,60 hh/ml</v>
          </cell>
        </row>
        <row r="12">
          <cell r="A12">
            <v>35</v>
          </cell>
          <cell r="B12" t="str">
            <v>Estaca tipo Hélice Contínua diâmetro 35 cm</v>
          </cell>
          <cell r="C12" t="str">
            <v>unid</v>
          </cell>
          <cell r="D12">
            <v>584</v>
          </cell>
          <cell r="E12">
            <v>1.74</v>
          </cell>
          <cell r="F12" t="str">
            <v>1,74 hh/ml</v>
          </cell>
        </row>
        <row r="13">
          <cell r="A13">
            <v>40</v>
          </cell>
          <cell r="B13" t="str">
            <v>Estaca tipo Hélice Contínua diâmetro 40 cm</v>
          </cell>
          <cell r="C13" t="str">
            <v>unid</v>
          </cell>
          <cell r="D13">
            <v>133</v>
          </cell>
          <cell r="E13">
            <v>1.82</v>
          </cell>
          <cell r="F13" t="str">
            <v>1,82 hh/ml</v>
          </cell>
        </row>
        <row r="14">
          <cell r="A14">
            <v>45</v>
          </cell>
          <cell r="B14" t="str">
            <v>Estaca tipo Hélice Contínua diâmetro 45 cm</v>
          </cell>
          <cell r="C14" t="str">
            <v>unid</v>
          </cell>
          <cell r="D14">
            <v>1218</v>
          </cell>
          <cell r="E14">
            <v>1.82</v>
          </cell>
          <cell r="F14" t="str">
            <v>1,82 hh/ml</v>
          </cell>
        </row>
        <row r="15">
          <cell r="A15">
            <v>50</v>
          </cell>
          <cell r="B15" t="str">
            <v>Estaca tipo Hélice Contínua diâmetro 50 cm</v>
          </cell>
          <cell r="C15" t="str">
            <v>unid</v>
          </cell>
          <cell r="D15">
            <v>973</v>
          </cell>
          <cell r="E15">
            <v>1.9</v>
          </cell>
          <cell r="F15" t="str">
            <v>1,90 hh/ml</v>
          </cell>
        </row>
        <row r="16">
          <cell r="A16">
            <v>60</v>
          </cell>
          <cell r="B16" t="str">
            <v>Estaca tipo Hélice Contínua diâmetro 60 cm</v>
          </cell>
          <cell r="C16" t="str">
            <v>unid</v>
          </cell>
          <cell r="D16">
            <v>1283</v>
          </cell>
          <cell r="E16">
            <v>2</v>
          </cell>
          <cell r="F16" t="str">
            <v>2,00 hh/ml</v>
          </cell>
        </row>
        <row r="17">
          <cell r="B17" t="str">
            <v>Armação</v>
          </cell>
        </row>
        <row r="18">
          <cell r="A18" t="str">
            <v>AÇO</v>
          </cell>
          <cell r="B18" t="str">
            <v>Aço CA50/60</v>
          </cell>
          <cell r="C18" t="str">
            <v>kg</v>
          </cell>
          <cell r="D18">
            <v>441291</v>
          </cell>
          <cell r="E18">
            <v>105</v>
          </cell>
          <cell r="F18" t="str">
            <v>105 hh/ton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Beneficiados"/>
      <sheetName val="insumos"/>
      <sheetName val="composicao"/>
      <sheetName val="Cronograma  150"/>
      <sheetName val="US OS PEREIROS"/>
      <sheetName val="Tipo 2  caixa dágua"/>
      <sheetName val="TIPO 4"/>
      <sheetName val="Cronograma "/>
      <sheetName val="Plan1"/>
    </sheetNames>
    <sheetDataSet>
      <sheetData sheetId="0"/>
      <sheetData sheetId="1">
        <row r="6">
          <cell r="B6" t="str">
            <v>Ajudante</v>
          </cell>
        </row>
        <row r="571">
          <cell r="D571">
            <v>59.62</v>
          </cell>
        </row>
        <row r="572">
          <cell r="D572">
            <v>114.63</v>
          </cell>
        </row>
        <row r="573">
          <cell r="D573">
            <v>87.62</v>
          </cell>
        </row>
      </sheetData>
      <sheetData sheetId="2">
        <row r="52">
          <cell r="F52">
            <v>1943.6879999999996</v>
          </cell>
        </row>
        <row r="96">
          <cell r="F96">
            <v>2.0760000000000001</v>
          </cell>
        </row>
        <row r="107">
          <cell r="F107">
            <v>4.6524999999999999</v>
          </cell>
        </row>
        <row r="114">
          <cell r="F114">
            <v>21.972000000000001</v>
          </cell>
        </row>
        <row r="122">
          <cell r="F122">
            <v>55.656000000000006</v>
          </cell>
        </row>
        <row r="133">
          <cell r="F133">
            <v>297</v>
          </cell>
        </row>
        <row r="145">
          <cell r="F145">
            <v>317.06400000000002</v>
          </cell>
        </row>
        <row r="153">
          <cell r="F153">
            <v>41.483999999999995</v>
          </cell>
        </row>
        <row r="166">
          <cell r="F166">
            <v>27.143999999999998</v>
          </cell>
        </row>
        <row r="178">
          <cell r="F178">
            <v>38.856000000000002</v>
          </cell>
        </row>
        <row r="188">
          <cell r="F188">
            <v>21.263999999999999</v>
          </cell>
        </row>
        <row r="200">
          <cell r="F200">
            <v>42.312000000000005</v>
          </cell>
        </row>
        <row r="212">
          <cell r="F212">
            <v>46.307999999999993</v>
          </cell>
        </row>
        <row r="223">
          <cell r="F223">
            <v>234.18</v>
          </cell>
        </row>
        <row r="233">
          <cell r="F233">
            <v>3.6</v>
          </cell>
        </row>
        <row r="244">
          <cell r="F244">
            <v>16.931999999999999</v>
          </cell>
        </row>
        <row r="255">
          <cell r="F255">
            <v>16.931999999999999</v>
          </cell>
        </row>
        <row r="266">
          <cell r="F266">
            <v>15.036</v>
          </cell>
        </row>
        <row r="277">
          <cell r="F277">
            <v>20.484000000000002</v>
          </cell>
        </row>
        <row r="287">
          <cell r="F287">
            <v>6.24</v>
          </cell>
        </row>
        <row r="294">
          <cell r="F294">
            <v>14.1</v>
          </cell>
        </row>
        <row r="306">
          <cell r="F306">
            <v>26.771999999999998</v>
          </cell>
        </row>
        <row r="327">
          <cell r="F327">
            <v>1393.7760000000001</v>
          </cell>
        </row>
        <row r="347">
          <cell r="F347">
            <v>99.972000000000008</v>
          </cell>
        </row>
        <row r="356">
          <cell r="F356">
            <v>77.039999999999992</v>
          </cell>
        </row>
        <row r="366">
          <cell r="F366">
            <v>44.352000000000004</v>
          </cell>
        </row>
        <row r="376">
          <cell r="F376">
            <v>44.352000000000004</v>
          </cell>
        </row>
        <row r="389">
          <cell r="F389">
            <v>29.436</v>
          </cell>
        </row>
        <row r="397">
          <cell r="F397">
            <v>41.483999999999995</v>
          </cell>
        </row>
        <row r="405">
          <cell r="F405">
            <v>80.891999999999996</v>
          </cell>
        </row>
        <row r="413">
          <cell r="F413">
            <v>120.13200000000001</v>
          </cell>
        </row>
        <row r="422">
          <cell r="F422">
            <v>3.9359999999999999</v>
          </cell>
        </row>
        <row r="431">
          <cell r="F431">
            <v>0.26400000000000001</v>
          </cell>
        </row>
        <row r="438">
          <cell r="F438">
            <v>0.74399999999999999</v>
          </cell>
        </row>
        <row r="445">
          <cell r="F445">
            <v>0.432</v>
          </cell>
        </row>
        <row r="452">
          <cell r="F452">
            <v>13.739999999999998</v>
          </cell>
        </row>
        <row r="459">
          <cell r="F459">
            <v>1.3080000000000001</v>
          </cell>
        </row>
        <row r="466">
          <cell r="F466">
            <v>5.2320000000000002</v>
          </cell>
        </row>
        <row r="473">
          <cell r="F473">
            <v>0.3</v>
          </cell>
        </row>
        <row r="487">
          <cell r="F487">
            <v>5.3040000000000003</v>
          </cell>
        </row>
        <row r="494">
          <cell r="F494">
            <v>0.34799999999999998</v>
          </cell>
        </row>
        <row r="501">
          <cell r="F501">
            <v>0.52800000000000002</v>
          </cell>
        </row>
        <row r="509">
          <cell r="F509">
            <v>30.9</v>
          </cell>
        </row>
        <row r="517">
          <cell r="F517">
            <v>8.2199999999999989</v>
          </cell>
        </row>
        <row r="524">
          <cell r="F524">
            <v>6.7439999999999998</v>
          </cell>
        </row>
        <row r="531">
          <cell r="F531">
            <v>19.295999999999999</v>
          </cell>
        </row>
        <row r="538">
          <cell r="F538">
            <v>5.4359999999999999</v>
          </cell>
        </row>
        <row r="545">
          <cell r="F545">
            <v>7.2360000000000007</v>
          </cell>
        </row>
        <row r="552">
          <cell r="F552">
            <v>4.5359999999999996</v>
          </cell>
        </row>
        <row r="559">
          <cell r="F559">
            <v>2.3879999999999999</v>
          </cell>
        </row>
        <row r="566">
          <cell r="F566">
            <v>1.08</v>
          </cell>
        </row>
        <row r="573">
          <cell r="F573">
            <v>2.2799999999999998</v>
          </cell>
        </row>
        <row r="580">
          <cell r="F580">
            <v>1.5</v>
          </cell>
        </row>
        <row r="587">
          <cell r="F587">
            <v>5.1719999999999997</v>
          </cell>
        </row>
        <row r="594">
          <cell r="F594">
            <v>2.52</v>
          </cell>
        </row>
        <row r="601">
          <cell r="F601">
            <v>12.744</v>
          </cell>
        </row>
        <row r="608">
          <cell r="F608">
            <v>25.560000000000002</v>
          </cell>
        </row>
        <row r="644">
          <cell r="F644">
            <v>51.48</v>
          </cell>
        </row>
        <row r="652">
          <cell r="F652">
            <v>1.68</v>
          </cell>
        </row>
        <row r="659">
          <cell r="F659">
            <v>0.44400000000000001</v>
          </cell>
        </row>
        <row r="666">
          <cell r="F666">
            <v>1.9440000000000002</v>
          </cell>
        </row>
        <row r="673">
          <cell r="F673">
            <v>0.96000000000000008</v>
          </cell>
        </row>
        <row r="680">
          <cell r="F680">
            <v>1.3440000000000001</v>
          </cell>
        </row>
        <row r="687">
          <cell r="F687">
            <v>3.1559999999999997</v>
          </cell>
        </row>
        <row r="695">
          <cell r="F695">
            <v>41.172000000000004</v>
          </cell>
        </row>
        <row r="702">
          <cell r="F702">
            <v>1.4880000000000002</v>
          </cell>
        </row>
        <row r="1257">
          <cell r="F1257">
            <v>20.952000000000002</v>
          </cell>
        </row>
      </sheetData>
      <sheetData sheetId="3"/>
      <sheetData sheetId="4"/>
      <sheetData sheetId="5">
        <row r="83">
          <cell r="F83">
            <v>4998.2860199999977</v>
          </cell>
        </row>
      </sheetData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Beneficiados"/>
      <sheetName val="insumos"/>
      <sheetName val="composicao"/>
      <sheetName val="Cronograma  150"/>
      <sheetName val="US OS PEREIROS"/>
      <sheetName val="Tipo 2  caixa dágua"/>
      <sheetName val="TIPO 4"/>
      <sheetName val="Cronograma "/>
      <sheetName val="Plan1"/>
    </sheetNames>
    <sheetDataSet>
      <sheetData sheetId="0"/>
      <sheetData sheetId="1">
        <row r="6">
          <cell r="B6" t="str">
            <v>Ajudante</v>
          </cell>
          <cell r="D6">
            <v>3.11</v>
          </cell>
        </row>
        <row r="7">
          <cell r="B7" t="str">
            <v>Ajudante de carpinteiro</v>
          </cell>
          <cell r="D7">
            <v>3.11</v>
          </cell>
        </row>
        <row r="8">
          <cell r="B8" t="str">
            <v>Ajudante de eletricista</v>
          </cell>
          <cell r="D8">
            <v>3.11</v>
          </cell>
        </row>
        <row r="9">
          <cell r="B9" t="str">
            <v>Ajudante de encanador</v>
          </cell>
          <cell r="C9" t="str">
            <v>h</v>
          </cell>
          <cell r="D9">
            <v>3.11</v>
          </cell>
        </row>
        <row r="11">
          <cell r="B11" t="str">
            <v>Ajudante de pintor</v>
          </cell>
          <cell r="C11" t="str">
            <v>h</v>
          </cell>
          <cell r="D11">
            <v>3.11</v>
          </cell>
        </row>
        <row r="13">
          <cell r="B13" t="str">
            <v>Ajudante de serralheiro</v>
          </cell>
          <cell r="C13" t="str">
            <v>h</v>
          </cell>
          <cell r="D13">
            <v>3.11</v>
          </cell>
        </row>
        <row r="15">
          <cell r="B15" t="str">
            <v>Aplicador impermeabilização</v>
          </cell>
          <cell r="D15">
            <v>4.6100000000000003</v>
          </cell>
        </row>
        <row r="18">
          <cell r="B18" t="str">
            <v>Carpinteiro</v>
          </cell>
          <cell r="C18" t="str">
            <v>h</v>
          </cell>
          <cell r="D18">
            <v>4.6100000000000003</v>
          </cell>
        </row>
        <row r="19">
          <cell r="B19" t="str">
            <v>Eletricista</v>
          </cell>
          <cell r="C19" t="str">
            <v>h</v>
          </cell>
          <cell r="D19">
            <v>4.6100000000000003</v>
          </cell>
        </row>
        <row r="20">
          <cell r="B20" t="str">
            <v>Eletrotecnico montador</v>
          </cell>
          <cell r="C20" t="str">
            <v>h</v>
          </cell>
          <cell r="D20">
            <v>4.6100000000000003</v>
          </cell>
        </row>
        <row r="21">
          <cell r="B21" t="str">
            <v>Encanador</v>
          </cell>
          <cell r="C21" t="str">
            <v>h</v>
          </cell>
          <cell r="D21">
            <v>4.6100000000000003</v>
          </cell>
        </row>
        <row r="22">
          <cell r="B22" t="str">
            <v>Ferreiro/Armador</v>
          </cell>
          <cell r="D22">
            <v>4.6100000000000003</v>
          </cell>
        </row>
        <row r="24">
          <cell r="B24" t="str">
            <v>Pedreiro</v>
          </cell>
          <cell r="C24" t="str">
            <v>h</v>
          </cell>
          <cell r="D24">
            <v>4.6100000000000003</v>
          </cell>
        </row>
        <row r="25">
          <cell r="B25" t="str">
            <v>Pintor</v>
          </cell>
          <cell r="C25" t="str">
            <v>h</v>
          </cell>
          <cell r="D25">
            <v>4.6100000000000003</v>
          </cell>
        </row>
        <row r="28">
          <cell r="B28" t="str">
            <v>Serralheiro</v>
          </cell>
          <cell r="C28" t="str">
            <v>h</v>
          </cell>
          <cell r="D28">
            <v>4.6100000000000003</v>
          </cell>
        </row>
        <row r="31">
          <cell r="B31" t="str">
            <v>Servente</v>
          </cell>
          <cell r="C31" t="str">
            <v>h</v>
          </cell>
          <cell r="D31">
            <v>3.11</v>
          </cell>
        </row>
        <row r="33">
          <cell r="B33" t="str">
            <v>Areia vermelha</v>
          </cell>
          <cell r="D33">
            <v>23.7</v>
          </cell>
        </row>
        <row r="34">
          <cell r="B34" t="str">
            <v>Areia fina</v>
          </cell>
          <cell r="C34" t="str">
            <v>m3</v>
          </cell>
          <cell r="D34">
            <v>14.04</v>
          </cell>
        </row>
        <row r="35">
          <cell r="B35" t="str">
            <v>Areia grossa</v>
          </cell>
          <cell r="C35" t="str">
            <v>m3</v>
          </cell>
          <cell r="D35">
            <v>43.89</v>
          </cell>
        </row>
        <row r="36">
          <cell r="B36" t="str">
            <v>Brita 1 e 2</v>
          </cell>
          <cell r="C36" t="str">
            <v>m3</v>
          </cell>
          <cell r="D36">
            <v>69.34</v>
          </cell>
        </row>
        <row r="37">
          <cell r="B37" t="str">
            <v>Cal hidratada - saco 20kg</v>
          </cell>
          <cell r="C37" t="str">
            <v>kg</v>
          </cell>
          <cell r="D37">
            <v>0.75</v>
          </cell>
        </row>
        <row r="39">
          <cell r="B39" t="str">
            <v>Cimento Portland - saco 50kg</v>
          </cell>
          <cell r="C39" t="str">
            <v>kg</v>
          </cell>
          <cell r="D39">
            <v>0.42</v>
          </cell>
        </row>
        <row r="41">
          <cell r="B41" t="str">
            <v>Pedra rachão</v>
          </cell>
          <cell r="D41">
            <v>56.18</v>
          </cell>
        </row>
        <row r="44">
          <cell r="B44" t="str">
            <v>Argamassa de cimento e areia s/pen. traço 1:3</v>
          </cell>
          <cell r="C44" t="str">
            <v>m3</v>
          </cell>
          <cell r="D44">
            <v>0</v>
          </cell>
        </row>
        <row r="53">
          <cell r="B53" t="str">
            <v>Caibro de 2" x 1"</v>
          </cell>
          <cell r="C53" t="str">
            <v>m</v>
          </cell>
          <cell r="D53">
            <v>1.54</v>
          </cell>
        </row>
        <row r="58">
          <cell r="B58" t="str">
            <v>Linha de massaranduba 12 x 6 cm (5" x 2.1/2)</v>
          </cell>
          <cell r="C58" t="str">
            <v>m</v>
          </cell>
          <cell r="D58">
            <v>7.37</v>
          </cell>
        </row>
        <row r="60">
          <cell r="B60" t="str">
            <v>Pontalete de construção - 3"x3"</v>
          </cell>
          <cell r="C60" t="str">
            <v>m</v>
          </cell>
          <cell r="D60">
            <v>1.72</v>
          </cell>
        </row>
        <row r="61">
          <cell r="B61" t="str">
            <v>Tábua de construção de 3A - 1"x12"</v>
          </cell>
          <cell r="D61">
            <v>12.86</v>
          </cell>
        </row>
        <row r="63">
          <cell r="B63" t="str">
            <v>Ripa de Pau d'Arco - (1x5)cm</v>
          </cell>
          <cell r="C63" t="str">
            <v>m</v>
          </cell>
          <cell r="D63">
            <v>0.6</v>
          </cell>
        </row>
        <row r="64">
          <cell r="B64" t="str">
            <v>Sarrafo de tábua de 3A - 1"x4"</v>
          </cell>
          <cell r="D64">
            <v>1.1299999999999999</v>
          </cell>
        </row>
        <row r="65">
          <cell r="B65" t="str">
            <v>Escora de madeira</v>
          </cell>
          <cell r="D65">
            <v>1.76</v>
          </cell>
        </row>
        <row r="66">
          <cell r="B66" t="str">
            <v>Madeira redonda</v>
          </cell>
          <cell r="D66">
            <v>329.26</v>
          </cell>
        </row>
        <row r="72">
          <cell r="B72" t="str">
            <v>Aço CA-50 (média das bitolas)</v>
          </cell>
          <cell r="D72">
            <v>1.91</v>
          </cell>
        </row>
        <row r="79">
          <cell r="C79" t="str">
            <v>un</v>
          </cell>
        </row>
        <row r="80">
          <cell r="B80" t="str">
            <v>Tijolo cerâmico 6F (9x15x20)cm</v>
          </cell>
          <cell r="C80" t="str">
            <v>un</v>
          </cell>
          <cell r="D80">
            <v>0.28999999999999998</v>
          </cell>
        </row>
        <row r="82">
          <cell r="B82" t="str">
            <v>Elemento vazado (50x50)cm tipo veneziana</v>
          </cell>
          <cell r="C82" t="str">
            <v>un</v>
          </cell>
          <cell r="D82">
            <v>13.2</v>
          </cell>
        </row>
        <row r="89">
          <cell r="B89" t="str">
            <v>Impermeabilizante estrutural</v>
          </cell>
          <cell r="D89">
            <v>1.33</v>
          </cell>
        </row>
        <row r="91">
          <cell r="B91" t="str">
            <v>Aditivo hidrófugo - SIKA 1</v>
          </cell>
          <cell r="C91" t="str">
            <v>l</v>
          </cell>
          <cell r="D91">
            <v>2.35</v>
          </cell>
        </row>
        <row r="92">
          <cell r="B92" t="str">
            <v>Aditivo aglutinante - VEDALIT</v>
          </cell>
          <cell r="C92" t="str">
            <v>kg</v>
          </cell>
          <cell r="D92">
            <v>2.6</v>
          </cell>
        </row>
        <row r="93">
          <cell r="B93" t="str">
            <v>Emulsão adesiva</v>
          </cell>
          <cell r="C93" t="str">
            <v>kg</v>
          </cell>
          <cell r="D93">
            <v>5.76</v>
          </cell>
        </row>
        <row r="94">
          <cell r="B94" t="str">
            <v>Emulsão asfáltica - IGOLFLEX PRETO</v>
          </cell>
          <cell r="C94" t="str">
            <v>kg</v>
          </cell>
          <cell r="D94">
            <v>2.39</v>
          </cell>
        </row>
        <row r="95">
          <cell r="B95" t="str">
            <v>Gás</v>
          </cell>
          <cell r="C95" t="str">
            <v>kg</v>
          </cell>
          <cell r="D95">
            <v>1.83</v>
          </cell>
        </row>
        <row r="96">
          <cell r="B96" t="str">
            <v>Manta aluminio</v>
          </cell>
          <cell r="C96" t="str">
            <v>m2</v>
          </cell>
          <cell r="D96">
            <v>11.24</v>
          </cell>
        </row>
        <row r="97">
          <cell r="B97" t="str">
            <v xml:space="preserve">Manta poliester estruturada 4mm </v>
          </cell>
          <cell r="C97" t="str">
            <v>m2</v>
          </cell>
          <cell r="D97">
            <v>18.96</v>
          </cell>
        </row>
        <row r="98">
          <cell r="B98" t="str">
            <v>Membrana elastica</v>
          </cell>
          <cell r="C98" t="str">
            <v>kg</v>
          </cell>
          <cell r="D98">
            <v>2.95</v>
          </cell>
        </row>
        <row r="101">
          <cell r="B101" t="str">
            <v>Telha cerâmica paulista</v>
          </cell>
          <cell r="C101" t="str">
            <v>un</v>
          </cell>
          <cell r="D101">
            <v>0.74</v>
          </cell>
        </row>
        <row r="112">
          <cell r="B112" t="str">
            <v>Pregos (média das bitolas)</v>
          </cell>
          <cell r="C112" t="str">
            <v>kg</v>
          </cell>
          <cell r="D112">
            <v>6.8</v>
          </cell>
        </row>
        <row r="117">
          <cell r="B117" t="str">
            <v>Arame farpado fio 16 BWG</v>
          </cell>
          <cell r="C117" t="str">
            <v>m</v>
          </cell>
          <cell r="D117">
            <v>0.26</v>
          </cell>
        </row>
        <row r="118">
          <cell r="B118" t="str">
            <v>Arame galvanizado 18BWG</v>
          </cell>
          <cell r="C118" t="str">
            <v>kg</v>
          </cell>
          <cell r="D118">
            <v>4.3</v>
          </cell>
        </row>
        <row r="119">
          <cell r="B119" t="str">
            <v>Arame recozido 18BWG</v>
          </cell>
          <cell r="D119">
            <v>6.93</v>
          </cell>
        </row>
        <row r="133">
          <cell r="B133" t="str">
            <v>Porta em chapa lisa completa (80x210cm)</v>
          </cell>
          <cell r="C133" t="str">
            <v>un</v>
          </cell>
          <cell r="D133">
            <v>131.85</v>
          </cell>
        </row>
        <row r="134">
          <cell r="B134" t="str">
            <v>Porta em chapa preta lisa (0,60 x 2,00m)</v>
          </cell>
          <cell r="C134" t="str">
            <v>un</v>
          </cell>
          <cell r="D134">
            <v>126.4</v>
          </cell>
        </row>
        <row r="135">
          <cell r="B135" t="str">
            <v>Portão em tela tipo alambrado 3,50x2,10m</v>
          </cell>
          <cell r="C135" t="str">
            <v>un</v>
          </cell>
          <cell r="D135">
            <v>1279.23</v>
          </cell>
        </row>
        <row r="143">
          <cell r="B143" t="str">
            <v>Barra lisa</v>
          </cell>
          <cell r="C143" t="str">
            <v>m2</v>
          </cell>
          <cell r="D143">
            <v>3.65</v>
          </cell>
        </row>
        <row r="144">
          <cell r="B144" t="str">
            <v>Perfil batente de aço (14/24)x44mm chapa 20 (Divisória)</v>
          </cell>
          <cell r="C144" t="str">
            <v>kg</v>
          </cell>
          <cell r="D144">
            <v>1.1200000000000001</v>
          </cell>
        </row>
        <row r="145">
          <cell r="B145" t="str">
            <v>Tela de arame galvanizado de 2' fio n.12 BWG</v>
          </cell>
          <cell r="C145" t="str">
            <v>m2</v>
          </cell>
          <cell r="D145">
            <v>13.34</v>
          </cell>
        </row>
        <row r="187">
          <cell r="B187" t="str">
            <v>Líquido preparador de superfícies</v>
          </cell>
          <cell r="C187" t="str">
            <v>l</v>
          </cell>
          <cell r="D187">
            <v>8.2200000000000006</v>
          </cell>
        </row>
        <row r="188">
          <cell r="B188" t="str">
            <v>Massa corrida PVA</v>
          </cell>
          <cell r="C188" t="str">
            <v>kg</v>
          </cell>
          <cell r="D188">
            <v>1.76</v>
          </cell>
        </row>
        <row r="192">
          <cell r="B192" t="str">
            <v>Tinta aluminio sintético</v>
          </cell>
          <cell r="C192" t="str">
            <v>l</v>
          </cell>
          <cell r="D192">
            <v>15.01</v>
          </cell>
        </row>
        <row r="193">
          <cell r="B193" t="str">
            <v>Tinta latex</v>
          </cell>
          <cell r="C193" t="str">
            <v>l</v>
          </cell>
          <cell r="D193">
            <v>5.62</v>
          </cell>
        </row>
        <row r="195">
          <cell r="B195" t="str">
            <v>Tinta a óleo</v>
          </cell>
          <cell r="C195" t="str">
            <v>l</v>
          </cell>
          <cell r="D195">
            <v>8.65</v>
          </cell>
        </row>
        <row r="196">
          <cell r="B196" t="str">
            <v>Trincha 2"</v>
          </cell>
          <cell r="C196" t="str">
            <v>un</v>
          </cell>
          <cell r="D196">
            <v>3.65</v>
          </cell>
        </row>
        <row r="197">
          <cell r="B197" t="str">
            <v>Esmalte sintético</v>
          </cell>
          <cell r="C197" t="str">
            <v>l</v>
          </cell>
          <cell r="D197">
            <v>17.22</v>
          </cell>
        </row>
        <row r="200">
          <cell r="B200" t="str">
            <v>Tinta HIDRACOR</v>
          </cell>
          <cell r="C200" t="str">
            <v>kg</v>
          </cell>
          <cell r="D200">
            <v>2.09</v>
          </cell>
        </row>
        <row r="207">
          <cell r="B207" t="str">
            <v>Solvente</v>
          </cell>
          <cell r="C207" t="str">
            <v>l</v>
          </cell>
          <cell r="D207">
            <v>7.98</v>
          </cell>
        </row>
        <row r="213">
          <cell r="B213" t="str">
            <v>Lixa p/ madeira/massa</v>
          </cell>
          <cell r="C213" t="str">
            <v>un</v>
          </cell>
          <cell r="D213">
            <v>0.25</v>
          </cell>
        </row>
        <row r="214">
          <cell r="B214" t="str">
            <v>Lixa p/ ferro</v>
          </cell>
          <cell r="C214" t="str">
            <v>un</v>
          </cell>
          <cell r="D214">
            <v>1.1200000000000001</v>
          </cell>
        </row>
        <row r="221">
          <cell r="B221" t="str">
            <v>Anel/aduela em conc. arm.D=0,60m, h=0,50m - pré-fabricada</v>
          </cell>
          <cell r="C221" t="str">
            <v>un</v>
          </cell>
          <cell r="D221">
            <v>24.84</v>
          </cell>
        </row>
        <row r="222">
          <cell r="B222" t="str">
            <v>Anel/aduela em conc. arm.D=1,00m, h=0,25m - pré-fabricada</v>
          </cell>
          <cell r="C222" t="str">
            <v>un</v>
          </cell>
          <cell r="D222">
            <v>47.05</v>
          </cell>
        </row>
        <row r="223">
          <cell r="B223" t="str">
            <v>Anel/aduela em conc. arm.D=1,00m, h=0,50m - pré-fabricada</v>
          </cell>
          <cell r="C223" t="str">
            <v>un</v>
          </cell>
          <cell r="D223">
            <v>57.56</v>
          </cell>
        </row>
        <row r="226">
          <cell r="B226" t="str">
            <v>Estaca de concreto armado ponta virada</v>
          </cell>
          <cell r="C226" t="str">
            <v>un</v>
          </cell>
          <cell r="D226">
            <v>21.07</v>
          </cell>
        </row>
        <row r="239">
          <cell r="B239" t="str">
            <v>Solda 50x50</v>
          </cell>
          <cell r="C239" t="str">
            <v>kg</v>
          </cell>
          <cell r="D239">
            <v>22.47</v>
          </cell>
        </row>
        <row r="244">
          <cell r="B244" t="str">
            <v>Tampa em concreto armado D=0,60m - pré-fabricado</v>
          </cell>
          <cell r="C244" t="str">
            <v>un</v>
          </cell>
          <cell r="D244">
            <v>17.559999999999999</v>
          </cell>
        </row>
        <row r="245">
          <cell r="B245" t="str">
            <v>Tampa em concreto armado D=1,0m - pré-fabricado</v>
          </cell>
          <cell r="C245" t="str">
            <v>un</v>
          </cell>
          <cell r="D245">
            <v>17.559999999999999</v>
          </cell>
        </row>
        <row r="246">
          <cell r="B246" t="str">
            <v>Tampa inspeção D=0,60CM - pré-fabricado</v>
          </cell>
          <cell r="C246" t="str">
            <v>un</v>
          </cell>
          <cell r="D246">
            <v>15.8</v>
          </cell>
        </row>
        <row r="247">
          <cell r="B247" t="str">
            <v>Braçadeira para fixação 2"</v>
          </cell>
          <cell r="C247" t="str">
            <v>un</v>
          </cell>
          <cell r="D247">
            <v>0.88</v>
          </cell>
        </row>
        <row r="252">
          <cell r="B252" t="str">
            <v>Adaptador soldável curto, com bolsa e rosca p/ registro - 20 mm x 1/2"</v>
          </cell>
          <cell r="C252" t="str">
            <v>un</v>
          </cell>
          <cell r="D252">
            <v>0.28999999999999998</v>
          </cell>
        </row>
        <row r="258">
          <cell r="B258" t="str">
            <v>Adaptador PVC 100mm</v>
          </cell>
          <cell r="C258" t="str">
            <v>un</v>
          </cell>
          <cell r="D258">
            <v>5.62</v>
          </cell>
        </row>
        <row r="259">
          <cell r="B259" t="str">
            <v>Adesivo para tubo de PVC</v>
          </cell>
          <cell r="C259" t="str">
            <v>kg</v>
          </cell>
          <cell r="D259">
            <v>20.48</v>
          </cell>
        </row>
        <row r="260">
          <cell r="B260" t="str">
            <v>Anel de borracha DN 50mm</v>
          </cell>
          <cell r="C260" t="str">
            <v>un</v>
          </cell>
          <cell r="D260">
            <v>1.02</v>
          </cell>
        </row>
        <row r="261">
          <cell r="B261" t="str">
            <v>Anel de borracha DN 75mm</v>
          </cell>
          <cell r="C261" t="str">
            <v>un</v>
          </cell>
          <cell r="D261">
            <v>2.2999999999999998</v>
          </cell>
        </row>
        <row r="262">
          <cell r="B262" t="str">
            <v>Anel de borracha DN 100mm</v>
          </cell>
          <cell r="C262" t="str">
            <v>un</v>
          </cell>
          <cell r="D262">
            <v>2.46</v>
          </cell>
        </row>
        <row r="263">
          <cell r="B263" t="str">
            <v>Anel de borracha DN 150mm</v>
          </cell>
          <cell r="C263" t="str">
            <v>un</v>
          </cell>
          <cell r="D263">
            <v>3.23</v>
          </cell>
        </row>
        <row r="268">
          <cell r="B268" t="str">
            <v>Caixa de descarga externa</v>
          </cell>
          <cell r="C268" t="str">
            <v>un</v>
          </cell>
          <cell r="D268">
            <v>12.57</v>
          </cell>
        </row>
        <row r="269">
          <cell r="B269" t="str">
            <v>Caixa de proteção p/hidrometro - pré-fabricado</v>
          </cell>
          <cell r="C269" t="str">
            <v>un</v>
          </cell>
          <cell r="D269">
            <v>14.18</v>
          </cell>
        </row>
        <row r="270">
          <cell r="B270" t="str">
            <v>Caixa de proteção de registro - pré-fabricado</v>
          </cell>
          <cell r="C270" t="str">
            <v>un</v>
          </cell>
          <cell r="D270">
            <v>185.73</v>
          </cell>
        </row>
        <row r="272">
          <cell r="B272" t="str">
            <v>Caixa sifonada 100x100x40 com grelha</v>
          </cell>
          <cell r="C272" t="str">
            <v>un</v>
          </cell>
          <cell r="D272">
            <v>6.85</v>
          </cell>
        </row>
        <row r="276">
          <cell r="B276" t="str">
            <v>Chuveiro plastico</v>
          </cell>
          <cell r="C276" t="str">
            <v>un</v>
          </cell>
          <cell r="D276">
            <v>4.3600000000000003</v>
          </cell>
        </row>
        <row r="279">
          <cell r="B279" t="str">
            <v>Colar tomada FOFO DN 100X1/2</v>
          </cell>
          <cell r="C279" t="str">
            <v>un</v>
          </cell>
          <cell r="D279">
            <v>20.46</v>
          </cell>
        </row>
        <row r="280">
          <cell r="B280" t="str">
            <v>Colar de tomada de polipropileno 60x1/2"</v>
          </cell>
          <cell r="C280" t="str">
            <v>un</v>
          </cell>
          <cell r="D280">
            <v>9.7899999999999991</v>
          </cell>
        </row>
        <row r="282">
          <cell r="B282" t="str">
            <v>Cruzeta PVC PBA com bolsas DN 100</v>
          </cell>
          <cell r="C282" t="str">
            <v>un</v>
          </cell>
          <cell r="D282">
            <v>66.319999999999993</v>
          </cell>
        </row>
        <row r="283">
          <cell r="B283" t="str">
            <v>Cruzeta PVC PBA com bolsas DN 75</v>
          </cell>
          <cell r="D283">
            <v>35.78</v>
          </cell>
        </row>
        <row r="284">
          <cell r="B284" t="str">
            <v>Cruzeta PVC PBA com bolsas DN 50</v>
          </cell>
          <cell r="D284">
            <v>14.67</v>
          </cell>
        </row>
        <row r="285">
          <cell r="B285" t="str">
            <v>Cruzeta de redução 100x50mm PVC rigido</v>
          </cell>
          <cell r="D285">
            <v>22.21</v>
          </cell>
        </row>
        <row r="286">
          <cell r="B286" t="str">
            <v xml:space="preserve">Cruzeta de redução FºFº 150x100mm </v>
          </cell>
          <cell r="D286">
            <v>310.61</v>
          </cell>
        </row>
        <row r="287">
          <cell r="B287" t="str">
            <v>Cruzeta de redução 75x50mm PVC rigido</v>
          </cell>
          <cell r="D287">
            <v>27.34</v>
          </cell>
        </row>
        <row r="288">
          <cell r="B288" t="str">
            <v xml:space="preserve">Curva FOFO 22 GR c/bolsas JGS DN 100 </v>
          </cell>
          <cell r="C288" t="str">
            <v>un</v>
          </cell>
          <cell r="D288">
            <v>52.67</v>
          </cell>
        </row>
        <row r="289">
          <cell r="B289" t="str">
            <v xml:space="preserve">Curva FOFO 22 GR c/bolsas JGS DN 150 </v>
          </cell>
          <cell r="C289" t="str">
            <v>un</v>
          </cell>
          <cell r="D289">
            <v>87.78</v>
          </cell>
        </row>
        <row r="290">
          <cell r="B290" t="str">
            <v xml:space="preserve">Curva FOFO 45 GR c/bolsas JGS DN 100 </v>
          </cell>
          <cell r="C290" t="str">
            <v>un</v>
          </cell>
          <cell r="D290">
            <v>63.2</v>
          </cell>
        </row>
        <row r="291">
          <cell r="B291" t="str">
            <v xml:space="preserve">Curva FOFO 45 GR c/bolsas JGS DN 150 </v>
          </cell>
          <cell r="C291" t="str">
            <v>un</v>
          </cell>
          <cell r="D291">
            <v>112.35</v>
          </cell>
        </row>
        <row r="292">
          <cell r="B292" t="str">
            <v xml:space="preserve">Curva FOFO 90 GR c/bolsas JGS DN 100 </v>
          </cell>
          <cell r="C292" t="str">
            <v>un</v>
          </cell>
          <cell r="D292">
            <v>66.709999999999994</v>
          </cell>
        </row>
        <row r="294">
          <cell r="B294" t="str">
            <v>Curva de 45º de PVC rigido -PBA DN 50mm</v>
          </cell>
          <cell r="D294">
            <v>14.85</v>
          </cell>
        </row>
        <row r="297">
          <cell r="B297" t="str">
            <v>Curva FºFº - C45º FF DN 100</v>
          </cell>
          <cell r="D297">
            <v>97.54</v>
          </cell>
        </row>
        <row r="298">
          <cell r="B298" t="str">
            <v>Curva FºFº - C90FF10 DN 50</v>
          </cell>
          <cell r="D298">
            <v>75.84</v>
          </cell>
        </row>
        <row r="299">
          <cell r="B299" t="str">
            <v>Curva FºFº - C90FF10 DN 100</v>
          </cell>
          <cell r="C299" t="str">
            <v>un</v>
          </cell>
          <cell r="D299">
            <v>96.03</v>
          </cell>
        </row>
        <row r="301">
          <cell r="B301" t="str">
            <v>Curva FºFº - C90JE DN 100</v>
          </cell>
          <cell r="D301">
            <v>71.27</v>
          </cell>
        </row>
        <row r="302">
          <cell r="B302" t="str">
            <v>Curva FºFº - C90JE DN 150</v>
          </cell>
          <cell r="C302" t="str">
            <v>un</v>
          </cell>
          <cell r="D302">
            <v>114.43</v>
          </cell>
        </row>
        <row r="304">
          <cell r="B304" t="str">
            <v>Curva 90 º Curta pvc sn p/ esgoto predial de 100mm</v>
          </cell>
          <cell r="D304">
            <v>8.43</v>
          </cell>
        </row>
        <row r="305">
          <cell r="B305" t="str">
            <v xml:space="preserve">Curva longa 90º p/esgoto de 100 mm </v>
          </cell>
          <cell r="C305" t="str">
            <v>un</v>
          </cell>
          <cell r="D305">
            <v>16.079999999999998</v>
          </cell>
        </row>
        <row r="306">
          <cell r="B306" t="str">
            <v>Curva PVC PBA 22º 30' PVC PB DN 50 classe 12</v>
          </cell>
          <cell r="C306" t="str">
            <v>un</v>
          </cell>
          <cell r="D306">
            <v>13.8</v>
          </cell>
        </row>
        <row r="308">
          <cell r="B308" t="str">
            <v>Curva PVC PBA 22º 30' PVC PB DN 100 classe 12</v>
          </cell>
          <cell r="D308">
            <v>70.36</v>
          </cell>
        </row>
        <row r="309">
          <cell r="B309" t="str">
            <v>Curva PVC PBA 45º com Ponta e Bolsa DN 50</v>
          </cell>
          <cell r="C309" t="str">
            <v>un</v>
          </cell>
          <cell r="D309">
            <v>7.86</v>
          </cell>
        </row>
        <row r="311">
          <cell r="B311" t="str">
            <v>Curva PVC PBA 90º com Ponta e Bolsa DN 75</v>
          </cell>
          <cell r="D311">
            <v>36.08</v>
          </cell>
        </row>
        <row r="312">
          <cell r="B312" t="str">
            <v>Curva PVC PBA 90º com Ponta e Bolsa DN 100</v>
          </cell>
          <cell r="D312">
            <v>77.58</v>
          </cell>
        </row>
        <row r="313">
          <cell r="B313" t="str">
            <v>Engate flexivel</v>
          </cell>
          <cell r="C313" t="str">
            <v>un</v>
          </cell>
          <cell r="D313">
            <v>1.4</v>
          </cell>
        </row>
        <row r="315">
          <cell r="C315" t="str">
            <v>un</v>
          </cell>
        </row>
        <row r="316">
          <cell r="B316" t="str">
            <v>Extremidade FP e aba de vedação DN 150</v>
          </cell>
          <cell r="D316">
            <v>318.73</v>
          </cell>
        </row>
        <row r="318">
          <cell r="B318" t="str">
            <v>Hidrômetro multijato 3,00 m³/h  - completo</v>
          </cell>
          <cell r="C318" t="str">
            <v>un</v>
          </cell>
          <cell r="D318">
            <v>45.92</v>
          </cell>
        </row>
        <row r="319">
          <cell r="B319" t="str">
            <v>Joelho PVC soldavel 90º de 20 mm</v>
          </cell>
          <cell r="C319" t="str">
            <v>un</v>
          </cell>
          <cell r="D319">
            <v>0.22</v>
          </cell>
        </row>
        <row r="323">
          <cell r="B323" t="str">
            <v>Joelho PVC sold/rosca 90º de 20mm x 1/2"</v>
          </cell>
          <cell r="C323" t="str">
            <v>un</v>
          </cell>
          <cell r="D323">
            <v>0.62</v>
          </cell>
        </row>
        <row r="325">
          <cell r="B325" t="str">
            <v>Joelho 90º PVC branco p/esgoto DN 100mm</v>
          </cell>
          <cell r="C325" t="str">
            <v>un</v>
          </cell>
          <cell r="D325">
            <v>10.62</v>
          </cell>
        </row>
        <row r="326">
          <cell r="B326" t="str">
            <v>Joelho 90º PVC branco p/esgoto DN 40mm</v>
          </cell>
          <cell r="C326" t="str">
            <v>un</v>
          </cell>
          <cell r="D326">
            <v>1.9</v>
          </cell>
        </row>
        <row r="327">
          <cell r="B327" t="str">
            <v>Joelho adaptador de compressão em PEAD 20x1/2"</v>
          </cell>
          <cell r="C327" t="str">
            <v>un</v>
          </cell>
          <cell r="D327">
            <v>2.13</v>
          </cell>
        </row>
        <row r="328">
          <cell r="B328" t="str">
            <v>Joelho 90 roscável c/ bucha de latão 1/2"</v>
          </cell>
          <cell r="C328" t="str">
            <v>un</v>
          </cell>
          <cell r="D328">
            <v>2.15</v>
          </cell>
        </row>
        <row r="331">
          <cell r="B331" t="str">
            <v>Junta de desmontagem F0F0 DN 100</v>
          </cell>
          <cell r="C331" t="str">
            <v>un</v>
          </cell>
          <cell r="D331">
            <v>744.75</v>
          </cell>
        </row>
        <row r="333">
          <cell r="B333" t="str">
            <v>Lubrificante para tubo de ferro fundido</v>
          </cell>
          <cell r="C333" t="str">
            <v>kg</v>
          </cell>
          <cell r="D333">
            <v>17.559999999999999</v>
          </cell>
        </row>
        <row r="334">
          <cell r="B334" t="str">
            <v>Lubrificante para tubo de PVC</v>
          </cell>
          <cell r="C334" t="str">
            <v>kg</v>
          </cell>
          <cell r="D334">
            <v>27.16</v>
          </cell>
        </row>
        <row r="335">
          <cell r="B335" t="str">
            <v>Luva PVC soldavel/rosca 20mm x 1/2"</v>
          </cell>
          <cell r="C335" t="str">
            <v>un</v>
          </cell>
          <cell r="D335">
            <v>0.44</v>
          </cell>
        </row>
        <row r="336">
          <cell r="B336" t="str">
            <v>Luva ferro galv. rosca 1"</v>
          </cell>
          <cell r="C336" t="str">
            <v>un</v>
          </cell>
          <cell r="D336">
            <v>2.95</v>
          </cell>
        </row>
        <row r="337">
          <cell r="B337" t="str">
            <v>Luva FG 3"</v>
          </cell>
          <cell r="D337">
            <v>21.7</v>
          </cell>
        </row>
        <row r="340">
          <cell r="B340" t="str">
            <v>Te FG dn 1/2"</v>
          </cell>
          <cell r="D340">
            <v>1.95</v>
          </cell>
        </row>
        <row r="347">
          <cell r="B347" t="str">
            <v>Medidor de vazão tipo Woltman (Vertical) DN 150</v>
          </cell>
          <cell r="C347" t="str">
            <v>un</v>
          </cell>
          <cell r="D347">
            <v>2704.45</v>
          </cell>
        </row>
        <row r="348">
          <cell r="B348" t="str">
            <v>Nipel PVC c/rosca 1/2"</v>
          </cell>
          <cell r="C348" t="str">
            <v>un</v>
          </cell>
          <cell r="D348">
            <v>0.25</v>
          </cell>
        </row>
        <row r="349">
          <cell r="C349" t="str">
            <v>un</v>
          </cell>
        </row>
        <row r="350">
          <cell r="B350" t="str">
            <v>Niple duplo FG dn 1"</v>
          </cell>
          <cell r="D350">
            <v>1.62</v>
          </cell>
        </row>
        <row r="352">
          <cell r="B352" t="str">
            <v>Redução PVC esgoto 50x40mm</v>
          </cell>
          <cell r="C352" t="str">
            <v>un</v>
          </cell>
          <cell r="D352">
            <v>0.9</v>
          </cell>
        </row>
        <row r="353">
          <cell r="B353" t="str">
            <v>Redução FºFº p/PVC - RPBJEPVC DN 150x100</v>
          </cell>
          <cell r="C353" t="str">
            <v>un</v>
          </cell>
          <cell r="D353">
            <v>63.41</v>
          </cell>
        </row>
        <row r="354">
          <cell r="C354" t="str">
            <v>un</v>
          </cell>
        </row>
        <row r="355">
          <cell r="B355" t="str">
            <v>Redução normal FºFº - RFF DN 100x80</v>
          </cell>
          <cell r="D355">
            <v>100.8</v>
          </cell>
        </row>
        <row r="356">
          <cell r="B356" t="str">
            <v>Redução normal FºFº - RFF DN 80x50</v>
          </cell>
          <cell r="D356">
            <v>74.430000000000007</v>
          </cell>
        </row>
        <row r="360">
          <cell r="B360" t="str">
            <v>Registro de corte</v>
          </cell>
          <cell r="C360" t="str">
            <v>un</v>
          </cell>
          <cell r="D360">
            <v>10.53</v>
          </cell>
        </row>
        <row r="361">
          <cell r="B361" t="str">
            <v>Registro de gaveta bruto de 1/2"</v>
          </cell>
          <cell r="C361" t="str">
            <v>un</v>
          </cell>
          <cell r="D361">
            <v>11.45</v>
          </cell>
        </row>
        <row r="370">
          <cell r="B370" t="str">
            <v>Registro de gaveta F°F° c/haste INOX e cunha de elastômero DN 100</v>
          </cell>
          <cell r="C370" t="str">
            <v>un</v>
          </cell>
          <cell r="D370">
            <v>361.7</v>
          </cell>
        </row>
        <row r="371">
          <cell r="B371" t="str">
            <v>Registro de gaveta F°F° c/haste INOX e cunha de elastômero DN 150</v>
          </cell>
          <cell r="D371">
            <v>666.42</v>
          </cell>
        </row>
        <row r="374">
          <cell r="B374" t="str">
            <v>Relé de nivel</v>
          </cell>
          <cell r="C374" t="str">
            <v>un</v>
          </cell>
          <cell r="D374">
            <v>270.35000000000002</v>
          </cell>
        </row>
        <row r="379">
          <cell r="B379" t="str">
            <v xml:space="preserve">Tampão de FoFo </v>
          </cell>
          <cell r="C379" t="str">
            <v>un</v>
          </cell>
          <cell r="D379">
            <v>60.39</v>
          </cell>
        </row>
        <row r="380">
          <cell r="B380" t="str">
            <v>TÊ FºFº P/ PVC - TJEPVC DN 150x50</v>
          </cell>
          <cell r="C380" t="str">
            <v>un</v>
          </cell>
          <cell r="D380">
            <v>114.62</v>
          </cell>
        </row>
        <row r="382">
          <cell r="B382" t="str">
            <v>TÊ FºFº - TFF10 DN 80x80</v>
          </cell>
          <cell r="D382">
            <v>180.2</v>
          </cell>
        </row>
        <row r="383">
          <cell r="B383" t="str">
            <v>TÊ FºFº - TFF10 DN 100x80</v>
          </cell>
          <cell r="D383">
            <v>190.93</v>
          </cell>
        </row>
        <row r="384">
          <cell r="C384" t="str">
            <v>un</v>
          </cell>
        </row>
        <row r="385">
          <cell r="B385" t="str">
            <v>TÊ FºFº - TJE10 DN 100x100</v>
          </cell>
          <cell r="D385">
            <v>185.77</v>
          </cell>
        </row>
        <row r="387">
          <cell r="B387" t="str">
            <v>Tê PVC PBA 90º com bolsas DN 50</v>
          </cell>
          <cell r="C387" t="str">
            <v>un</v>
          </cell>
          <cell r="D387">
            <v>10.43</v>
          </cell>
        </row>
        <row r="391">
          <cell r="C391" t="str">
            <v>un</v>
          </cell>
        </row>
        <row r="392">
          <cell r="B392" t="str">
            <v>Tê redução 90º PVC PBA com bolsas DN 100x75</v>
          </cell>
          <cell r="D392">
            <v>33.380000000000003</v>
          </cell>
        </row>
        <row r="393">
          <cell r="B393" t="str">
            <v>Tê PVC sold 90º 20mm</v>
          </cell>
          <cell r="C393" t="str">
            <v>un</v>
          </cell>
          <cell r="D393">
            <v>0.36</v>
          </cell>
        </row>
        <row r="402">
          <cell r="B402" t="str">
            <v>Tê PVC esgoto 100x50mm</v>
          </cell>
          <cell r="C402" t="str">
            <v>un</v>
          </cell>
          <cell r="D402">
            <v>6.03</v>
          </cell>
        </row>
        <row r="403">
          <cell r="B403" t="str">
            <v>Tê PVC esgoto 100mm</v>
          </cell>
          <cell r="C403" t="str">
            <v>un</v>
          </cell>
          <cell r="D403">
            <v>21.3</v>
          </cell>
        </row>
        <row r="404">
          <cell r="B404" t="str">
            <v>Tê PVC esgoto 40mm</v>
          </cell>
          <cell r="C404" t="str">
            <v>un</v>
          </cell>
          <cell r="D404">
            <v>1.25</v>
          </cell>
        </row>
        <row r="406">
          <cell r="C406" t="str">
            <v>un</v>
          </cell>
        </row>
        <row r="407">
          <cell r="B407" t="str">
            <v>Toco com flanges e aba de vedação F°F° - TOFAV DN 150 - 0,50m</v>
          </cell>
          <cell r="D407">
            <v>409.58</v>
          </cell>
        </row>
        <row r="408">
          <cell r="B408" t="str">
            <v>Torneira de metal 1/2" cano curto (padrão popular)</v>
          </cell>
          <cell r="C408" t="str">
            <v>un</v>
          </cell>
          <cell r="D408">
            <v>7.58</v>
          </cell>
        </row>
        <row r="409">
          <cell r="B409" t="str">
            <v xml:space="preserve">Torneira plastico 1/2" </v>
          </cell>
          <cell r="C409" t="str">
            <v>un</v>
          </cell>
          <cell r="D409">
            <v>4.42</v>
          </cell>
        </row>
        <row r="412">
          <cell r="B412" t="str">
            <v>Tubo aletado PE RR 1/2"</v>
          </cell>
          <cell r="C412" t="str">
            <v>un</v>
          </cell>
          <cell r="D412">
            <v>8.5299999999999994</v>
          </cell>
        </row>
        <row r="413">
          <cell r="C413" t="str">
            <v>m</v>
          </cell>
        </row>
        <row r="415">
          <cell r="B415" t="str">
            <v>Tubo de ferro galvanizado, classe média sem costura dn 3"</v>
          </cell>
          <cell r="D415">
            <v>44.01</v>
          </cell>
        </row>
        <row r="418">
          <cell r="B418" t="str">
            <v>Tubo de PVC soldável marrom D=20mm</v>
          </cell>
          <cell r="C418" t="str">
            <v>m</v>
          </cell>
          <cell r="D418">
            <v>1.08</v>
          </cell>
        </row>
        <row r="427">
          <cell r="B427" t="str">
            <v>Tubo de PVC branco p/ esgoto D=100mm</v>
          </cell>
          <cell r="C427" t="str">
            <v>m</v>
          </cell>
          <cell r="D427">
            <v>4.53</v>
          </cell>
        </row>
        <row r="428">
          <cell r="B428" t="str">
            <v>Tubo de PVC branco p/ esgoto D=50mm</v>
          </cell>
          <cell r="C428" t="str">
            <v>m</v>
          </cell>
          <cell r="D428">
            <v>3.78</v>
          </cell>
        </row>
        <row r="429">
          <cell r="B429" t="str">
            <v>Tubo de PVC branco p/ esgoto D=40mm</v>
          </cell>
          <cell r="C429" t="str">
            <v>m</v>
          </cell>
          <cell r="D429">
            <v>1.99</v>
          </cell>
        </row>
        <row r="430">
          <cell r="B430" t="str">
            <v>Tubo polietileno PE-5 D=20mm</v>
          </cell>
          <cell r="C430" t="str">
            <v>m</v>
          </cell>
          <cell r="D430">
            <v>1.49</v>
          </cell>
        </row>
        <row r="432">
          <cell r="B432" t="str">
            <v>Tubo F°F° K-12 c/dois flanges DN 100 - 0,50m</v>
          </cell>
          <cell r="C432" t="str">
            <v>un</v>
          </cell>
          <cell r="D432">
            <v>224.7</v>
          </cell>
        </row>
        <row r="433">
          <cell r="B433" t="str">
            <v>Tubo F°F° K-12 c/dois flanges DN 100 - 0,60m</v>
          </cell>
          <cell r="C433" t="str">
            <v>un</v>
          </cell>
          <cell r="D433">
            <v>228.36</v>
          </cell>
        </row>
        <row r="434">
          <cell r="B434" t="str">
            <v>Tubo F°F° K-12 c/dois flanges DN 100 - 0,75m</v>
          </cell>
          <cell r="C434" t="str">
            <v>un</v>
          </cell>
          <cell r="D434">
            <v>294.92</v>
          </cell>
        </row>
        <row r="435">
          <cell r="B435" t="str">
            <v>Tubo F°F° K-12 c/dois flanges DN 100 - 0,80m</v>
          </cell>
          <cell r="C435" t="str">
            <v>un</v>
          </cell>
          <cell r="D435">
            <v>262.41000000000003</v>
          </cell>
        </row>
        <row r="438">
          <cell r="B438" t="str">
            <v>Tubo F°F° K-12 c/dois flanges DN 100 - 2,00m</v>
          </cell>
          <cell r="C438" t="str">
            <v>un</v>
          </cell>
          <cell r="D438">
            <v>466.75</v>
          </cell>
        </row>
        <row r="439">
          <cell r="B439" t="str">
            <v>Tubo F°F° K-12 c/dois flanges DN 100 - 3,20m</v>
          </cell>
          <cell r="C439" t="str">
            <v>un</v>
          </cell>
          <cell r="D439">
            <v>575.79999999999995</v>
          </cell>
        </row>
        <row r="440">
          <cell r="B440" t="str">
            <v>Tubo F°F° K-12 c/dois flanges DN 100 - 3,95m</v>
          </cell>
          <cell r="C440" t="str">
            <v>un</v>
          </cell>
          <cell r="D440">
            <v>646.02</v>
          </cell>
        </row>
        <row r="441">
          <cell r="B441" t="str">
            <v>Tubo F°F° K-12 c/dois flanges DN 150 - 1,00m</v>
          </cell>
          <cell r="C441" t="str">
            <v>un</v>
          </cell>
          <cell r="D441">
            <v>379.19</v>
          </cell>
        </row>
        <row r="442">
          <cell r="B442" t="str">
            <v>TUBO FºFº K-12 C/ DOIS FLANGES DN 100-0,20</v>
          </cell>
          <cell r="D442">
            <v>199.44</v>
          </cell>
        </row>
        <row r="443">
          <cell r="B443" t="str">
            <v>Tubo F°F° K-12 flange e flange DN 100 - 0,40m</v>
          </cell>
          <cell r="C443" t="str">
            <v>un</v>
          </cell>
          <cell r="D443">
            <v>315.99</v>
          </cell>
        </row>
        <row r="444">
          <cell r="B444" t="str">
            <v>Tubo F°F° K-12 flange e flange DN 100 - 0,70m</v>
          </cell>
          <cell r="C444" t="str">
            <v>un</v>
          </cell>
          <cell r="D444">
            <v>273.86</v>
          </cell>
        </row>
        <row r="445">
          <cell r="B445" t="str">
            <v>Tubo F°F° K-12 ponta e flange DN 100 - 0,50m</v>
          </cell>
          <cell r="C445" t="str">
            <v>un</v>
          </cell>
          <cell r="D445">
            <v>175.55</v>
          </cell>
        </row>
        <row r="446">
          <cell r="B446" t="str">
            <v>Tubo F°F° K-12 ponta e flange DN 100 - 0,60m</v>
          </cell>
          <cell r="C446" t="str">
            <v>un</v>
          </cell>
          <cell r="D446">
            <v>182.57</v>
          </cell>
        </row>
        <row r="447">
          <cell r="B447" t="str">
            <v>Tubo F°F° K-12 ponta e flange DN 100 - 0,70m</v>
          </cell>
          <cell r="C447" t="str">
            <v>un</v>
          </cell>
          <cell r="D447">
            <v>196.62</v>
          </cell>
        </row>
        <row r="448">
          <cell r="B448" t="str">
            <v>Tubo F°F° K-12 ponta e flange DN 100 - 0,80m</v>
          </cell>
          <cell r="C448" t="str">
            <v>un</v>
          </cell>
          <cell r="D448">
            <v>203.64</v>
          </cell>
        </row>
        <row r="449">
          <cell r="B449" t="str">
            <v>Tubo F°F° K-12 ponta e flange DN 100 - 1,00m</v>
          </cell>
          <cell r="C449" t="str">
            <v>un</v>
          </cell>
          <cell r="D449">
            <v>224.7</v>
          </cell>
        </row>
        <row r="450">
          <cell r="C450" t="str">
            <v>un</v>
          </cell>
        </row>
        <row r="451">
          <cell r="B451" t="str">
            <v>Tubo F°F° K-12 ponta e flange DN 150 - 0,95m</v>
          </cell>
          <cell r="C451" t="str">
            <v>un</v>
          </cell>
          <cell r="D451">
            <v>294.92</v>
          </cell>
        </row>
        <row r="452">
          <cell r="B452" t="str">
            <v>Tubo F°F° K-12 ponta e flange DN 150 - 1,60m</v>
          </cell>
          <cell r="C452" t="str">
            <v>un</v>
          </cell>
          <cell r="D452">
            <v>358.12</v>
          </cell>
        </row>
        <row r="453">
          <cell r="B453" t="str">
            <v>Tubo F°F° K-9 ponta e flange DN 100 - 1,90m</v>
          </cell>
          <cell r="D453">
            <v>386.63</v>
          </cell>
        </row>
        <row r="454">
          <cell r="B454" t="str">
            <v>Tubo F°F° K-9 ponta e flange DN 100 - 1,05m</v>
          </cell>
          <cell r="D454">
            <v>241.89</v>
          </cell>
        </row>
        <row r="455">
          <cell r="B455" t="str">
            <v>Tubo F°F° K-9 C/ DOIS FLANGES DN 100 - 1,00m</v>
          </cell>
          <cell r="D455">
            <v>296.45</v>
          </cell>
        </row>
        <row r="456">
          <cell r="B456" t="str">
            <v>Tubo F°F° K-9 ponta e flange DN 100 - 1,65m</v>
          </cell>
          <cell r="D456">
            <v>344.06</v>
          </cell>
        </row>
        <row r="457">
          <cell r="B457" t="str">
            <v>Tubo F°F° K-9 ponta e flange DN 100 - 2,00m</v>
          </cell>
          <cell r="D457">
            <v>403.66</v>
          </cell>
        </row>
        <row r="458">
          <cell r="B458" t="str">
            <v>Tubo F°F° K-9 flange e flange DN 100 - 5,05m</v>
          </cell>
          <cell r="D458">
            <v>1017.85</v>
          </cell>
        </row>
        <row r="459">
          <cell r="B459" t="str">
            <v>Tubo F°F° K-9 dois flanges DN 100 - 3,70m</v>
          </cell>
          <cell r="D459">
            <v>787.95</v>
          </cell>
        </row>
        <row r="460">
          <cell r="B460" t="str">
            <v>Tubo F°F° K-9 flange e flange DN 100 - 4,65m</v>
          </cell>
          <cell r="D460">
            <v>980.13</v>
          </cell>
        </row>
        <row r="461">
          <cell r="B461" t="str">
            <v>Tubo F°F° K-9 dois flanges DN 100 - 5,30m</v>
          </cell>
          <cell r="D461">
            <v>1060.42</v>
          </cell>
        </row>
        <row r="462">
          <cell r="B462" t="str">
            <v>Tubo F°F° TK-9 FP DN 150 - 1,40m</v>
          </cell>
          <cell r="D462">
            <v>360.87</v>
          </cell>
        </row>
        <row r="463">
          <cell r="B463" t="str">
            <v>Tubo F°F° TK-9 FF DN 150 - 4,80m</v>
          </cell>
          <cell r="D463">
            <v>1159.83</v>
          </cell>
        </row>
        <row r="464">
          <cell r="B464" t="str">
            <v>Tubo F°F° K-9 flange e flange DN 100 - 3,30m</v>
          </cell>
          <cell r="D464">
            <v>719.83</v>
          </cell>
        </row>
        <row r="465">
          <cell r="B465" t="str">
            <v>Adaptador PVC BSA PBA X PTA FºFº DN 150</v>
          </cell>
          <cell r="D465">
            <v>69.17</v>
          </cell>
        </row>
        <row r="493">
          <cell r="B493" t="str">
            <v>Junta de desmontagem FºFº - JDTA 10 DN 150</v>
          </cell>
          <cell r="D493">
            <v>1154.3499999999999</v>
          </cell>
        </row>
        <row r="499">
          <cell r="B499" t="str">
            <v>TUBO DE PVC RIGIDO DEFOFO D=100mm</v>
          </cell>
          <cell r="D499">
            <v>14.65</v>
          </cell>
        </row>
        <row r="501">
          <cell r="B501" t="str">
            <v xml:space="preserve">Adaptador PVC PBA x Bolsa DEFOFO DN 100JE, NBR5647, 1ª cat </v>
          </cell>
          <cell r="D501">
            <v>21.7</v>
          </cell>
        </row>
        <row r="505">
          <cell r="B505" t="str">
            <v>Tubo F°F° K-12 C/ DOIS FLANGES DN 100 - 1,30m</v>
          </cell>
          <cell r="D505">
            <v>347.54</v>
          </cell>
        </row>
        <row r="507">
          <cell r="B507" t="str">
            <v>Tubo F°F° K-12 C/ DOIS FLANGES DN 100 - 1,60m</v>
          </cell>
          <cell r="D507">
            <v>398.62</v>
          </cell>
        </row>
        <row r="517">
          <cell r="B517" t="str">
            <v>REDUÇÃO NORMAL FºFº - RFF 10 DN 150 x 100</v>
          </cell>
          <cell r="D517">
            <v>159.47999999999999</v>
          </cell>
        </row>
        <row r="523">
          <cell r="B523" t="str">
            <v>Tubo F°F° K-12 ponta e flange DN 100 - 1,20m</v>
          </cell>
          <cell r="D523">
            <v>267.43</v>
          </cell>
        </row>
        <row r="524">
          <cell r="B524" t="str">
            <v>Tubo F°F° K-12 C/ DOIS FLANGES DN 100 - 0,95m</v>
          </cell>
          <cell r="D524">
            <v>287.94</v>
          </cell>
        </row>
        <row r="526">
          <cell r="B526" t="str">
            <v>TUBO FºFº K-12 PONTA E FLANGE DN 100- 1,00m</v>
          </cell>
          <cell r="D526">
            <v>233.31</v>
          </cell>
        </row>
        <row r="528">
          <cell r="B528" t="str">
            <v>Tubo F°F° K-12 C/ DOIS FLANGES DN 100 - 2,38m</v>
          </cell>
          <cell r="D528">
            <v>531.46</v>
          </cell>
        </row>
        <row r="530">
          <cell r="B530" t="str">
            <v>Tubo F°F° K-12 C/ DOIS FLANGES DN 100 - 3,36m</v>
          </cell>
          <cell r="D530">
            <v>730.06</v>
          </cell>
        </row>
        <row r="534">
          <cell r="B534" t="str">
            <v>TUBO FºFº K-12C/ PONTA E FLANGES DN 100-4,60m</v>
          </cell>
          <cell r="D534">
            <v>872.85</v>
          </cell>
        </row>
        <row r="539">
          <cell r="B539" t="str">
            <v>Tubo PVC PBA 15 JE DN 50</v>
          </cell>
          <cell r="C539" t="str">
            <v>m</v>
          </cell>
          <cell r="D539">
            <v>4.46</v>
          </cell>
        </row>
        <row r="540">
          <cell r="B540" t="str">
            <v>Tubo PVC PBA 15 JE DN 75</v>
          </cell>
          <cell r="C540" t="str">
            <v>m</v>
          </cell>
          <cell r="D540">
            <v>8.9499999999999993</v>
          </cell>
        </row>
        <row r="541">
          <cell r="B541" t="str">
            <v>Tubo PVC PBA 15 JE DN 100</v>
          </cell>
          <cell r="C541" t="str">
            <v>m</v>
          </cell>
          <cell r="D541">
            <v>17.7</v>
          </cell>
        </row>
        <row r="542">
          <cell r="B542" t="str">
            <v>Tubo PVC PBA 20 JE DN 50</v>
          </cell>
          <cell r="C542" t="str">
            <v>m</v>
          </cell>
          <cell r="D542">
            <v>6.04</v>
          </cell>
        </row>
        <row r="543">
          <cell r="B543" t="str">
            <v>Tubo PVC rígido PBA DEFoFo - DN 100 incl.anel</v>
          </cell>
          <cell r="C543" t="str">
            <v>m</v>
          </cell>
          <cell r="D543">
            <v>16.91</v>
          </cell>
        </row>
        <row r="544">
          <cell r="B544" t="str">
            <v>Tubo PVC rígido PBA DEFoFo - DN 150 incl. anel</v>
          </cell>
          <cell r="C544" t="str">
            <v>m</v>
          </cell>
          <cell r="D544">
            <v>28.09</v>
          </cell>
        </row>
        <row r="545">
          <cell r="B545" t="str">
            <v xml:space="preserve">Tubo PVC drenagem corrugado flexivel perfurado DN 100 </v>
          </cell>
          <cell r="C545" t="str">
            <v>m</v>
          </cell>
          <cell r="D545">
            <v>3.65</v>
          </cell>
        </row>
        <row r="546">
          <cell r="B546" t="str">
            <v>Sensor de fluxo p/desligamento automático de bombas dn 2"</v>
          </cell>
          <cell r="C546" t="str">
            <v>un</v>
          </cell>
          <cell r="D546">
            <v>2247.04</v>
          </cell>
        </row>
        <row r="550">
          <cell r="B550" t="str">
            <v>Sifão plastico p/lavatório</v>
          </cell>
          <cell r="C550" t="str">
            <v>un</v>
          </cell>
          <cell r="D550">
            <v>4.3099999999999996</v>
          </cell>
        </row>
        <row r="551">
          <cell r="B551" t="str">
            <v>Solucão limpadora para pvc</v>
          </cell>
          <cell r="C551" t="str">
            <v>l</v>
          </cell>
          <cell r="D551">
            <v>16.84</v>
          </cell>
        </row>
        <row r="552">
          <cell r="B552" t="str">
            <v>Válvula de retenção F°F° - VRPUS DN 80</v>
          </cell>
          <cell r="D552">
            <v>459.66</v>
          </cell>
        </row>
        <row r="553">
          <cell r="C553" t="str">
            <v>un</v>
          </cell>
        </row>
        <row r="554">
          <cell r="B554" t="str">
            <v>Valvula plastico branco 1.1/4 x 1.1/2"</v>
          </cell>
          <cell r="C554" t="str">
            <v>un</v>
          </cell>
          <cell r="D554">
            <v>1.26</v>
          </cell>
        </row>
        <row r="556">
          <cell r="B556" t="str">
            <v>Ventosa simples flange movel F°F° - VSCFM DN 50</v>
          </cell>
          <cell r="D556">
            <v>153.36000000000001</v>
          </cell>
        </row>
        <row r="557">
          <cell r="B557" t="str">
            <v>Ventosa simples FOFO c/rosca PN-25 DN 1</v>
          </cell>
          <cell r="C557" t="str">
            <v>un</v>
          </cell>
          <cell r="D557">
            <v>126.4</v>
          </cell>
        </row>
        <row r="562">
          <cell r="B562" t="str">
            <v>Fita de vedação - largura 18mm</v>
          </cell>
          <cell r="D562">
            <v>0.08</v>
          </cell>
        </row>
        <row r="569">
          <cell r="B569" t="str">
            <v>Tubo de descarga VDE</v>
          </cell>
          <cell r="C569" t="str">
            <v>un</v>
          </cell>
          <cell r="D569">
            <v>2.1</v>
          </cell>
        </row>
        <row r="570">
          <cell r="B570" t="str">
            <v>Vaso sanitário de louça branca - completa</v>
          </cell>
          <cell r="C570" t="str">
            <v>un</v>
          </cell>
          <cell r="D570">
            <v>45.61</v>
          </cell>
        </row>
        <row r="571">
          <cell r="B571" t="str">
            <v>Tanque de lavar em fibra de vidro duplo (1,20x0,50m)</v>
          </cell>
          <cell r="C571" t="str">
            <v>un</v>
          </cell>
          <cell r="D571">
            <v>59.62</v>
          </cell>
        </row>
        <row r="580">
          <cell r="B580" t="str">
            <v>Bujão FG dn 1"</v>
          </cell>
          <cell r="C580" t="str">
            <v>un</v>
          </cell>
          <cell r="D580">
            <v>1.54</v>
          </cell>
        </row>
        <row r="589">
          <cell r="B589" t="str">
            <v>Caixa de PVC 4x2</v>
          </cell>
          <cell r="C589" t="str">
            <v>un</v>
          </cell>
          <cell r="D589">
            <v>1.1200000000000001</v>
          </cell>
        </row>
        <row r="594">
          <cell r="B594" t="str">
            <v>Clits monofasico</v>
          </cell>
          <cell r="C594" t="str">
            <v>un</v>
          </cell>
          <cell r="D594">
            <v>1.4</v>
          </cell>
        </row>
        <row r="599">
          <cell r="B599" t="str">
            <v>soquete blindado de PVC p/lampada</v>
          </cell>
          <cell r="C599" t="str">
            <v>un</v>
          </cell>
          <cell r="D599">
            <v>1.62</v>
          </cell>
        </row>
        <row r="606">
          <cell r="B606" t="str">
            <v>Eletroduto flexivel corrugado 20mm</v>
          </cell>
          <cell r="C606" t="str">
            <v>m</v>
          </cell>
          <cell r="D606">
            <v>0.8</v>
          </cell>
        </row>
        <row r="607">
          <cell r="B607" t="str">
            <v>Eletroduto de PVC rigido 3/4"</v>
          </cell>
          <cell r="D607">
            <v>1.19</v>
          </cell>
        </row>
        <row r="611">
          <cell r="B611" t="str">
            <v>Fio de cobre isolado de 1,5 mm²</v>
          </cell>
          <cell r="C611" t="str">
            <v>m</v>
          </cell>
          <cell r="D611">
            <v>0.37</v>
          </cell>
        </row>
        <row r="614">
          <cell r="B614" t="str">
            <v>Interruptor simples 1 seção</v>
          </cell>
          <cell r="C614" t="str">
            <v>un</v>
          </cell>
          <cell r="D614">
            <v>2.63</v>
          </cell>
        </row>
        <row r="616">
          <cell r="B616" t="str">
            <v>Interligação de instalação elétrica para reservatório</v>
          </cell>
          <cell r="C616" t="str">
            <v>un</v>
          </cell>
          <cell r="D616">
            <v>772.42</v>
          </cell>
        </row>
        <row r="631">
          <cell r="B631" t="str">
            <v>Poste circular de concreto 9m</v>
          </cell>
          <cell r="D631">
            <v>232.86</v>
          </cell>
        </row>
        <row r="644">
          <cell r="B644" t="str">
            <v>Conjunto ELETROBOMBA trifásico Q=18m³/h, P=17HP e AMT=148m</v>
          </cell>
          <cell r="C644" t="str">
            <v>un</v>
          </cell>
        </row>
        <row r="645">
          <cell r="D645">
            <v>5572.08</v>
          </cell>
        </row>
        <row r="646">
          <cell r="D646">
            <v>6980.09</v>
          </cell>
        </row>
        <row r="647">
          <cell r="D647">
            <v>4885.29</v>
          </cell>
        </row>
        <row r="649">
          <cell r="B649" t="str">
            <v>Rompedor Pneumático (CHP)</v>
          </cell>
          <cell r="C649" t="str">
            <v>h</v>
          </cell>
          <cell r="D649">
            <v>3.88</v>
          </cell>
        </row>
        <row r="650">
          <cell r="B650" t="str">
            <v>Caminhão comerc. Equip. c/guindaste (CHP)</v>
          </cell>
          <cell r="C650" t="str">
            <v>h</v>
          </cell>
          <cell r="D650">
            <v>45.61</v>
          </cell>
        </row>
        <row r="653">
          <cell r="B653" t="str">
            <v>Betoneira Pot=3HP 320Lts</v>
          </cell>
          <cell r="C653" t="str">
            <v>h</v>
          </cell>
          <cell r="D653">
            <v>1.47</v>
          </cell>
        </row>
        <row r="656">
          <cell r="B656" t="str">
            <v>Talha Tirfor 1,6 T (CHP)</v>
          </cell>
          <cell r="C656" t="str">
            <v>h</v>
          </cell>
          <cell r="D656">
            <v>0.35</v>
          </cell>
        </row>
        <row r="659">
          <cell r="B659" t="str">
            <v>Carga e descarga de tubos e conexões em FoFo</v>
          </cell>
          <cell r="C659" t="str">
            <v>t</v>
          </cell>
          <cell r="D659">
            <v>16.47</v>
          </cell>
        </row>
        <row r="660">
          <cell r="B660" t="str">
            <v>Transporte de tubos e conexões de FoFo, aço ou concreto</v>
          </cell>
          <cell r="C660" t="str">
            <v>t</v>
          </cell>
          <cell r="D660">
            <v>10.039999999999999</v>
          </cell>
        </row>
        <row r="661">
          <cell r="B661" t="str">
            <v>Teste pré-operacional e treinamento de pessoal</v>
          </cell>
          <cell r="C661" t="str">
            <v>mês</v>
          </cell>
          <cell r="D661">
            <v>421.32</v>
          </cell>
        </row>
      </sheetData>
      <sheetData sheetId="2">
        <row r="52">
          <cell r="F52">
            <v>1943.6879999999996</v>
          </cell>
        </row>
        <row r="86">
          <cell r="F86">
            <v>90.6</v>
          </cell>
        </row>
        <row r="96">
          <cell r="F96">
            <v>2.0760000000000001</v>
          </cell>
        </row>
        <row r="107">
          <cell r="F107">
            <v>4.6524999999999999</v>
          </cell>
        </row>
        <row r="114">
          <cell r="F114">
            <v>21.972000000000001</v>
          </cell>
        </row>
        <row r="133">
          <cell r="F133">
            <v>297</v>
          </cell>
        </row>
        <row r="145">
          <cell r="F145">
            <v>317.06400000000002</v>
          </cell>
        </row>
        <row r="153">
          <cell r="F153">
            <v>41.483999999999995</v>
          </cell>
        </row>
        <row r="166">
          <cell r="F166">
            <v>27.143999999999998</v>
          </cell>
        </row>
        <row r="178">
          <cell r="F178">
            <v>38.856000000000002</v>
          </cell>
        </row>
        <row r="188">
          <cell r="F188">
            <v>21.263999999999999</v>
          </cell>
        </row>
        <row r="200">
          <cell r="F200">
            <v>42.312000000000005</v>
          </cell>
        </row>
        <row r="212">
          <cell r="F212">
            <v>46.307999999999993</v>
          </cell>
        </row>
        <row r="223">
          <cell r="F223">
            <v>234.18</v>
          </cell>
        </row>
        <row r="233">
          <cell r="F233">
            <v>3.6</v>
          </cell>
        </row>
        <row r="244">
          <cell r="F244">
            <v>16.931999999999999</v>
          </cell>
        </row>
        <row r="255">
          <cell r="F255">
            <v>16.931999999999999</v>
          </cell>
        </row>
        <row r="266">
          <cell r="F266">
            <v>15.036</v>
          </cell>
        </row>
        <row r="277">
          <cell r="F277">
            <v>20.484000000000002</v>
          </cell>
        </row>
        <row r="287">
          <cell r="F287">
            <v>6.24</v>
          </cell>
        </row>
        <row r="294">
          <cell r="F294">
            <v>14.1</v>
          </cell>
        </row>
        <row r="306">
          <cell r="F306">
            <v>26.771999999999998</v>
          </cell>
        </row>
        <row r="327">
          <cell r="F327">
            <v>1393.7760000000001</v>
          </cell>
        </row>
        <row r="389">
          <cell r="F389">
            <v>29.436</v>
          </cell>
        </row>
        <row r="422">
          <cell r="F422">
            <v>3.9359999999999999</v>
          </cell>
        </row>
        <row r="431">
          <cell r="F431">
            <v>0.26400000000000001</v>
          </cell>
        </row>
        <row r="438">
          <cell r="F438">
            <v>0.74399999999999999</v>
          </cell>
        </row>
        <row r="445">
          <cell r="F445">
            <v>0.432</v>
          </cell>
        </row>
        <row r="452">
          <cell r="F452">
            <v>13.739999999999998</v>
          </cell>
        </row>
        <row r="459">
          <cell r="F459">
            <v>1.3080000000000001</v>
          </cell>
        </row>
        <row r="466">
          <cell r="F466">
            <v>5.2320000000000002</v>
          </cell>
        </row>
        <row r="473">
          <cell r="F473">
            <v>0.3</v>
          </cell>
        </row>
        <row r="480">
          <cell r="F480">
            <v>1.68</v>
          </cell>
        </row>
        <row r="487">
          <cell r="F487">
            <v>5.3040000000000003</v>
          </cell>
        </row>
        <row r="494">
          <cell r="F494">
            <v>0.34799999999999998</v>
          </cell>
        </row>
        <row r="501">
          <cell r="F501">
            <v>0.52800000000000002</v>
          </cell>
        </row>
        <row r="509">
          <cell r="F509">
            <v>30.9</v>
          </cell>
        </row>
        <row r="517">
          <cell r="F517">
            <v>8.2199999999999989</v>
          </cell>
        </row>
        <row r="524">
          <cell r="F524">
            <v>6.7439999999999998</v>
          </cell>
        </row>
        <row r="531">
          <cell r="F531">
            <v>19.295999999999999</v>
          </cell>
        </row>
        <row r="538">
          <cell r="F538">
            <v>5.4359999999999999</v>
          </cell>
        </row>
        <row r="545">
          <cell r="F545">
            <v>7.2360000000000007</v>
          </cell>
        </row>
        <row r="552">
          <cell r="F552">
            <v>4.5359999999999996</v>
          </cell>
        </row>
        <row r="559">
          <cell r="F559">
            <v>2.3879999999999999</v>
          </cell>
        </row>
        <row r="566">
          <cell r="F566">
            <v>1.08</v>
          </cell>
        </row>
        <row r="573">
          <cell r="F573">
            <v>2.2799999999999998</v>
          </cell>
        </row>
        <row r="580">
          <cell r="F580">
            <v>1.5</v>
          </cell>
        </row>
        <row r="587">
          <cell r="F587">
            <v>5.1719999999999997</v>
          </cell>
        </row>
        <row r="594">
          <cell r="F594">
            <v>2.52</v>
          </cell>
        </row>
        <row r="615">
          <cell r="F615">
            <v>15.084</v>
          </cell>
        </row>
        <row r="622">
          <cell r="F622">
            <v>54.731999999999999</v>
          </cell>
        </row>
        <row r="629">
          <cell r="F629">
            <v>1.512</v>
          </cell>
        </row>
        <row r="636">
          <cell r="F636">
            <v>71.543999999999997</v>
          </cell>
        </row>
        <row r="644">
          <cell r="F644">
            <v>51.48</v>
          </cell>
        </row>
        <row r="652">
          <cell r="F652">
            <v>1.68</v>
          </cell>
        </row>
        <row r="659">
          <cell r="F659">
            <v>0.44400000000000001</v>
          </cell>
        </row>
        <row r="666">
          <cell r="F666">
            <v>1.9440000000000002</v>
          </cell>
        </row>
        <row r="673">
          <cell r="F673">
            <v>0.96000000000000008</v>
          </cell>
        </row>
        <row r="680">
          <cell r="F680">
            <v>1.3440000000000001</v>
          </cell>
        </row>
        <row r="687">
          <cell r="F687">
            <v>3.1559999999999997</v>
          </cell>
        </row>
        <row r="695">
          <cell r="F695">
            <v>41.172000000000004</v>
          </cell>
        </row>
        <row r="702">
          <cell r="F702">
            <v>1.4880000000000002</v>
          </cell>
        </row>
        <row r="1257">
          <cell r="F1257">
            <v>20.952000000000002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omposições auxiliar"/>
      <sheetName val="PlanServ"/>
      <sheetName val="RESUMO GERAL"/>
      <sheetName val="RESUMO SER. E MAT."/>
      <sheetName val="S.A.A CONTENTAMENTO"/>
      <sheetName val="11 - Cronograma"/>
      <sheetName val="Composiçoes principais"/>
      <sheetName val="L.S. BDI"/>
    </sheetNames>
    <sheetDataSet>
      <sheetData sheetId="0">
        <row r="14">
          <cell r="E14">
            <v>5.8</v>
          </cell>
        </row>
        <row r="17">
          <cell r="E17">
            <v>5.03</v>
          </cell>
        </row>
        <row r="29">
          <cell r="E29">
            <v>7</v>
          </cell>
        </row>
        <row r="33">
          <cell r="E33">
            <v>13.4</v>
          </cell>
        </row>
        <row r="34">
          <cell r="E34">
            <v>5.41</v>
          </cell>
        </row>
        <row r="35">
          <cell r="E35">
            <v>8.3000000000000007</v>
          </cell>
        </row>
        <row r="57">
          <cell r="E57">
            <v>2.23</v>
          </cell>
        </row>
        <row r="58">
          <cell r="E58">
            <v>5.56</v>
          </cell>
        </row>
        <row r="59">
          <cell r="E59">
            <v>6.54</v>
          </cell>
        </row>
        <row r="60">
          <cell r="E60">
            <v>8.3000000000000007</v>
          </cell>
        </row>
        <row r="61">
          <cell r="E61">
            <v>8.75</v>
          </cell>
        </row>
        <row r="62">
          <cell r="E62">
            <v>10.49</v>
          </cell>
        </row>
        <row r="63">
          <cell r="E63">
            <v>13.01</v>
          </cell>
        </row>
        <row r="64">
          <cell r="E64">
            <v>18.329999999999998</v>
          </cell>
        </row>
        <row r="65">
          <cell r="E65">
            <v>22.11</v>
          </cell>
        </row>
        <row r="66">
          <cell r="E66">
            <v>27.64</v>
          </cell>
        </row>
        <row r="71">
          <cell r="E71">
            <v>12.28</v>
          </cell>
        </row>
        <row r="72">
          <cell r="E72">
            <v>12.28</v>
          </cell>
        </row>
        <row r="73">
          <cell r="E73">
            <v>3.06</v>
          </cell>
        </row>
        <row r="74">
          <cell r="E74">
            <v>18.23</v>
          </cell>
        </row>
        <row r="79">
          <cell r="E79">
            <v>30</v>
          </cell>
        </row>
        <row r="80">
          <cell r="E80">
            <v>600</v>
          </cell>
        </row>
        <row r="81">
          <cell r="E81">
            <v>1.4</v>
          </cell>
        </row>
        <row r="84">
          <cell r="E84">
            <v>0.35</v>
          </cell>
        </row>
        <row r="87">
          <cell r="E87">
            <v>1.51</v>
          </cell>
        </row>
        <row r="89">
          <cell r="E89">
            <v>1.58</v>
          </cell>
        </row>
        <row r="93">
          <cell r="E93">
            <v>6.47</v>
          </cell>
        </row>
        <row r="94">
          <cell r="E94">
            <v>2.23</v>
          </cell>
        </row>
        <row r="95">
          <cell r="E95">
            <v>11.2</v>
          </cell>
        </row>
        <row r="96">
          <cell r="E96">
            <v>2.0499999999999998</v>
          </cell>
        </row>
        <row r="98">
          <cell r="E98">
            <v>6.12</v>
          </cell>
        </row>
        <row r="100">
          <cell r="E100">
            <v>8.1300000000000008</v>
          </cell>
        </row>
        <row r="103">
          <cell r="E103">
            <v>4.2300000000000004</v>
          </cell>
        </row>
        <row r="104">
          <cell r="E104">
            <v>0.93</v>
          </cell>
        </row>
        <row r="106">
          <cell r="E106">
            <v>7.99</v>
          </cell>
        </row>
        <row r="107">
          <cell r="E107">
            <v>3.25</v>
          </cell>
        </row>
        <row r="113">
          <cell r="E113">
            <v>7.61</v>
          </cell>
        </row>
        <row r="114">
          <cell r="E114">
            <v>7.61</v>
          </cell>
        </row>
        <row r="115">
          <cell r="E115">
            <v>2.2799999999999998</v>
          </cell>
        </row>
        <row r="116">
          <cell r="E116">
            <v>0.86</v>
          </cell>
        </row>
        <row r="119">
          <cell r="E119">
            <v>7.34</v>
          </cell>
        </row>
        <row r="120">
          <cell r="E120">
            <v>1.63</v>
          </cell>
        </row>
        <row r="121">
          <cell r="E121">
            <v>1.62</v>
          </cell>
        </row>
        <row r="122">
          <cell r="E122">
            <v>0.91</v>
          </cell>
        </row>
        <row r="123">
          <cell r="E123">
            <v>18.46</v>
          </cell>
        </row>
        <row r="125">
          <cell r="E125">
            <v>0.74</v>
          </cell>
        </row>
        <row r="128">
          <cell r="E128">
            <v>10.11</v>
          </cell>
        </row>
        <row r="146">
          <cell r="E146">
            <v>1.07</v>
          </cell>
        </row>
        <row r="152">
          <cell r="E152">
            <v>375.89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omposicao"/>
      <sheetName val="Lista de Beneficiados"/>
      <sheetName val="US SANTA ROSA"/>
      <sheetName val="MEDIÇÃO"/>
      <sheetName val="TIPO 3"/>
      <sheetName val="TIPO 1"/>
      <sheetName val="CRONOGRAMA FÍSICO-FINANCEIRO"/>
      <sheetName val="Cronograma"/>
    </sheetNames>
    <sheetDataSet>
      <sheetData sheetId="0">
        <row r="8">
          <cell r="B8" t="str">
            <v>Ajudante de eletricista</v>
          </cell>
        </row>
        <row r="9">
          <cell r="B9" t="str">
            <v>Ajudante de encanador</v>
          </cell>
          <cell r="C9" t="str">
            <v>h</v>
          </cell>
        </row>
        <row r="19">
          <cell r="B19" t="str">
            <v>Eletricista</v>
          </cell>
          <cell r="C19" t="str">
            <v>h</v>
          </cell>
        </row>
        <row r="21">
          <cell r="B21" t="str">
            <v>Encanador</v>
          </cell>
          <cell r="C21" t="str">
            <v>h</v>
          </cell>
        </row>
        <row r="24">
          <cell r="B24" t="str">
            <v>Pedreiro</v>
          </cell>
        </row>
        <row r="31">
          <cell r="B31" t="str">
            <v>Servente</v>
          </cell>
        </row>
        <row r="35">
          <cell r="B35" t="str">
            <v>Areia grossa</v>
          </cell>
          <cell r="D35">
            <v>62.5</v>
          </cell>
        </row>
        <row r="39">
          <cell r="B39" t="str">
            <v>Cimento Portland - saco 50kg</v>
          </cell>
          <cell r="D39">
            <v>0.6</v>
          </cell>
        </row>
        <row r="134">
          <cell r="B134" t="str">
            <v>Porta em chapa preta lisa (0,60 x 2,10m)</v>
          </cell>
          <cell r="C134" t="str">
            <v>un</v>
          </cell>
          <cell r="D134">
            <v>187.20000000000002</v>
          </cell>
        </row>
        <row r="258">
          <cell r="B258" t="str">
            <v>Adaptador PVC 100mm</v>
          </cell>
          <cell r="C258" t="str">
            <v>un</v>
          </cell>
          <cell r="D258">
            <v>8.32</v>
          </cell>
        </row>
        <row r="402">
          <cell r="B402" t="str">
            <v>Tê PVC esgoto 100x50mm</v>
          </cell>
          <cell r="C402" t="str">
            <v>un</v>
          </cell>
          <cell r="D402">
            <v>8.9336000000000002</v>
          </cell>
        </row>
        <row r="550">
          <cell r="B550" t="str">
            <v>Sifão plastico p/lavatório</v>
          </cell>
          <cell r="C550" t="str">
            <v>un</v>
          </cell>
          <cell r="D550">
            <v>6.14</v>
          </cell>
        </row>
        <row r="569">
          <cell r="B569" t="str">
            <v>Tubo de descarga VDE</v>
          </cell>
          <cell r="C569" t="str">
            <v>un</v>
          </cell>
          <cell r="D569">
            <v>2.99</v>
          </cell>
        </row>
        <row r="571">
          <cell r="B571" t="str">
            <v>Tanque de lavar em fibra de vidro duplo (1,20x0,50m)</v>
          </cell>
          <cell r="C571" t="str">
            <v>un</v>
          </cell>
          <cell r="D571">
            <v>84.91</v>
          </cell>
        </row>
        <row r="594">
          <cell r="B594" t="str">
            <v>Clits monofasico</v>
          </cell>
          <cell r="C594" t="str">
            <v>un</v>
          </cell>
          <cell r="D594">
            <v>2</v>
          </cell>
        </row>
        <row r="599">
          <cell r="B599" t="str">
            <v>soquete blindado de PVC p/lampada</v>
          </cell>
          <cell r="C599" t="str">
            <v>un</v>
          </cell>
          <cell r="D599">
            <v>2.3919999999999999</v>
          </cell>
        </row>
        <row r="611">
          <cell r="B611" t="str">
            <v>Fio de cobre isolado de 1,5 mm²</v>
          </cell>
          <cell r="C611" t="str">
            <v>m</v>
          </cell>
          <cell r="D611">
            <v>0.53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DO DESCONTO"/>
      <sheetName val="01. PLANILHA RESUMO"/>
      <sheetName val="02. CALCULO DO BDI"/>
      <sheetName val="RESUMO SER. E MAT. "/>
      <sheetName val="S.A.A V. BAR E TRAPIÁ"/>
      <sheetName val="SUPRESSÕES E ACRÉSCIMOS"/>
      <sheetName val="PROPOSTA VENCEDORA"/>
      <sheetName val="QUADRO RESUMO FINANCEIRO"/>
      <sheetName val="03. PLANILHA ORÇAMENTÁRIA"/>
      <sheetName val="04. CRONOGRAMA FÍSICO-FINANCEIR"/>
      <sheetName val="05.COMPOSIÇÕES DE CUSTO"/>
    </sheetNames>
    <sheetDataSet>
      <sheetData sheetId="0" refreshError="1"/>
      <sheetData sheetId="1">
        <row r="28">
          <cell r="D28">
            <v>229994.55725499999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Geral"/>
      <sheetName val="OrçamentoCaldeiraozinho"/>
      <sheetName val="ReformaBanhCaldeirao"/>
      <sheetName val="InstalaçoesRefBanhCaldeirao"/>
      <sheetName val="OrçamentoBaixaVerde"/>
      <sheetName val="ReformaBanhBaixaVerde"/>
      <sheetName val="InstalaçoesRefBanhBaixaVerde"/>
      <sheetName val="OrçamentoLajeiro branco"/>
      <sheetName val="ReformaBanhLajeiroBranco"/>
      <sheetName val="InstalaçoesRefBanhLajeiroBranco"/>
      <sheetName val="OrçamentoCacimbaPedra"/>
      <sheetName val="ReformaBanhCacimbaPedra"/>
      <sheetName val="InstalaçoesRefBanhCacimbaPedra"/>
      <sheetName val="CBomba2,25"/>
      <sheetName val="Composições"/>
      <sheetName val="Cronograma"/>
      <sheetName val="MemCálculo"/>
      <sheetName val="Insumos"/>
      <sheetName val="Equipamentos(nãoimprimi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4">
          <cell r="E34">
            <v>0.04</v>
          </cell>
        </row>
        <row r="35">
          <cell r="E35">
            <v>0.35</v>
          </cell>
        </row>
        <row r="39">
          <cell r="E39">
            <v>1.5</v>
          </cell>
        </row>
      </sheetData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.fis.financeiro"/>
      <sheetName val="ResumoGeral"/>
      <sheetName val="SAA_Congo_Batalha_ Pi"/>
      <sheetName val="Conexões"/>
      <sheetName val="Ligação"/>
      <sheetName val="CBomba9,31"/>
      <sheetName val="Composições"/>
      <sheetName val="MemCálculo"/>
      <sheetName val="AD._Congo"/>
      <sheetName val="Estudo dos Nós"/>
      <sheetName val="SECC.Veredas"/>
      <sheetName val="CBomba5,29"/>
      <sheetName val="Insumos"/>
      <sheetName val="Insumos (2)"/>
      <sheetName val="Equipamentos(nãoimprimir)"/>
      <sheetName val="DESCONSIDERAR_Seccion"/>
      <sheetName val="DESCONSIDERAR_Aduto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9">
          <cell r="E229">
            <v>1.26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Geral"/>
      <sheetName val="SAA Sistema 1"/>
      <sheetName val="CBomba9,31"/>
      <sheetName val="Conexões"/>
      <sheetName val="Ligação"/>
      <sheetName val="Composições"/>
      <sheetName val="MemCálculo"/>
      <sheetName val="Adutora"/>
      <sheetName val="Estudo dos Nós"/>
      <sheetName val="Seccion Sistema 1"/>
      <sheetName val="Cronog"/>
      <sheetName val="Insumos"/>
      <sheetName val="Insumos (2)"/>
      <sheetName val="Equipamentos(nãoimprimir)"/>
      <sheetName val="Plan3"/>
      <sheetName val="ResumoDiâmetros"/>
      <sheetName val="CBomba5,29(Não imp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>
        <row r="270">
          <cell r="E270">
            <v>180</v>
          </cell>
        </row>
        <row r="271">
          <cell r="E271">
            <v>4.1900000000000004</v>
          </cell>
        </row>
        <row r="272">
          <cell r="E272">
            <v>1.65</v>
          </cell>
        </row>
        <row r="274">
          <cell r="E274">
            <v>48.16</v>
          </cell>
        </row>
      </sheetData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Plan1 (2)"/>
      <sheetName val="Bacalhau"/>
    </sheetNames>
    <definedNames>
      <definedName name="AA" refersTo="#REF!"/>
      <definedName name="AB" refersTo="#REF!"/>
      <definedName name="Extenso" refersTo="#REF!"/>
      <definedName name="módulo1.Extenso" refersTo="#REF!"/>
      <definedName name="QQ_2" refersTo="#REF!"/>
      <definedName name="RESUMO" refersTo="#REF!"/>
      <definedName name="WEWRWR" refersTo="#REF!"/>
      <definedName name="XXX" refersTo="#REF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OMPOSIÇÃO"/>
    </sheetNames>
    <sheetDataSet>
      <sheetData sheetId="0">
        <row r="2">
          <cell r="C2">
            <v>2.5499999999999998</v>
          </cell>
        </row>
        <row r="3">
          <cell r="C3">
            <v>1.89</v>
          </cell>
        </row>
        <row r="10">
          <cell r="C10">
            <v>2.6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F1" sqref="A1:F31"/>
    </sheetView>
  </sheetViews>
  <sheetFormatPr defaultRowHeight="12.75"/>
  <cols>
    <col min="1" max="1" width="9.5703125" style="323" customWidth="1"/>
    <col min="2" max="2" width="58.85546875" style="323" customWidth="1"/>
    <col min="3" max="3" width="7.28515625" style="323" hidden="1" customWidth="1"/>
    <col min="4" max="4" width="6.85546875" style="323" customWidth="1"/>
    <col min="5" max="5" width="10.5703125" style="323" customWidth="1"/>
    <col min="6" max="6" width="13.5703125" style="323" customWidth="1"/>
    <col min="7" max="7" width="9.140625" style="323"/>
    <col min="8" max="9" width="11.28515625" style="323" bestFit="1" customWidth="1"/>
    <col min="10" max="256" width="9.140625" style="323"/>
    <col min="257" max="257" width="9.5703125" style="323" customWidth="1"/>
    <col min="258" max="258" width="58.85546875" style="323" customWidth="1"/>
    <col min="259" max="259" width="0" style="323" hidden="1" customWidth="1"/>
    <col min="260" max="260" width="6.85546875" style="323" customWidth="1"/>
    <col min="261" max="261" width="10.5703125" style="323" customWidth="1"/>
    <col min="262" max="262" width="13.5703125" style="323" customWidth="1"/>
    <col min="263" max="263" width="9.140625" style="323"/>
    <col min="264" max="265" width="11.28515625" style="323" bestFit="1" customWidth="1"/>
    <col min="266" max="512" width="9.140625" style="323"/>
    <col min="513" max="513" width="9.5703125" style="323" customWidth="1"/>
    <col min="514" max="514" width="58.85546875" style="323" customWidth="1"/>
    <col min="515" max="515" width="0" style="323" hidden="1" customWidth="1"/>
    <col min="516" max="516" width="6.85546875" style="323" customWidth="1"/>
    <col min="517" max="517" width="10.5703125" style="323" customWidth="1"/>
    <col min="518" max="518" width="13.5703125" style="323" customWidth="1"/>
    <col min="519" max="519" width="9.140625" style="323"/>
    <col min="520" max="521" width="11.28515625" style="323" bestFit="1" customWidth="1"/>
    <col min="522" max="768" width="9.140625" style="323"/>
    <col min="769" max="769" width="9.5703125" style="323" customWidth="1"/>
    <col min="770" max="770" width="58.85546875" style="323" customWidth="1"/>
    <col min="771" max="771" width="0" style="323" hidden="1" customWidth="1"/>
    <col min="772" max="772" width="6.85546875" style="323" customWidth="1"/>
    <col min="773" max="773" width="10.5703125" style="323" customWidth="1"/>
    <col min="774" max="774" width="13.5703125" style="323" customWidth="1"/>
    <col min="775" max="775" width="9.140625" style="323"/>
    <col min="776" max="777" width="11.28515625" style="323" bestFit="1" customWidth="1"/>
    <col min="778" max="1024" width="9.140625" style="323"/>
    <col min="1025" max="1025" width="9.5703125" style="323" customWidth="1"/>
    <col min="1026" max="1026" width="58.85546875" style="323" customWidth="1"/>
    <col min="1027" max="1027" width="0" style="323" hidden="1" customWidth="1"/>
    <col min="1028" max="1028" width="6.85546875" style="323" customWidth="1"/>
    <col min="1029" max="1029" width="10.5703125" style="323" customWidth="1"/>
    <col min="1030" max="1030" width="13.5703125" style="323" customWidth="1"/>
    <col min="1031" max="1031" width="9.140625" style="323"/>
    <col min="1032" max="1033" width="11.28515625" style="323" bestFit="1" customWidth="1"/>
    <col min="1034" max="1280" width="9.140625" style="323"/>
    <col min="1281" max="1281" width="9.5703125" style="323" customWidth="1"/>
    <col min="1282" max="1282" width="58.85546875" style="323" customWidth="1"/>
    <col min="1283" max="1283" width="0" style="323" hidden="1" customWidth="1"/>
    <col min="1284" max="1284" width="6.85546875" style="323" customWidth="1"/>
    <col min="1285" max="1285" width="10.5703125" style="323" customWidth="1"/>
    <col min="1286" max="1286" width="13.5703125" style="323" customWidth="1"/>
    <col min="1287" max="1287" width="9.140625" style="323"/>
    <col min="1288" max="1289" width="11.28515625" style="323" bestFit="1" customWidth="1"/>
    <col min="1290" max="1536" width="9.140625" style="323"/>
    <col min="1537" max="1537" width="9.5703125" style="323" customWidth="1"/>
    <col min="1538" max="1538" width="58.85546875" style="323" customWidth="1"/>
    <col min="1539" max="1539" width="0" style="323" hidden="1" customWidth="1"/>
    <col min="1540" max="1540" width="6.85546875" style="323" customWidth="1"/>
    <col min="1541" max="1541" width="10.5703125" style="323" customWidth="1"/>
    <col min="1542" max="1542" width="13.5703125" style="323" customWidth="1"/>
    <col min="1543" max="1543" width="9.140625" style="323"/>
    <col min="1544" max="1545" width="11.28515625" style="323" bestFit="1" customWidth="1"/>
    <col min="1546" max="1792" width="9.140625" style="323"/>
    <col min="1793" max="1793" width="9.5703125" style="323" customWidth="1"/>
    <col min="1794" max="1794" width="58.85546875" style="323" customWidth="1"/>
    <col min="1795" max="1795" width="0" style="323" hidden="1" customWidth="1"/>
    <col min="1796" max="1796" width="6.85546875" style="323" customWidth="1"/>
    <col min="1797" max="1797" width="10.5703125" style="323" customWidth="1"/>
    <col min="1798" max="1798" width="13.5703125" style="323" customWidth="1"/>
    <col min="1799" max="1799" width="9.140625" style="323"/>
    <col min="1800" max="1801" width="11.28515625" style="323" bestFit="1" customWidth="1"/>
    <col min="1802" max="2048" width="9.140625" style="323"/>
    <col min="2049" max="2049" width="9.5703125" style="323" customWidth="1"/>
    <col min="2050" max="2050" width="58.85546875" style="323" customWidth="1"/>
    <col min="2051" max="2051" width="0" style="323" hidden="1" customWidth="1"/>
    <col min="2052" max="2052" width="6.85546875" style="323" customWidth="1"/>
    <col min="2053" max="2053" width="10.5703125" style="323" customWidth="1"/>
    <col min="2054" max="2054" width="13.5703125" style="323" customWidth="1"/>
    <col min="2055" max="2055" width="9.140625" style="323"/>
    <col min="2056" max="2057" width="11.28515625" style="323" bestFit="1" customWidth="1"/>
    <col min="2058" max="2304" width="9.140625" style="323"/>
    <col min="2305" max="2305" width="9.5703125" style="323" customWidth="1"/>
    <col min="2306" max="2306" width="58.85546875" style="323" customWidth="1"/>
    <col min="2307" max="2307" width="0" style="323" hidden="1" customWidth="1"/>
    <col min="2308" max="2308" width="6.85546875" style="323" customWidth="1"/>
    <col min="2309" max="2309" width="10.5703125" style="323" customWidth="1"/>
    <col min="2310" max="2310" width="13.5703125" style="323" customWidth="1"/>
    <col min="2311" max="2311" width="9.140625" style="323"/>
    <col min="2312" max="2313" width="11.28515625" style="323" bestFit="1" customWidth="1"/>
    <col min="2314" max="2560" width="9.140625" style="323"/>
    <col min="2561" max="2561" width="9.5703125" style="323" customWidth="1"/>
    <col min="2562" max="2562" width="58.85546875" style="323" customWidth="1"/>
    <col min="2563" max="2563" width="0" style="323" hidden="1" customWidth="1"/>
    <col min="2564" max="2564" width="6.85546875" style="323" customWidth="1"/>
    <col min="2565" max="2565" width="10.5703125" style="323" customWidth="1"/>
    <col min="2566" max="2566" width="13.5703125" style="323" customWidth="1"/>
    <col min="2567" max="2567" width="9.140625" style="323"/>
    <col min="2568" max="2569" width="11.28515625" style="323" bestFit="1" customWidth="1"/>
    <col min="2570" max="2816" width="9.140625" style="323"/>
    <col min="2817" max="2817" width="9.5703125" style="323" customWidth="1"/>
    <col min="2818" max="2818" width="58.85546875" style="323" customWidth="1"/>
    <col min="2819" max="2819" width="0" style="323" hidden="1" customWidth="1"/>
    <col min="2820" max="2820" width="6.85546875" style="323" customWidth="1"/>
    <col min="2821" max="2821" width="10.5703125" style="323" customWidth="1"/>
    <col min="2822" max="2822" width="13.5703125" style="323" customWidth="1"/>
    <col min="2823" max="2823" width="9.140625" style="323"/>
    <col min="2824" max="2825" width="11.28515625" style="323" bestFit="1" customWidth="1"/>
    <col min="2826" max="3072" width="9.140625" style="323"/>
    <col min="3073" max="3073" width="9.5703125" style="323" customWidth="1"/>
    <col min="3074" max="3074" width="58.85546875" style="323" customWidth="1"/>
    <col min="3075" max="3075" width="0" style="323" hidden="1" customWidth="1"/>
    <col min="3076" max="3076" width="6.85546875" style="323" customWidth="1"/>
    <col min="3077" max="3077" width="10.5703125" style="323" customWidth="1"/>
    <col min="3078" max="3078" width="13.5703125" style="323" customWidth="1"/>
    <col min="3079" max="3079" width="9.140625" style="323"/>
    <col min="3080" max="3081" width="11.28515625" style="323" bestFit="1" customWidth="1"/>
    <col min="3082" max="3328" width="9.140625" style="323"/>
    <col min="3329" max="3329" width="9.5703125" style="323" customWidth="1"/>
    <col min="3330" max="3330" width="58.85546875" style="323" customWidth="1"/>
    <col min="3331" max="3331" width="0" style="323" hidden="1" customWidth="1"/>
    <col min="3332" max="3332" width="6.85546875" style="323" customWidth="1"/>
    <col min="3333" max="3333" width="10.5703125" style="323" customWidth="1"/>
    <col min="3334" max="3334" width="13.5703125" style="323" customWidth="1"/>
    <col min="3335" max="3335" width="9.140625" style="323"/>
    <col min="3336" max="3337" width="11.28515625" style="323" bestFit="1" customWidth="1"/>
    <col min="3338" max="3584" width="9.140625" style="323"/>
    <col min="3585" max="3585" width="9.5703125" style="323" customWidth="1"/>
    <col min="3586" max="3586" width="58.85546875" style="323" customWidth="1"/>
    <col min="3587" max="3587" width="0" style="323" hidden="1" customWidth="1"/>
    <col min="3588" max="3588" width="6.85546875" style="323" customWidth="1"/>
    <col min="3589" max="3589" width="10.5703125" style="323" customWidth="1"/>
    <col min="3590" max="3590" width="13.5703125" style="323" customWidth="1"/>
    <col min="3591" max="3591" width="9.140625" style="323"/>
    <col min="3592" max="3593" width="11.28515625" style="323" bestFit="1" customWidth="1"/>
    <col min="3594" max="3840" width="9.140625" style="323"/>
    <col min="3841" max="3841" width="9.5703125" style="323" customWidth="1"/>
    <col min="3842" max="3842" width="58.85546875" style="323" customWidth="1"/>
    <col min="3843" max="3843" width="0" style="323" hidden="1" customWidth="1"/>
    <col min="3844" max="3844" width="6.85546875" style="323" customWidth="1"/>
    <col min="3845" max="3845" width="10.5703125" style="323" customWidth="1"/>
    <col min="3846" max="3846" width="13.5703125" style="323" customWidth="1"/>
    <col min="3847" max="3847" width="9.140625" style="323"/>
    <col min="3848" max="3849" width="11.28515625" style="323" bestFit="1" customWidth="1"/>
    <col min="3850" max="4096" width="9.140625" style="323"/>
    <col min="4097" max="4097" width="9.5703125" style="323" customWidth="1"/>
    <col min="4098" max="4098" width="58.85546875" style="323" customWidth="1"/>
    <col min="4099" max="4099" width="0" style="323" hidden="1" customWidth="1"/>
    <col min="4100" max="4100" width="6.85546875" style="323" customWidth="1"/>
    <col min="4101" max="4101" width="10.5703125" style="323" customWidth="1"/>
    <col min="4102" max="4102" width="13.5703125" style="323" customWidth="1"/>
    <col min="4103" max="4103" width="9.140625" style="323"/>
    <col min="4104" max="4105" width="11.28515625" style="323" bestFit="1" customWidth="1"/>
    <col min="4106" max="4352" width="9.140625" style="323"/>
    <col min="4353" max="4353" width="9.5703125" style="323" customWidth="1"/>
    <col min="4354" max="4354" width="58.85546875" style="323" customWidth="1"/>
    <col min="4355" max="4355" width="0" style="323" hidden="1" customWidth="1"/>
    <col min="4356" max="4356" width="6.85546875" style="323" customWidth="1"/>
    <col min="4357" max="4357" width="10.5703125" style="323" customWidth="1"/>
    <col min="4358" max="4358" width="13.5703125" style="323" customWidth="1"/>
    <col min="4359" max="4359" width="9.140625" style="323"/>
    <col min="4360" max="4361" width="11.28515625" style="323" bestFit="1" customWidth="1"/>
    <col min="4362" max="4608" width="9.140625" style="323"/>
    <col min="4609" max="4609" width="9.5703125" style="323" customWidth="1"/>
    <col min="4610" max="4610" width="58.85546875" style="323" customWidth="1"/>
    <col min="4611" max="4611" width="0" style="323" hidden="1" customWidth="1"/>
    <col min="4612" max="4612" width="6.85546875" style="323" customWidth="1"/>
    <col min="4613" max="4613" width="10.5703125" style="323" customWidth="1"/>
    <col min="4614" max="4614" width="13.5703125" style="323" customWidth="1"/>
    <col min="4615" max="4615" width="9.140625" style="323"/>
    <col min="4616" max="4617" width="11.28515625" style="323" bestFit="1" customWidth="1"/>
    <col min="4618" max="4864" width="9.140625" style="323"/>
    <col min="4865" max="4865" width="9.5703125" style="323" customWidth="1"/>
    <col min="4866" max="4866" width="58.85546875" style="323" customWidth="1"/>
    <col min="4867" max="4867" width="0" style="323" hidden="1" customWidth="1"/>
    <col min="4868" max="4868" width="6.85546875" style="323" customWidth="1"/>
    <col min="4869" max="4869" width="10.5703125" style="323" customWidth="1"/>
    <col min="4870" max="4870" width="13.5703125" style="323" customWidth="1"/>
    <col min="4871" max="4871" width="9.140625" style="323"/>
    <col min="4872" max="4873" width="11.28515625" style="323" bestFit="1" customWidth="1"/>
    <col min="4874" max="5120" width="9.140625" style="323"/>
    <col min="5121" max="5121" width="9.5703125" style="323" customWidth="1"/>
    <col min="5122" max="5122" width="58.85546875" style="323" customWidth="1"/>
    <col min="5123" max="5123" width="0" style="323" hidden="1" customWidth="1"/>
    <col min="5124" max="5124" width="6.85546875" style="323" customWidth="1"/>
    <col min="5125" max="5125" width="10.5703125" style="323" customWidth="1"/>
    <col min="5126" max="5126" width="13.5703125" style="323" customWidth="1"/>
    <col min="5127" max="5127" width="9.140625" style="323"/>
    <col min="5128" max="5129" width="11.28515625" style="323" bestFit="1" customWidth="1"/>
    <col min="5130" max="5376" width="9.140625" style="323"/>
    <col min="5377" max="5377" width="9.5703125" style="323" customWidth="1"/>
    <col min="5378" max="5378" width="58.85546875" style="323" customWidth="1"/>
    <col min="5379" max="5379" width="0" style="323" hidden="1" customWidth="1"/>
    <col min="5380" max="5380" width="6.85546875" style="323" customWidth="1"/>
    <col min="5381" max="5381" width="10.5703125" style="323" customWidth="1"/>
    <col min="5382" max="5382" width="13.5703125" style="323" customWidth="1"/>
    <col min="5383" max="5383" width="9.140625" style="323"/>
    <col min="5384" max="5385" width="11.28515625" style="323" bestFit="1" customWidth="1"/>
    <col min="5386" max="5632" width="9.140625" style="323"/>
    <col min="5633" max="5633" width="9.5703125" style="323" customWidth="1"/>
    <col min="5634" max="5634" width="58.85546875" style="323" customWidth="1"/>
    <col min="5635" max="5635" width="0" style="323" hidden="1" customWidth="1"/>
    <col min="5636" max="5636" width="6.85546875" style="323" customWidth="1"/>
    <col min="5637" max="5637" width="10.5703125" style="323" customWidth="1"/>
    <col min="5638" max="5638" width="13.5703125" style="323" customWidth="1"/>
    <col min="5639" max="5639" width="9.140625" style="323"/>
    <col min="5640" max="5641" width="11.28515625" style="323" bestFit="1" customWidth="1"/>
    <col min="5642" max="5888" width="9.140625" style="323"/>
    <col min="5889" max="5889" width="9.5703125" style="323" customWidth="1"/>
    <col min="5890" max="5890" width="58.85546875" style="323" customWidth="1"/>
    <col min="5891" max="5891" width="0" style="323" hidden="1" customWidth="1"/>
    <col min="5892" max="5892" width="6.85546875" style="323" customWidth="1"/>
    <col min="5893" max="5893" width="10.5703125" style="323" customWidth="1"/>
    <col min="5894" max="5894" width="13.5703125" style="323" customWidth="1"/>
    <col min="5895" max="5895" width="9.140625" style="323"/>
    <col min="5896" max="5897" width="11.28515625" style="323" bestFit="1" customWidth="1"/>
    <col min="5898" max="6144" width="9.140625" style="323"/>
    <col min="6145" max="6145" width="9.5703125" style="323" customWidth="1"/>
    <col min="6146" max="6146" width="58.85546875" style="323" customWidth="1"/>
    <col min="6147" max="6147" width="0" style="323" hidden="1" customWidth="1"/>
    <col min="6148" max="6148" width="6.85546875" style="323" customWidth="1"/>
    <col min="6149" max="6149" width="10.5703125" style="323" customWidth="1"/>
    <col min="6150" max="6150" width="13.5703125" style="323" customWidth="1"/>
    <col min="6151" max="6151" width="9.140625" style="323"/>
    <col min="6152" max="6153" width="11.28515625" style="323" bestFit="1" customWidth="1"/>
    <col min="6154" max="6400" width="9.140625" style="323"/>
    <col min="6401" max="6401" width="9.5703125" style="323" customWidth="1"/>
    <col min="6402" max="6402" width="58.85546875" style="323" customWidth="1"/>
    <col min="6403" max="6403" width="0" style="323" hidden="1" customWidth="1"/>
    <col min="6404" max="6404" width="6.85546875" style="323" customWidth="1"/>
    <col min="6405" max="6405" width="10.5703125" style="323" customWidth="1"/>
    <col min="6406" max="6406" width="13.5703125" style="323" customWidth="1"/>
    <col min="6407" max="6407" width="9.140625" style="323"/>
    <col min="6408" max="6409" width="11.28515625" style="323" bestFit="1" customWidth="1"/>
    <col min="6410" max="6656" width="9.140625" style="323"/>
    <col min="6657" max="6657" width="9.5703125" style="323" customWidth="1"/>
    <col min="6658" max="6658" width="58.85546875" style="323" customWidth="1"/>
    <col min="6659" max="6659" width="0" style="323" hidden="1" customWidth="1"/>
    <col min="6660" max="6660" width="6.85546875" style="323" customWidth="1"/>
    <col min="6661" max="6661" width="10.5703125" style="323" customWidth="1"/>
    <col min="6662" max="6662" width="13.5703125" style="323" customWidth="1"/>
    <col min="6663" max="6663" width="9.140625" style="323"/>
    <col min="6664" max="6665" width="11.28515625" style="323" bestFit="1" customWidth="1"/>
    <col min="6666" max="6912" width="9.140625" style="323"/>
    <col min="6913" max="6913" width="9.5703125" style="323" customWidth="1"/>
    <col min="6914" max="6914" width="58.85546875" style="323" customWidth="1"/>
    <col min="6915" max="6915" width="0" style="323" hidden="1" customWidth="1"/>
    <col min="6916" max="6916" width="6.85546875" style="323" customWidth="1"/>
    <col min="6917" max="6917" width="10.5703125" style="323" customWidth="1"/>
    <col min="6918" max="6918" width="13.5703125" style="323" customWidth="1"/>
    <col min="6919" max="6919" width="9.140625" style="323"/>
    <col min="6920" max="6921" width="11.28515625" style="323" bestFit="1" customWidth="1"/>
    <col min="6922" max="7168" width="9.140625" style="323"/>
    <col min="7169" max="7169" width="9.5703125" style="323" customWidth="1"/>
    <col min="7170" max="7170" width="58.85546875" style="323" customWidth="1"/>
    <col min="7171" max="7171" width="0" style="323" hidden="1" customWidth="1"/>
    <col min="7172" max="7172" width="6.85546875" style="323" customWidth="1"/>
    <col min="7173" max="7173" width="10.5703125" style="323" customWidth="1"/>
    <col min="7174" max="7174" width="13.5703125" style="323" customWidth="1"/>
    <col min="7175" max="7175" width="9.140625" style="323"/>
    <col min="7176" max="7177" width="11.28515625" style="323" bestFit="1" customWidth="1"/>
    <col min="7178" max="7424" width="9.140625" style="323"/>
    <col min="7425" max="7425" width="9.5703125" style="323" customWidth="1"/>
    <col min="7426" max="7426" width="58.85546875" style="323" customWidth="1"/>
    <col min="7427" max="7427" width="0" style="323" hidden="1" customWidth="1"/>
    <col min="7428" max="7428" width="6.85546875" style="323" customWidth="1"/>
    <col min="7429" max="7429" width="10.5703125" style="323" customWidth="1"/>
    <col min="7430" max="7430" width="13.5703125" style="323" customWidth="1"/>
    <col min="7431" max="7431" width="9.140625" style="323"/>
    <col min="7432" max="7433" width="11.28515625" style="323" bestFit="1" customWidth="1"/>
    <col min="7434" max="7680" width="9.140625" style="323"/>
    <col min="7681" max="7681" width="9.5703125" style="323" customWidth="1"/>
    <col min="7682" max="7682" width="58.85546875" style="323" customWidth="1"/>
    <col min="7683" max="7683" width="0" style="323" hidden="1" customWidth="1"/>
    <col min="7684" max="7684" width="6.85546875" style="323" customWidth="1"/>
    <col min="7685" max="7685" width="10.5703125" style="323" customWidth="1"/>
    <col min="7686" max="7686" width="13.5703125" style="323" customWidth="1"/>
    <col min="7687" max="7687" width="9.140625" style="323"/>
    <col min="7688" max="7689" width="11.28515625" style="323" bestFit="1" customWidth="1"/>
    <col min="7690" max="7936" width="9.140625" style="323"/>
    <col min="7937" max="7937" width="9.5703125" style="323" customWidth="1"/>
    <col min="7938" max="7938" width="58.85546875" style="323" customWidth="1"/>
    <col min="7939" max="7939" width="0" style="323" hidden="1" customWidth="1"/>
    <col min="7940" max="7940" width="6.85546875" style="323" customWidth="1"/>
    <col min="7941" max="7941" width="10.5703125" style="323" customWidth="1"/>
    <col min="7942" max="7942" width="13.5703125" style="323" customWidth="1"/>
    <col min="7943" max="7943" width="9.140625" style="323"/>
    <col min="7944" max="7945" width="11.28515625" style="323" bestFit="1" customWidth="1"/>
    <col min="7946" max="8192" width="9.140625" style="323"/>
    <col min="8193" max="8193" width="9.5703125" style="323" customWidth="1"/>
    <col min="8194" max="8194" width="58.85546875" style="323" customWidth="1"/>
    <col min="8195" max="8195" width="0" style="323" hidden="1" customWidth="1"/>
    <col min="8196" max="8196" width="6.85546875" style="323" customWidth="1"/>
    <col min="8197" max="8197" width="10.5703125" style="323" customWidth="1"/>
    <col min="8198" max="8198" width="13.5703125" style="323" customWidth="1"/>
    <col min="8199" max="8199" width="9.140625" style="323"/>
    <col min="8200" max="8201" width="11.28515625" style="323" bestFit="1" customWidth="1"/>
    <col min="8202" max="8448" width="9.140625" style="323"/>
    <col min="8449" max="8449" width="9.5703125" style="323" customWidth="1"/>
    <col min="8450" max="8450" width="58.85546875" style="323" customWidth="1"/>
    <col min="8451" max="8451" width="0" style="323" hidden="1" customWidth="1"/>
    <col min="8452" max="8452" width="6.85546875" style="323" customWidth="1"/>
    <col min="8453" max="8453" width="10.5703125" style="323" customWidth="1"/>
    <col min="8454" max="8454" width="13.5703125" style="323" customWidth="1"/>
    <col min="8455" max="8455" width="9.140625" style="323"/>
    <col min="8456" max="8457" width="11.28515625" style="323" bestFit="1" customWidth="1"/>
    <col min="8458" max="8704" width="9.140625" style="323"/>
    <col min="8705" max="8705" width="9.5703125" style="323" customWidth="1"/>
    <col min="8706" max="8706" width="58.85546875" style="323" customWidth="1"/>
    <col min="8707" max="8707" width="0" style="323" hidden="1" customWidth="1"/>
    <col min="8708" max="8708" width="6.85546875" style="323" customWidth="1"/>
    <col min="8709" max="8709" width="10.5703125" style="323" customWidth="1"/>
    <col min="8710" max="8710" width="13.5703125" style="323" customWidth="1"/>
    <col min="8711" max="8711" width="9.140625" style="323"/>
    <col min="8712" max="8713" width="11.28515625" style="323" bestFit="1" customWidth="1"/>
    <col min="8714" max="8960" width="9.140625" style="323"/>
    <col min="8961" max="8961" width="9.5703125" style="323" customWidth="1"/>
    <col min="8962" max="8962" width="58.85546875" style="323" customWidth="1"/>
    <col min="8963" max="8963" width="0" style="323" hidden="1" customWidth="1"/>
    <col min="8964" max="8964" width="6.85546875" style="323" customWidth="1"/>
    <col min="8965" max="8965" width="10.5703125" style="323" customWidth="1"/>
    <col min="8966" max="8966" width="13.5703125" style="323" customWidth="1"/>
    <col min="8967" max="8967" width="9.140625" style="323"/>
    <col min="8968" max="8969" width="11.28515625" style="323" bestFit="1" customWidth="1"/>
    <col min="8970" max="9216" width="9.140625" style="323"/>
    <col min="9217" max="9217" width="9.5703125" style="323" customWidth="1"/>
    <col min="9218" max="9218" width="58.85546875" style="323" customWidth="1"/>
    <col min="9219" max="9219" width="0" style="323" hidden="1" customWidth="1"/>
    <col min="9220" max="9220" width="6.85546875" style="323" customWidth="1"/>
    <col min="9221" max="9221" width="10.5703125" style="323" customWidth="1"/>
    <col min="9222" max="9222" width="13.5703125" style="323" customWidth="1"/>
    <col min="9223" max="9223" width="9.140625" style="323"/>
    <col min="9224" max="9225" width="11.28515625" style="323" bestFit="1" customWidth="1"/>
    <col min="9226" max="9472" width="9.140625" style="323"/>
    <col min="9473" max="9473" width="9.5703125" style="323" customWidth="1"/>
    <col min="9474" max="9474" width="58.85546875" style="323" customWidth="1"/>
    <col min="9475" max="9475" width="0" style="323" hidden="1" customWidth="1"/>
    <col min="9476" max="9476" width="6.85546875" style="323" customWidth="1"/>
    <col min="9477" max="9477" width="10.5703125" style="323" customWidth="1"/>
    <col min="9478" max="9478" width="13.5703125" style="323" customWidth="1"/>
    <col min="9479" max="9479" width="9.140625" style="323"/>
    <col min="9480" max="9481" width="11.28515625" style="323" bestFit="1" customWidth="1"/>
    <col min="9482" max="9728" width="9.140625" style="323"/>
    <col min="9729" max="9729" width="9.5703125" style="323" customWidth="1"/>
    <col min="9730" max="9730" width="58.85546875" style="323" customWidth="1"/>
    <col min="9731" max="9731" width="0" style="323" hidden="1" customWidth="1"/>
    <col min="9732" max="9732" width="6.85546875" style="323" customWidth="1"/>
    <col min="9733" max="9733" width="10.5703125" style="323" customWidth="1"/>
    <col min="9734" max="9734" width="13.5703125" style="323" customWidth="1"/>
    <col min="9735" max="9735" width="9.140625" style="323"/>
    <col min="9736" max="9737" width="11.28515625" style="323" bestFit="1" customWidth="1"/>
    <col min="9738" max="9984" width="9.140625" style="323"/>
    <col min="9985" max="9985" width="9.5703125" style="323" customWidth="1"/>
    <col min="9986" max="9986" width="58.85546875" style="323" customWidth="1"/>
    <col min="9987" max="9987" width="0" style="323" hidden="1" customWidth="1"/>
    <col min="9988" max="9988" width="6.85546875" style="323" customWidth="1"/>
    <col min="9989" max="9989" width="10.5703125" style="323" customWidth="1"/>
    <col min="9990" max="9990" width="13.5703125" style="323" customWidth="1"/>
    <col min="9991" max="9991" width="9.140625" style="323"/>
    <col min="9992" max="9993" width="11.28515625" style="323" bestFit="1" customWidth="1"/>
    <col min="9994" max="10240" width="9.140625" style="323"/>
    <col min="10241" max="10241" width="9.5703125" style="323" customWidth="1"/>
    <col min="10242" max="10242" width="58.85546875" style="323" customWidth="1"/>
    <col min="10243" max="10243" width="0" style="323" hidden="1" customWidth="1"/>
    <col min="10244" max="10244" width="6.85546875" style="323" customWidth="1"/>
    <col min="10245" max="10245" width="10.5703125" style="323" customWidth="1"/>
    <col min="10246" max="10246" width="13.5703125" style="323" customWidth="1"/>
    <col min="10247" max="10247" width="9.140625" style="323"/>
    <col min="10248" max="10249" width="11.28515625" style="323" bestFit="1" customWidth="1"/>
    <col min="10250" max="10496" width="9.140625" style="323"/>
    <col min="10497" max="10497" width="9.5703125" style="323" customWidth="1"/>
    <col min="10498" max="10498" width="58.85546875" style="323" customWidth="1"/>
    <col min="10499" max="10499" width="0" style="323" hidden="1" customWidth="1"/>
    <col min="10500" max="10500" width="6.85546875" style="323" customWidth="1"/>
    <col min="10501" max="10501" width="10.5703125" style="323" customWidth="1"/>
    <col min="10502" max="10502" width="13.5703125" style="323" customWidth="1"/>
    <col min="10503" max="10503" width="9.140625" style="323"/>
    <col min="10504" max="10505" width="11.28515625" style="323" bestFit="1" customWidth="1"/>
    <col min="10506" max="10752" width="9.140625" style="323"/>
    <col min="10753" max="10753" width="9.5703125" style="323" customWidth="1"/>
    <col min="10754" max="10754" width="58.85546875" style="323" customWidth="1"/>
    <col min="10755" max="10755" width="0" style="323" hidden="1" customWidth="1"/>
    <col min="10756" max="10756" width="6.85546875" style="323" customWidth="1"/>
    <col min="10757" max="10757" width="10.5703125" style="323" customWidth="1"/>
    <col min="10758" max="10758" width="13.5703125" style="323" customWidth="1"/>
    <col min="10759" max="10759" width="9.140625" style="323"/>
    <col min="10760" max="10761" width="11.28515625" style="323" bestFit="1" customWidth="1"/>
    <col min="10762" max="11008" width="9.140625" style="323"/>
    <col min="11009" max="11009" width="9.5703125" style="323" customWidth="1"/>
    <col min="11010" max="11010" width="58.85546875" style="323" customWidth="1"/>
    <col min="11011" max="11011" width="0" style="323" hidden="1" customWidth="1"/>
    <col min="11012" max="11012" width="6.85546875" style="323" customWidth="1"/>
    <col min="11013" max="11013" width="10.5703125" style="323" customWidth="1"/>
    <col min="11014" max="11014" width="13.5703125" style="323" customWidth="1"/>
    <col min="11015" max="11015" width="9.140625" style="323"/>
    <col min="11016" max="11017" width="11.28515625" style="323" bestFit="1" customWidth="1"/>
    <col min="11018" max="11264" width="9.140625" style="323"/>
    <col min="11265" max="11265" width="9.5703125" style="323" customWidth="1"/>
    <col min="11266" max="11266" width="58.85546875" style="323" customWidth="1"/>
    <col min="11267" max="11267" width="0" style="323" hidden="1" customWidth="1"/>
    <col min="11268" max="11268" width="6.85546875" style="323" customWidth="1"/>
    <col min="11269" max="11269" width="10.5703125" style="323" customWidth="1"/>
    <col min="11270" max="11270" width="13.5703125" style="323" customWidth="1"/>
    <col min="11271" max="11271" width="9.140625" style="323"/>
    <col min="11272" max="11273" width="11.28515625" style="323" bestFit="1" customWidth="1"/>
    <col min="11274" max="11520" width="9.140625" style="323"/>
    <col min="11521" max="11521" width="9.5703125" style="323" customWidth="1"/>
    <col min="11522" max="11522" width="58.85546875" style="323" customWidth="1"/>
    <col min="11523" max="11523" width="0" style="323" hidden="1" customWidth="1"/>
    <col min="11524" max="11524" width="6.85546875" style="323" customWidth="1"/>
    <col min="11525" max="11525" width="10.5703125" style="323" customWidth="1"/>
    <col min="11526" max="11526" width="13.5703125" style="323" customWidth="1"/>
    <col min="11527" max="11527" width="9.140625" style="323"/>
    <col min="11528" max="11529" width="11.28515625" style="323" bestFit="1" customWidth="1"/>
    <col min="11530" max="11776" width="9.140625" style="323"/>
    <col min="11777" max="11777" width="9.5703125" style="323" customWidth="1"/>
    <col min="11778" max="11778" width="58.85546875" style="323" customWidth="1"/>
    <col min="11779" max="11779" width="0" style="323" hidden="1" customWidth="1"/>
    <col min="11780" max="11780" width="6.85546875" style="323" customWidth="1"/>
    <col min="11781" max="11781" width="10.5703125" style="323" customWidth="1"/>
    <col min="11782" max="11782" width="13.5703125" style="323" customWidth="1"/>
    <col min="11783" max="11783" width="9.140625" style="323"/>
    <col min="11784" max="11785" width="11.28515625" style="323" bestFit="1" customWidth="1"/>
    <col min="11786" max="12032" width="9.140625" style="323"/>
    <col min="12033" max="12033" width="9.5703125" style="323" customWidth="1"/>
    <col min="12034" max="12034" width="58.85546875" style="323" customWidth="1"/>
    <col min="12035" max="12035" width="0" style="323" hidden="1" customWidth="1"/>
    <col min="12036" max="12036" width="6.85546875" style="323" customWidth="1"/>
    <col min="12037" max="12037" width="10.5703125" style="323" customWidth="1"/>
    <col min="12038" max="12038" width="13.5703125" style="323" customWidth="1"/>
    <col min="12039" max="12039" width="9.140625" style="323"/>
    <col min="12040" max="12041" width="11.28515625" style="323" bestFit="1" customWidth="1"/>
    <col min="12042" max="12288" width="9.140625" style="323"/>
    <col min="12289" max="12289" width="9.5703125" style="323" customWidth="1"/>
    <col min="12290" max="12290" width="58.85546875" style="323" customWidth="1"/>
    <col min="12291" max="12291" width="0" style="323" hidden="1" customWidth="1"/>
    <col min="12292" max="12292" width="6.85546875" style="323" customWidth="1"/>
    <col min="12293" max="12293" width="10.5703125" style="323" customWidth="1"/>
    <col min="12294" max="12294" width="13.5703125" style="323" customWidth="1"/>
    <col min="12295" max="12295" width="9.140625" style="323"/>
    <col min="12296" max="12297" width="11.28515625" style="323" bestFit="1" customWidth="1"/>
    <col min="12298" max="12544" width="9.140625" style="323"/>
    <col min="12545" max="12545" width="9.5703125" style="323" customWidth="1"/>
    <col min="12546" max="12546" width="58.85546875" style="323" customWidth="1"/>
    <col min="12547" max="12547" width="0" style="323" hidden="1" customWidth="1"/>
    <col min="12548" max="12548" width="6.85546875" style="323" customWidth="1"/>
    <col min="12549" max="12549" width="10.5703125" style="323" customWidth="1"/>
    <col min="12550" max="12550" width="13.5703125" style="323" customWidth="1"/>
    <col min="12551" max="12551" width="9.140625" style="323"/>
    <col min="12552" max="12553" width="11.28515625" style="323" bestFit="1" customWidth="1"/>
    <col min="12554" max="12800" width="9.140625" style="323"/>
    <col min="12801" max="12801" width="9.5703125" style="323" customWidth="1"/>
    <col min="12802" max="12802" width="58.85546875" style="323" customWidth="1"/>
    <col min="12803" max="12803" width="0" style="323" hidden="1" customWidth="1"/>
    <col min="12804" max="12804" width="6.85546875" style="323" customWidth="1"/>
    <col min="12805" max="12805" width="10.5703125" style="323" customWidth="1"/>
    <col min="12806" max="12806" width="13.5703125" style="323" customWidth="1"/>
    <col min="12807" max="12807" width="9.140625" style="323"/>
    <col min="12808" max="12809" width="11.28515625" style="323" bestFit="1" customWidth="1"/>
    <col min="12810" max="13056" width="9.140625" style="323"/>
    <col min="13057" max="13057" width="9.5703125" style="323" customWidth="1"/>
    <col min="13058" max="13058" width="58.85546875" style="323" customWidth="1"/>
    <col min="13059" max="13059" width="0" style="323" hidden="1" customWidth="1"/>
    <col min="13060" max="13060" width="6.85546875" style="323" customWidth="1"/>
    <col min="13061" max="13061" width="10.5703125" style="323" customWidth="1"/>
    <col min="13062" max="13062" width="13.5703125" style="323" customWidth="1"/>
    <col min="13063" max="13063" width="9.140625" style="323"/>
    <col min="13064" max="13065" width="11.28515625" style="323" bestFit="1" customWidth="1"/>
    <col min="13066" max="13312" width="9.140625" style="323"/>
    <col min="13313" max="13313" width="9.5703125" style="323" customWidth="1"/>
    <col min="13314" max="13314" width="58.85546875" style="323" customWidth="1"/>
    <col min="13315" max="13315" width="0" style="323" hidden="1" customWidth="1"/>
    <col min="13316" max="13316" width="6.85546875" style="323" customWidth="1"/>
    <col min="13317" max="13317" width="10.5703125" style="323" customWidth="1"/>
    <col min="13318" max="13318" width="13.5703125" style="323" customWidth="1"/>
    <col min="13319" max="13319" width="9.140625" style="323"/>
    <col min="13320" max="13321" width="11.28515625" style="323" bestFit="1" customWidth="1"/>
    <col min="13322" max="13568" width="9.140625" style="323"/>
    <col min="13569" max="13569" width="9.5703125" style="323" customWidth="1"/>
    <col min="13570" max="13570" width="58.85546875" style="323" customWidth="1"/>
    <col min="13571" max="13571" width="0" style="323" hidden="1" customWidth="1"/>
    <col min="13572" max="13572" width="6.85546875" style="323" customWidth="1"/>
    <col min="13573" max="13573" width="10.5703125" style="323" customWidth="1"/>
    <col min="13574" max="13574" width="13.5703125" style="323" customWidth="1"/>
    <col min="13575" max="13575" width="9.140625" style="323"/>
    <col min="13576" max="13577" width="11.28515625" style="323" bestFit="1" customWidth="1"/>
    <col min="13578" max="13824" width="9.140625" style="323"/>
    <col min="13825" max="13825" width="9.5703125" style="323" customWidth="1"/>
    <col min="13826" max="13826" width="58.85546875" style="323" customWidth="1"/>
    <col min="13827" max="13827" width="0" style="323" hidden="1" customWidth="1"/>
    <col min="13828" max="13828" width="6.85546875" style="323" customWidth="1"/>
    <col min="13829" max="13829" width="10.5703125" style="323" customWidth="1"/>
    <col min="13830" max="13830" width="13.5703125" style="323" customWidth="1"/>
    <col min="13831" max="13831" width="9.140625" style="323"/>
    <col min="13832" max="13833" width="11.28515625" style="323" bestFit="1" customWidth="1"/>
    <col min="13834" max="14080" width="9.140625" style="323"/>
    <col min="14081" max="14081" width="9.5703125" style="323" customWidth="1"/>
    <col min="14082" max="14082" width="58.85546875" style="323" customWidth="1"/>
    <col min="14083" max="14083" width="0" style="323" hidden="1" customWidth="1"/>
    <col min="14084" max="14084" width="6.85546875" style="323" customWidth="1"/>
    <col min="14085" max="14085" width="10.5703125" style="323" customWidth="1"/>
    <col min="14086" max="14086" width="13.5703125" style="323" customWidth="1"/>
    <col min="14087" max="14087" width="9.140625" style="323"/>
    <col min="14088" max="14089" width="11.28515625" style="323" bestFit="1" customWidth="1"/>
    <col min="14090" max="14336" width="9.140625" style="323"/>
    <col min="14337" max="14337" width="9.5703125" style="323" customWidth="1"/>
    <col min="14338" max="14338" width="58.85546875" style="323" customWidth="1"/>
    <col min="14339" max="14339" width="0" style="323" hidden="1" customWidth="1"/>
    <col min="14340" max="14340" width="6.85546875" style="323" customWidth="1"/>
    <col min="14341" max="14341" width="10.5703125" style="323" customWidth="1"/>
    <col min="14342" max="14342" width="13.5703125" style="323" customWidth="1"/>
    <col min="14343" max="14343" width="9.140625" style="323"/>
    <col min="14344" max="14345" width="11.28515625" style="323" bestFit="1" customWidth="1"/>
    <col min="14346" max="14592" width="9.140625" style="323"/>
    <col min="14593" max="14593" width="9.5703125" style="323" customWidth="1"/>
    <col min="14594" max="14594" width="58.85546875" style="323" customWidth="1"/>
    <col min="14595" max="14595" width="0" style="323" hidden="1" customWidth="1"/>
    <col min="14596" max="14596" width="6.85546875" style="323" customWidth="1"/>
    <col min="14597" max="14597" width="10.5703125" style="323" customWidth="1"/>
    <col min="14598" max="14598" width="13.5703125" style="323" customWidth="1"/>
    <col min="14599" max="14599" width="9.140625" style="323"/>
    <col min="14600" max="14601" width="11.28515625" style="323" bestFit="1" customWidth="1"/>
    <col min="14602" max="14848" width="9.140625" style="323"/>
    <col min="14849" max="14849" width="9.5703125" style="323" customWidth="1"/>
    <col min="14850" max="14850" width="58.85546875" style="323" customWidth="1"/>
    <col min="14851" max="14851" width="0" style="323" hidden="1" customWidth="1"/>
    <col min="14852" max="14852" width="6.85546875" style="323" customWidth="1"/>
    <col min="14853" max="14853" width="10.5703125" style="323" customWidth="1"/>
    <col min="14854" max="14854" width="13.5703125" style="323" customWidth="1"/>
    <col min="14855" max="14855" width="9.140625" style="323"/>
    <col min="14856" max="14857" width="11.28515625" style="323" bestFit="1" customWidth="1"/>
    <col min="14858" max="15104" width="9.140625" style="323"/>
    <col min="15105" max="15105" width="9.5703125" style="323" customWidth="1"/>
    <col min="15106" max="15106" width="58.85546875" style="323" customWidth="1"/>
    <col min="15107" max="15107" width="0" style="323" hidden="1" customWidth="1"/>
    <col min="15108" max="15108" width="6.85546875" style="323" customWidth="1"/>
    <col min="15109" max="15109" width="10.5703125" style="323" customWidth="1"/>
    <col min="15110" max="15110" width="13.5703125" style="323" customWidth="1"/>
    <col min="15111" max="15111" width="9.140625" style="323"/>
    <col min="15112" max="15113" width="11.28515625" style="323" bestFit="1" customWidth="1"/>
    <col min="15114" max="15360" width="9.140625" style="323"/>
    <col min="15361" max="15361" width="9.5703125" style="323" customWidth="1"/>
    <col min="15362" max="15362" width="58.85546875" style="323" customWidth="1"/>
    <col min="15363" max="15363" width="0" style="323" hidden="1" customWidth="1"/>
    <col min="15364" max="15364" width="6.85546875" style="323" customWidth="1"/>
    <col min="15365" max="15365" width="10.5703125" style="323" customWidth="1"/>
    <col min="15366" max="15366" width="13.5703125" style="323" customWidth="1"/>
    <col min="15367" max="15367" width="9.140625" style="323"/>
    <col min="15368" max="15369" width="11.28515625" style="323" bestFit="1" customWidth="1"/>
    <col min="15370" max="15616" width="9.140625" style="323"/>
    <col min="15617" max="15617" width="9.5703125" style="323" customWidth="1"/>
    <col min="15618" max="15618" width="58.85546875" style="323" customWidth="1"/>
    <col min="15619" max="15619" width="0" style="323" hidden="1" customWidth="1"/>
    <col min="15620" max="15620" width="6.85546875" style="323" customWidth="1"/>
    <col min="15621" max="15621" width="10.5703125" style="323" customWidth="1"/>
    <col min="15622" max="15622" width="13.5703125" style="323" customWidth="1"/>
    <col min="15623" max="15623" width="9.140625" style="323"/>
    <col min="15624" max="15625" width="11.28515625" style="323" bestFit="1" customWidth="1"/>
    <col min="15626" max="15872" width="9.140625" style="323"/>
    <col min="15873" max="15873" width="9.5703125" style="323" customWidth="1"/>
    <col min="15874" max="15874" width="58.85546875" style="323" customWidth="1"/>
    <col min="15875" max="15875" width="0" style="323" hidden="1" customWidth="1"/>
    <col min="15876" max="15876" width="6.85546875" style="323" customWidth="1"/>
    <col min="15877" max="15877" width="10.5703125" style="323" customWidth="1"/>
    <col min="15878" max="15878" width="13.5703125" style="323" customWidth="1"/>
    <col min="15879" max="15879" width="9.140625" style="323"/>
    <col min="15880" max="15881" width="11.28515625" style="323" bestFit="1" customWidth="1"/>
    <col min="15882" max="16128" width="9.140625" style="323"/>
    <col min="16129" max="16129" width="9.5703125" style="323" customWidth="1"/>
    <col min="16130" max="16130" width="58.85546875" style="323" customWidth="1"/>
    <col min="16131" max="16131" width="0" style="323" hidden="1" customWidth="1"/>
    <col min="16132" max="16132" width="6.85546875" style="323" customWidth="1"/>
    <col min="16133" max="16133" width="10.5703125" style="323" customWidth="1"/>
    <col min="16134" max="16134" width="13.5703125" style="323" customWidth="1"/>
    <col min="16135" max="16135" width="9.140625" style="323"/>
    <col min="16136" max="16137" width="11.28515625" style="323" bestFit="1" customWidth="1"/>
    <col min="16138" max="16384" width="9.140625" style="323"/>
  </cols>
  <sheetData>
    <row r="1" spans="1:6">
      <c r="A1" s="446"/>
      <c r="B1" s="447"/>
      <c r="C1" s="447"/>
      <c r="D1" s="447"/>
      <c r="E1" s="447"/>
      <c r="F1" s="448"/>
    </row>
    <row r="2" spans="1:6">
      <c r="A2" s="449"/>
      <c r="B2" s="445"/>
      <c r="C2" s="445"/>
      <c r="D2" s="445"/>
      <c r="E2" s="445"/>
      <c r="F2" s="450"/>
    </row>
    <row r="3" spans="1:6">
      <c r="A3" s="449"/>
      <c r="B3" s="445"/>
      <c r="C3" s="445"/>
      <c r="D3" s="445"/>
      <c r="E3" s="445"/>
      <c r="F3" s="450"/>
    </row>
    <row r="4" spans="1:6">
      <c r="A4" s="449"/>
      <c r="B4" s="445"/>
      <c r="C4" s="445"/>
      <c r="D4" s="445"/>
      <c r="E4" s="445"/>
      <c r="F4" s="450"/>
    </row>
    <row r="5" spans="1:6">
      <c r="A5" s="449"/>
      <c r="B5" s="445"/>
      <c r="C5" s="445"/>
      <c r="D5" s="445"/>
      <c r="E5" s="445"/>
      <c r="F5" s="450"/>
    </row>
    <row r="6" spans="1:6">
      <c r="A6" s="449"/>
      <c r="B6" s="445"/>
      <c r="C6" s="445"/>
      <c r="D6" s="445"/>
      <c r="E6" s="445"/>
      <c r="F6" s="450"/>
    </row>
    <row r="7" spans="1:6">
      <c r="A7" s="449"/>
      <c r="B7" s="445"/>
      <c r="C7" s="445"/>
      <c r="D7" s="445"/>
      <c r="E7" s="445"/>
      <c r="F7" s="450"/>
    </row>
    <row r="8" spans="1:6" ht="22.5" customHeight="1">
      <c r="A8" s="449"/>
      <c r="B8" s="445"/>
      <c r="C8" s="445"/>
      <c r="D8" s="445"/>
      <c r="E8" s="445"/>
      <c r="F8" s="450"/>
    </row>
    <row r="9" spans="1:6">
      <c r="A9" s="560" t="s">
        <v>183</v>
      </c>
      <c r="B9" s="561"/>
      <c r="C9" s="561"/>
      <c r="D9" s="561"/>
      <c r="E9" s="561"/>
      <c r="F9" s="562"/>
    </row>
    <row r="10" spans="1:6">
      <c r="A10" s="451" t="s">
        <v>44</v>
      </c>
      <c r="B10" s="563" t="s">
        <v>946</v>
      </c>
      <c r="C10" s="563"/>
      <c r="D10" s="563"/>
      <c r="E10" s="563"/>
      <c r="F10" s="564"/>
    </row>
    <row r="11" spans="1:6">
      <c r="A11" s="451" t="s">
        <v>46</v>
      </c>
      <c r="B11" s="565" t="s">
        <v>947</v>
      </c>
      <c r="C11" s="565"/>
      <c r="D11" s="565"/>
      <c r="E11" s="565"/>
      <c r="F11" s="566"/>
    </row>
    <row r="12" spans="1:6">
      <c r="A12" s="451"/>
      <c r="B12" s="404"/>
      <c r="C12" s="567" t="s">
        <v>1028</v>
      </c>
      <c r="D12" s="568"/>
      <c r="E12" s="568"/>
      <c r="F12" s="569"/>
    </row>
    <row r="13" spans="1:6">
      <c r="A13" s="451"/>
      <c r="B13" s="404"/>
      <c r="C13" s="567" t="s">
        <v>991</v>
      </c>
      <c r="D13" s="568"/>
      <c r="E13" s="568"/>
      <c r="F13" s="569"/>
    </row>
    <row r="14" spans="1:6" ht="51">
      <c r="A14" s="570" t="s">
        <v>50</v>
      </c>
      <c r="B14" s="571" t="s">
        <v>51</v>
      </c>
      <c r="C14" s="571" t="s">
        <v>52</v>
      </c>
      <c r="D14" s="572" t="s">
        <v>53</v>
      </c>
      <c r="E14" s="326" t="s">
        <v>54</v>
      </c>
      <c r="F14" s="452" t="s">
        <v>55</v>
      </c>
    </row>
    <row r="15" spans="1:6">
      <c r="A15" s="570"/>
      <c r="B15" s="571"/>
      <c r="C15" s="571"/>
      <c r="D15" s="572"/>
      <c r="E15" s="327"/>
      <c r="F15" s="453"/>
    </row>
    <row r="16" spans="1:6">
      <c r="A16" s="454">
        <v>1</v>
      </c>
      <c r="B16" s="349" t="s">
        <v>187</v>
      </c>
      <c r="C16" s="515"/>
      <c r="D16" s="516"/>
      <c r="E16" s="517"/>
      <c r="F16" s="518" t="s">
        <v>59</v>
      </c>
    </row>
    <row r="17" spans="1:9">
      <c r="A17" s="455" t="s">
        <v>57</v>
      </c>
      <c r="B17" s="344" t="s">
        <v>188</v>
      </c>
      <c r="C17" s="515" t="s">
        <v>189</v>
      </c>
      <c r="D17" s="519">
        <v>1</v>
      </c>
      <c r="E17" s="517">
        <f>'04. Planilha Orçamentaria '!F17</f>
        <v>3458.77</v>
      </c>
      <c r="F17" s="520">
        <f>D17*E17</f>
        <v>3458.77</v>
      </c>
    </row>
    <row r="18" spans="1:9">
      <c r="A18" s="455" t="s">
        <v>132</v>
      </c>
      <c r="B18" s="344" t="s">
        <v>190</v>
      </c>
      <c r="C18" s="515" t="s">
        <v>191</v>
      </c>
      <c r="D18" s="519">
        <v>12</v>
      </c>
      <c r="E18" s="517">
        <f>'04. Planilha Orçamentaria '!F18</f>
        <v>220.19</v>
      </c>
      <c r="F18" s="520">
        <f>D18*E18</f>
        <v>2642.2799999999997</v>
      </c>
    </row>
    <row r="19" spans="1:9">
      <c r="A19" s="455"/>
      <c r="B19" s="344"/>
      <c r="C19" s="555" t="s">
        <v>192</v>
      </c>
      <c r="D19" s="556"/>
      <c r="E19" s="557"/>
      <c r="F19" s="521">
        <f>SUM(F17:F18)</f>
        <v>6101.0499999999993</v>
      </c>
    </row>
    <row r="20" spans="1:9">
      <c r="A20" s="451"/>
      <c r="B20" s="405"/>
      <c r="C20" s="515"/>
      <c r="D20" s="515"/>
      <c r="E20" s="515"/>
      <c r="F20" s="522"/>
    </row>
    <row r="21" spans="1:9">
      <c r="A21" s="454">
        <v>2</v>
      </c>
      <c r="B21" s="349" t="s">
        <v>193</v>
      </c>
      <c r="C21" s="515"/>
      <c r="D21" s="515"/>
      <c r="E21" s="523"/>
      <c r="F21" s="520"/>
    </row>
    <row r="22" spans="1:9" ht="25.5">
      <c r="A22" s="455" t="s">
        <v>194</v>
      </c>
      <c r="B22" s="344" t="s">
        <v>957</v>
      </c>
      <c r="C22" s="515" t="s">
        <v>189</v>
      </c>
      <c r="D22" s="515">
        <v>1</v>
      </c>
      <c r="E22" s="523">
        <f>SUM('04. Planilha Orçamentaria '!G20,'04. Planilha Orçamentaria '!G55,'04. Planilha Orçamentaria '!G68,'04. Planilha Orçamentaria '!G88,'04. Planilha Orçamentaria '!G96)</f>
        <v>52010.679999999993</v>
      </c>
      <c r="F22" s="520">
        <f>D22*E22</f>
        <v>52010.679999999993</v>
      </c>
    </row>
    <row r="23" spans="1:9" ht="15">
      <c r="A23" s="455"/>
      <c r="B23" s="344"/>
      <c r="C23" s="555" t="s">
        <v>196</v>
      </c>
      <c r="D23" s="556"/>
      <c r="E23" s="557"/>
      <c r="F23" s="521">
        <f>F22</f>
        <v>52010.679999999993</v>
      </c>
      <c r="H23" s="350"/>
      <c r="I23" s="351"/>
    </row>
    <row r="24" spans="1:9" ht="15">
      <c r="A24" s="508"/>
      <c r="B24" s="344"/>
      <c r="C24" s="516"/>
      <c r="D24" s="516"/>
      <c r="E24" s="516"/>
      <c r="F24" s="526"/>
      <c r="H24" s="350"/>
      <c r="I24" s="351"/>
    </row>
    <row r="25" spans="1:9" ht="25.5" customHeight="1">
      <c r="A25" s="573" t="s">
        <v>1027</v>
      </c>
      <c r="B25" s="573"/>
      <c r="C25" s="573"/>
      <c r="D25" s="573"/>
      <c r="E25" s="573"/>
      <c r="F25" s="526">
        <f>(F19+F23)*0.2247</f>
        <v>13057.705731</v>
      </c>
      <c r="H25" s="350"/>
      <c r="I25" s="351"/>
    </row>
    <row r="26" spans="1:9" ht="15">
      <c r="A26" s="508"/>
      <c r="B26" s="344"/>
      <c r="C26" s="516"/>
      <c r="D26" s="516"/>
      <c r="E26" s="516"/>
      <c r="F26" s="526"/>
      <c r="H26" s="350"/>
      <c r="I26" s="351"/>
    </row>
    <row r="27" spans="1:9" ht="16.5" thickBot="1">
      <c r="A27" s="456"/>
      <c r="B27" s="457"/>
      <c r="C27" s="524"/>
      <c r="D27" s="558" t="s">
        <v>42</v>
      </c>
      <c r="E27" s="558"/>
      <c r="F27" s="525">
        <f>SUM(F19,F23,F25)</f>
        <v>71169.43573099999</v>
      </c>
      <c r="H27" s="351"/>
    </row>
    <row r="28" spans="1:9">
      <c r="H28" s="352">
        <f>F27+'[41]01. PLANILHA RESUMO'!$D$28</f>
        <v>301163.99298599997</v>
      </c>
    </row>
    <row r="29" spans="1:9">
      <c r="A29" s="559"/>
      <c r="B29" s="559"/>
      <c r="C29" s="559"/>
      <c r="D29" s="559"/>
      <c r="E29" s="559"/>
      <c r="F29" s="559"/>
      <c r="H29" s="352"/>
    </row>
  </sheetData>
  <mergeCells count="14">
    <mergeCell ref="C19:E19"/>
    <mergeCell ref="C23:E23"/>
    <mergeCell ref="D27:E27"/>
    <mergeCell ref="A29:F29"/>
    <mergeCell ref="A9:F9"/>
    <mergeCell ref="B10:F10"/>
    <mergeCell ref="B11:F11"/>
    <mergeCell ref="C12:F12"/>
    <mergeCell ref="C13:F13"/>
    <mergeCell ref="A14:A15"/>
    <mergeCell ref="B14:B15"/>
    <mergeCell ref="C14:C15"/>
    <mergeCell ref="D14:D15"/>
    <mergeCell ref="A25:E25"/>
  </mergeCells>
  <printOptions horizontalCentered="1"/>
  <pageMargins left="0.25" right="0.25" top="0.75" bottom="0.75" header="0.3" footer="0.3"/>
  <pageSetup paperSize="9" scale="99" fitToHeight="0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3"/>
  <sheetViews>
    <sheetView view="pageBreakPreview" topLeftCell="A7" zoomScale="93" zoomScaleNormal="100" zoomScaleSheetLayoutView="93" workbookViewId="0">
      <selection activeCell="E25" sqref="E25"/>
    </sheetView>
  </sheetViews>
  <sheetFormatPr defaultRowHeight="15"/>
  <cols>
    <col min="3" max="3" width="45.5703125" customWidth="1"/>
    <col min="4" max="4" width="27.28515625" customWidth="1"/>
  </cols>
  <sheetData>
    <row r="4" spans="1:9" ht="20.25">
      <c r="A4" s="740" t="s">
        <v>960</v>
      </c>
      <c r="B4" s="740"/>
      <c r="C4" s="740"/>
      <c r="D4" s="740"/>
      <c r="E4" s="740"/>
      <c r="F4" s="740"/>
      <c r="G4" s="740"/>
      <c r="H4" s="409"/>
      <c r="I4" s="409"/>
    </row>
    <row r="5" spans="1:9" ht="15.75" thickBot="1">
      <c r="A5" s="421"/>
      <c r="B5" s="421"/>
      <c r="C5" s="422"/>
      <c r="D5" s="422"/>
      <c r="E5" s="422"/>
      <c r="F5" s="421"/>
      <c r="G5" s="421"/>
      <c r="H5" s="409" t="s">
        <v>961</v>
      </c>
      <c r="I5" s="409"/>
    </row>
    <row r="6" spans="1:9" ht="30.75" thickBot="1">
      <c r="A6" s="423"/>
      <c r="B6" s="424" t="s">
        <v>50</v>
      </c>
      <c r="C6" s="741" t="s">
        <v>206</v>
      </c>
      <c r="D6" s="742"/>
      <c r="E6" s="424" t="s">
        <v>962</v>
      </c>
      <c r="F6" s="424" t="s">
        <v>963</v>
      </c>
      <c r="G6" s="423"/>
      <c r="H6" s="409">
        <v>0.81699999999999995</v>
      </c>
      <c r="I6" s="409"/>
    </row>
    <row r="7" spans="1:9" ht="21.75" customHeight="1">
      <c r="A7" s="425"/>
      <c r="B7" s="426" t="s">
        <v>840</v>
      </c>
      <c r="C7" s="743" t="s">
        <v>964</v>
      </c>
      <c r="D7" s="744"/>
      <c r="E7" s="427">
        <v>0.97</v>
      </c>
      <c r="F7" s="428" t="s">
        <v>965</v>
      </c>
      <c r="G7" s="425"/>
      <c r="H7" s="409"/>
      <c r="I7" s="409"/>
    </row>
    <row r="8" spans="1:9">
      <c r="A8" s="425"/>
      <c r="B8" s="429" t="s">
        <v>966</v>
      </c>
      <c r="C8" s="745" t="s">
        <v>967</v>
      </c>
      <c r="D8" s="745"/>
      <c r="E8" s="430">
        <v>0.59</v>
      </c>
      <c r="F8" s="431" t="s">
        <v>968</v>
      </c>
      <c r="G8" s="425"/>
      <c r="H8" s="409"/>
      <c r="I8" s="409"/>
    </row>
    <row r="9" spans="1:9">
      <c r="A9" s="425"/>
      <c r="B9" s="429" t="s">
        <v>969</v>
      </c>
      <c r="C9" s="745" t="s">
        <v>970</v>
      </c>
      <c r="D9" s="745"/>
      <c r="E9" s="430">
        <v>0.8</v>
      </c>
      <c r="F9" s="431" t="s">
        <v>971</v>
      </c>
      <c r="G9" s="425"/>
      <c r="H9" s="409"/>
      <c r="I9" s="409"/>
    </row>
    <row r="10" spans="1:9">
      <c r="A10" s="425"/>
      <c r="B10" s="429" t="s">
        <v>972</v>
      </c>
      <c r="C10" s="745" t="s">
        <v>973</v>
      </c>
      <c r="D10" s="745"/>
      <c r="E10" s="430">
        <v>3</v>
      </c>
      <c r="F10" s="431" t="s">
        <v>974</v>
      </c>
      <c r="G10" s="425"/>
      <c r="H10" s="409"/>
      <c r="I10" s="409"/>
    </row>
    <row r="11" spans="1:9">
      <c r="A11" s="425"/>
      <c r="B11" s="429" t="s">
        <v>975</v>
      </c>
      <c r="C11" s="745" t="s">
        <v>976</v>
      </c>
      <c r="D11" s="745"/>
      <c r="E11" s="430">
        <v>6.16</v>
      </c>
      <c r="F11" s="431" t="s">
        <v>977</v>
      </c>
      <c r="G11" s="425"/>
      <c r="H11" s="409"/>
      <c r="I11" s="409"/>
    </row>
    <row r="12" spans="1:9">
      <c r="A12" s="425"/>
      <c r="B12" s="429" t="s">
        <v>978</v>
      </c>
      <c r="C12" s="745" t="s">
        <v>979</v>
      </c>
      <c r="D12" s="745"/>
      <c r="E12" s="430">
        <f>SUM(E13:E16)</f>
        <v>8.65</v>
      </c>
      <c r="F12" s="431" t="s">
        <v>980</v>
      </c>
      <c r="G12" s="425"/>
      <c r="H12" s="409"/>
      <c r="I12" s="409"/>
    </row>
    <row r="13" spans="1:9">
      <c r="A13" s="425"/>
      <c r="B13" s="429" t="s">
        <v>527</v>
      </c>
      <c r="C13" s="745" t="s">
        <v>981</v>
      </c>
      <c r="D13" s="745"/>
      <c r="E13" s="430">
        <v>3</v>
      </c>
      <c r="F13" s="432"/>
      <c r="G13" s="425"/>
      <c r="H13" s="409"/>
      <c r="I13" s="409"/>
    </row>
    <row r="14" spans="1:9">
      <c r="A14" s="425"/>
      <c r="B14" s="429" t="s">
        <v>555</v>
      </c>
      <c r="C14" s="745" t="s">
        <v>982</v>
      </c>
      <c r="D14" s="745"/>
      <c r="E14" s="430">
        <v>0.65</v>
      </c>
      <c r="F14" s="432"/>
      <c r="G14" s="425"/>
      <c r="H14" s="409"/>
      <c r="I14" s="409"/>
    </row>
    <row r="15" spans="1:9">
      <c r="A15" s="425"/>
      <c r="B15" s="429" t="s">
        <v>983</v>
      </c>
      <c r="C15" s="745" t="s">
        <v>984</v>
      </c>
      <c r="D15" s="745"/>
      <c r="E15" s="430">
        <v>3</v>
      </c>
      <c r="F15" s="432"/>
      <c r="G15" s="425"/>
      <c r="H15" s="409"/>
      <c r="I15" s="409"/>
    </row>
    <row r="16" spans="1:9" ht="15.75" thickBot="1">
      <c r="A16" s="425"/>
      <c r="B16" s="433" t="s">
        <v>985</v>
      </c>
      <c r="C16" s="739" t="s">
        <v>986</v>
      </c>
      <c r="D16" s="739"/>
      <c r="E16" s="434">
        <v>2</v>
      </c>
      <c r="F16" s="435"/>
      <c r="G16" s="425"/>
      <c r="H16" s="409"/>
      <c r="I16" s="409"/>
    </row>
    <row r="17" spans="1:9">
      <c r="A17" s="421"/>
      <c r="B17" s="421"/>
      <c r="C17" s="436"/>
      <c r="D17" s="436"/>
      <c r="E17" s="437"/>
      <c r="F17" s="421"/>
      <c r="G17" s="421"/>
      <c r="H17" s="409"/>
      <c r="I17" s="409"/>
    </row>
    <row r="18" spans="1:9" ht="15.75">
      <c r="A18" s="438"/>
      <c r="B18" s="439"/>
      <c r="C18" s="440" t="s">
        <v>987</v>
      </c>
      <c r="D18" s="440"/>
      <c r="E18" s="441"/>
      <c r="F18" s="438"/>
      <c r="G18" s="438"/>
      <c r="H18" s="409"/>
      <c r="I18" s="409"/>
    </row>
    <row r="19" spans="1:9">
      <c r="A19" s="421"/>
      <c r="B19" s="442"/>
      <c r="C19" s="442"/>
      <c r="D19" s="442"/>
      <c r="E19" s="442"/>
      <c r="F19" s="442"/>
      <c r="G19" s="421"/>
      <c r="H19" s="409"/>
      <c r="I19" s="409"/>
    </row>
    <row r="20" spans="1:9" ht="45.75">
      <c r="A20" s="438"/>
      <c r="B20" s="443"/>
      <c r="C20" s="443" t="s">
        <v>988</v>
      </c>
      <c r="D20" s="443"/>
      <c r="E20" s="443"/>
      <c r="F20" s="443"/>
      <c r="G20" s="438"/>
      <c r="H20" s="409" t="s">
        <v>989</v>
      </c>
      <c r="I20" s="409"/>
    </row>
    <row r="21" spans="1:9">
      <c r="A21" s="444"/>
      <c r="B21" s="444"/>
      <c r="C21" s="444"/>
      <c r="D21" s="444"/>
      <c r="E21" s="444"/>
      <c r="F21" s="444"/>
      <c r="G21" s="444"/>
      <c r="H21" s="409"/>
      <c r="I21" s="409"/>
    </row>
    <row r="22" spans="1:9" ht="20.25">
      <c r="A22" s="438"/>
      <c r="B22" s="438"/>
      <c r="C22" s="443" t="str">
        <f>"BDI  =  "&amp;H22&amp;"%"</f>
        <v>BDI  =  22,47%</v>
      </c>
      <c r="D22" s="443"/>
      <c r="E22" s="438"/>
      <c r="F22" s="438"/>
      <c r="G22" s="438"/>
      <c r="H22" s="409">
        <f>ROUND((((1+(E10+E9+E7)/100)*(1+(E8/100))*(1+(E11/100)))/(1-(SUM(E13:E16)/100))-1)*100,2)</f>
        <v>22.47</v>
      </c>
      <c r="I22" s="409" t="s">
        <v>218</v>
      </c>
    </row>
    <row r="23" spans="1:9">
      <c r="A23" s="409"/>
      <c r="B23" s="409"/>
      <c r="C23" s="409"/>
      <c r="D23" s="409"/>
      <c r="E23" s="409"/>
      <c r="F23" s="409"/>
      <c r="G23" s="409"/>
      <c r="H23" s="409"/>
      <c r="I23" s="409"/>
    </row>
  </sheetData>
  <mergeCells count="12">
    <mergeCell ref="C16:D16"/>
    <mergeCell ref="A4:G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14" zoomScaleNormal="100" workbookViewId="0">
      <selection activeCell="M26" sqref="M26"/>
    </sheetView>
  </sheetViews>
  <sheetFormatPr defaultRowHeight="15"/>
  <cols>
    <col min="1" max="1" width="7.7109375" customWidth="1"/>
    <col min="2" max="2" width="22.7109375" customWidth="1"/>
    <col min="3" max="7" width="15.7109375" customWidth="1"/>
    <col min="8" max="8" width="14.28515625" customWidth="1"/>
    <col min="11" max="11" width="10.5703125" hidden="1" customWidth="1"/>
    <col min="12" max="12" width="13.7109375" hidden="1" customWidth="1"/>
    <col min="257" max="257" width="7.7109375" customWidth="1"/>
    <col min="258" max="258" width="22.7109375" customWidth="1"/>
    <col min="259" max="263" width="15.7109375" customWidth="1"/>
    <col min="264" max="264" width="14.28515625" customWidth="1"/>
    <col min="513" max="513" width="7.7109375" customWidth="1"/>
    <col min="514" max="514" width="22.7109375" customWidth="1"/>
    <col min="515" max="519" width="15.7109375" customWidth="1"/>
    <col min="520" max="520" width="14.28515625" customWidth="1"/>
    <col min="769" max="769" width="7.7109375" customWidth="1"/>
    <col min="770" max="770" width="22.7109375" customWidth="1"/>
    <col min="771" max="775" width="15.7109375" customWidth="1"/>
    <col min="776" max="776" width="14.28515625" customWidth="1"/>
    <col min="1025" max="1025" width="7.7109375" customWidth="1"/>
    <col min="1026" max="1026" width="22.7109375" customWidth="1"/>
    <col min="1027" max="1031" width="15.7109375" customWidth="1"/>
    <col min="1032" max="1032" width="14.28515625" customWidth="1"/>
    <col min="1281" max="1281" width="7.7109375" customWidth="1"/>
    <col min="1282" max="1282" width="22.7109375" customWidth="1"/>
    <col min="1283" max="1287" width="15.7109375" customWidth="1"/>
    <col min="1288" max="1288" width="14.28515625" customWidth="1"/>
    <col min="1537" max="1537" width="7.7109375" customWidth="1"/>
    <col min="1538" max="1538" width="22.7109375" customWidth="1"/>
    <col min="1539" max="1543" width="15.7109375" customWidth="1"/>
    <col min="1544" max="1544" width="14.28515625" customWidth="1"/>
    <col min="1793" max="1793" width="7.7109375" customWidth="1"/>
    <col min="1794" max="1794" width="22.7109375" customWidth="1"/>
    <col min="1795" max="1799" width="15.7109375" customWidth="1"/>
    <col min="1800" max="1800" width="14.28515625" customWidth="1"/>
    <col min="2049" max="2049" width="7.7109375" customWidth="1"/>
    <col min="2050" max="2050" width="22.7109375" customWidth="1"/>
    <col min="2051" max="2055" width="15.7109375" customWidth="1"/>
    <col min="2056" max="2056" width="14.28515625" customWidth="1"/>
    <col min="2305" max="2305" width="7.7109375" customWidth="1"/>
    <col min="2306" max="2306" width="22.7109375" customWidth="1"/>
    <col min="2307" max="2311" width="15.7109375" customWidth="1"/>
    <col min="2312" max="2312" width="14.28515625" customWidth="1"/>
    <col min="2561" max="2561" width="7.7109375" customWidth="1"/>
    <col min="2562" max="2562" width="22.7109375" customWidth="1"/>
    <col min="2563" max="2567" width="15.7109375" customWidth="1"/>
    <col min="2568" max="2568" width="14.28515625" customWidth="1"/>
    <col min="2817" max="2817" width="7.7109375" customWidth="1"/>
    <col min="2818" max="2818" width="22.7109375" customWidth="1"/>
    <col min="2819" max="2823" width="15.7109375" customWidth="1"/>
    <col min="2824" max="2824" width="14.28515625" customWidth="1"/>
    <col min="3073" max="3073" width="7.7109375" customWidth="1"/>
    <col min="3074" max="3074" width="22.7109375" customWidth="1"/>
    <col min="3075" max="3079" width="15.7109375" customWidth="1"/>
    <col min="3080" max="3080" width="14.28515625" customWidth="1"/>
    <col min="3329" max="3329" width="7.7109375" customWidth="1"/>
    <col min="3330" max="3330" width="22.7109375" customWidth="1"/>
    <col min="3331" max="3335" width="15.7109375" customWidth="1"/>
    <col min="3336" max="3336" width="14.28515625" customWidth="1"/>
    <col min="3585" max="3585" width="7.7109375" customWidth="1"/>
    <col min="3586" max="3586" width="22.7109375" customWidth="1"/>
    <col min="3587" max="3591" width="15.7109375" customWidth="1"/>
    <col min="3592" max="3592" width="14.28515625" customWidth="1"/>
    <col min="3841" max="3841" width="7.7109375" customWidth="1"/>
    <col min="3842" max="3842" width="22.7109375" customWidth="1"/>
    <col min="3843" max="3847" width="15.7109375" customWidth="1"/>
    <col min="3848" max="3848" width="14.28515625" customWidth="1"/>
    <col min="4097" max="4097" width="7.7109375" customWidth="1"/>
    <col min="4098" max="4098" width="22.7109375" customWidth="1"/>
    <col min="4099" max="4103" width="15.7109375" customWidth="1"/>
    <col min="4104" max="4104" width="14.28515625" customWidth="1"/>
    <col min="4353" max="4353" width="7.7109375" customWidth="1"/>
    <col min="4354" max="4354" width="22.7109375" customWidth="1"/>
    <col min="4355" max="4359" width="15.7109375" customWidth="1"/>
    <col min="4360" max="4360" width="14.28515625" customWidth="1"/>
    <col min="4609" max="4609" width="7.7109375" customWidth="1"/>
    <col min="4610" max="4610" width="22.7109375" customWidth="1"/>
    <col min="4611" max="4615" width="15.7109375" customWidth="1"/>
    <col min="4616" max="4616" width="14.28515625" customWidth="1"/>
    <col min="4865" max="4865" width="7.7109375" customWidth="1"/>
    <col min="4866" max="4866" width="22.7109375" customWidth="1"/>
    <col min="4867" max="4871" width="15.7109375" customWidth="1"/>
    <col min="4872" max="4872" width="14.28515625" customWidth="1"/>
    <col min="5121" max="5121" width="7.7109375" customWidth="1"/>
    <col min="5122" max="5122" width="22.7109375" customWidth="1"/>
    <col min="5123" max="5127" width="15.7109375" customWidth="1"/>
    <col min="5128" max="5128" width="14.28515625" customWidth="1"/>
    <col min="5377" max="5377" width="7.7109375" customWidth="1"/>
    <col min="5378" max="5378" width="22.7109375" customWidth="1"/>
    <col min="5379" max="5383" width="15.7109375" customWidth="1"/>
    <col min="5384" max="5384" width="14.28515625" customWidth="1"/>
    <col min="5633" max="5633" width="7.7109375" customWidth="1"/>
    <col min="5634" max="5634" width="22.7109375" customWidth="1"/>
    <col min="5635" max="5639" width="15.7109375" customWidth="1"/>
    <col min="5640" max="5640" width="14.28515625" customWidth="1"/>
    <col min="5889" max="5889" width="7.7109375" customWidth="1"/>
    <col min="5890" max="5890" width="22.7109375" customWidth="1"/>
    <col min="5891" max="5895" width="15.7109375" customWidth="1"/>
    <col min="5896" max="5896" width="14.28515625" customWidth="1"/>
    <col min="6145" max="6145" width="7.7109375" customWidth="1"/>
    <col min="6146" max="6146" width="22.7109375" customWidth="1"/>
    <col min="6147" max="6151" width="15.7109375" customWidth="1"/>
    <col min="6152" max="6152" width="14.28515625" customWidth="1"/>
    <col min="6401" max="6401" width="7.7109375" customWidth="1"/>
    <col min="6402" max="6402" width="22.7109375" customWidth="1"/>
    <col min="6403" max="6407" width="15.7109375" customWidth="1"/>
    <col min="6408" max="6408" width="14.28515625" customWidth="1"/>
    <col min="6657" max="6657" width="7.7109375" customWidth="1"/>
    <col min="6658" max="6658" width="22.7109375" customWidth="1"/>
    <col min="6659" max="6663" width="15.7109375" customWidth="1"/>
    <col min="6664" max="6664" width="14.28515625" customWidth="1"/>
    <col min="6913" max="6913" width="7.7109375" customWidth="1"/>
    <col min="6914" max="6914" width="22.7109375" customWidth="1"/>
    <col min="6915" max="6919" width="15.7109375" customWidth="1"/>
    <col min="6920" max="6920" width="14.28515625" customWidth="1"/>
    <col min="7169" max="7169" width="7.7109375" customWidth="1"/>
    <col min="7170" max="7170" width="22.7109375" customWidth="1"/>
    <col min="7171" max="7175" width="15.7109375" customWidth="1"/>
    <col min="7176" max="7176" width="14.28515625" customWidth="1"/>
    <col min="7425" max="7425" width="7.7109375" customWidth="1"/>
    <col min="7426" max="7426" width="22.7109375" customWidth="1"/>
    <col min="7427" max="7431" width="15.7109375" customWidth="1"/>
    <col min="7432" max="7432" width="14.28515625" customWidth="1"/>
    <col min="7681" max="7681" width="7.7109375" customWidth="1"/>
    <col min="7682" max="7682" width="22.7109375" customWidth="1"/>
    <col min="7683" max="7687" width="15.7109375" customWidth="1"/>
    <col min="7688" max="7688" width="14.28515625" customWidth="1"/>
    <col min="7937" max="7937" width="7.7109375" customWidth="1"/>
    <col min="7938" max="7938" width="22.7109375" customWidth="1"/>
    <col min="7939" max="7943" width="15.7109375" customWidth="1"/>
    <col min="7944" max="7944" width="14.28515625" customWidth="1"/>
    <col min="8193" max="8193" width="7.7109375" customWidth="1"/>
    <col min="8194" max="8194" width="22.7109375" customWidth="1"/>
    <col min="8195" max="8199" width="15.7109375" customWidth="1"/>
    <col min="8200" max="8200" width="14.28515625" customWidth="1"/>
    <col min="8449" max="8449" width="7.7109375" customWidth="1"/>
    <col min="8450" max="8450" width="22.7109375" customWidth="1"/>
    <col min="8451" max="8455" width="15.7109375" customWidth="1"/>
    <col min="8456" max="8456" width="14.28515625" customWidth="1"/>
    <col min="8705" max="8705" width="7.7109375" customWidth="1"/>
    <col min="8706" max="8706" width="22.7109375" customWidth="1"/>
    <col min="8707" max="8711" width="15.7109375" customWidth="1"/>
    <col min="8712" max="8712" width="14.28515625" customWidth="1"/>
    <col min="8961" max="8961" width="7.7109375" customWidth="1"/>
    <col min="8962" max="8962" width="22.7109375" customWidth="1"/>
    <col min="8963" max="8967" width="15.7109375" customWidth="1"/>
    <col min="8968" max="8968" width="14.28515625" customWidth="1"/>
    <col min="9217" max="9217" width="7.7109375" customWidth="1"/>
    <col min="9218" max="9218" width="22.7109375" customWidth="1"/>
    <col min="9219" max="9223" width="15.7109375" customWidth="1"/>
    <col min="9224" max="9224" width="14.28515625" customWidth="1"/>
    <col min="9473" max="9473" width="7.7109375" customWidth="1"/>
    <col min="9474" max="9474" width="22.7109375" customWidth="1"/>
    <col min="9475" max="9479" width="15.7109375" customWidth="1"/>
    <col min="9480" max="9480" width="14.28515625" customWidth="1"/>
    <col min="9729" max="9729" width="7.7109375" customWidth="1"/>
    <col min="9730" max="9730" width="22.7109375" customWidth="1"/>
    <col min="9731" max="9735" width="15.7109375" customWidth="1"/>
    <col min="9736" max="9736" width="14.28515625" customWidth="1"/>
    <col min="9985" max="9985" width="7.7109375" customWidth="1"/>
    <col min="9986" max="9986" width="22.7109375" customWidth="1"/>
    <col min="9987" max="9991" width="15.7109375" customWidth="1"/>
    <col min="9992" max="9992" width="14.28515625" customWidth="1"/>
    <col min="10241" max="10241" width="7.7109375" customWidth="1"/>
    <col min="10242" max="10242" width="22.7109375" customWidth="1"/>
    <col min="10243" max="10247" width="15.7109375" customWidth="1"/>
    <col min="10248" max="10248" width="14.28515625" customWidth="1"/>
    <col min="10497" max="10497" width="7.7109375" customWidth="1"/>
    <col min="10498" max="10498" width="22.7109375" customWidth="1"/>
    <col min="10499" max="10503" width="15.7109375" customWidth="1"/>
    <col min="10504" max="10504" width="14.28515625" customWidth="1"/>
    <col min="10753" max="10753" width="7.7109375" customWidth="1"/>
    <col min="10754" max="10754" width="22.7109375" customWidth="1"/>
    <col min="10755" max="10759" width="15.7109375" customWidth="1"/>
    <col min="10760" max="10760" width="14.28515625" customWidth="1"/>
    <col min="11009" max="11009" width="7.7109375" customWidth="1"/>
    <col min="11010" max="11010" width="22.7109375" customWidth="1"/>
    <col min="11011" max="11015" width="15.7109375" customWidth="1"/>
    <col min="11016" max="11016" width="14.28515625" customWidth="1"/>
    <col min="11265" max="11265" width="7.7109375" customWidth="1"/>
    <col min="11266" max="11266" width="22.7109375" customWidth="1"/>
    <col min="11267" max="11271" width="15.7109375" customWidth="1"/>
    <col min="11272" max="11272" width="14.28515625" customWidth="1"/>
    <col min="11521" max="11521" width="7.7109375" customWidth="1"/>
    <col min="11522" max="11522" width="22.7109375" customWidth="1"/>
    <col min="11523" max="11527" width="15.7109375" customWidth="1"/>
    <col min="11528" max="11528" width="14.28515625" customWidth="1"/>
    <col min="11777" max="11777" width="7.7109375" customWidth="1"/>
    <col min="11778" max="11778" width="22.7109375" customWidth="1"/>
    <col min="11779" max="11783" width="15.7109375" customWidth="1"/>
    <col min="11784" max="11784" width="14.28515625" customWidth="1"/>
    <col min="12033" max="12033" width="7.7109375" customWidth="1"/>
    <col min="12034" max="12034" width="22.7109375" customWidth="1"/>
    <col min="12035" max="12039" width="15.7109375" customWidth="1"/>
    <col min="12040" max="12040" width="14.28515625" customWidth="1"/>
    <col min="12289" max="12289" width="7.7109375" customWidth="1"/>
    <col min="12290" max="12290" width="22.7109375" customWidth="1"/>
    <col min="12291" max="12295" width="15.7109375" customWidth="1"/>
    <col min="12296" max="12296" width="14.28515625" customWidth="1"/>
    <col min="12545" max="12545" width="7.7109375" customWidth="1"/>
    <col min="12546" max="12546" width="22.7109375" customWidth="1"/>
    <col min="12547" max="12551" width="15.7109375" customWidth="1"/>
    <col min="12552" max="12552" width="14.28515625" customWidth="1"/>
    <col min="12801" max="12801" width="7.7109375" customWidth="1"/>
    <col min="12802" max="12802" width="22.7109375" customWidth="1"/>
    <col min="12803" max="12807" width="15.7109375" customWidth="1"/>
    <col min="12808" max="12808" width="14.28515625" customWidth="1"/>
    <col min="13057" max="13057" width="7.7109375" customWidth="1"/>
    <col min="13058" max="13058" width="22.7109375" customWidth="1"/>
    <col min="13059" max="13063" width="15.7109375" customWidth="1"/>
    <col min="13064" max="13064" width="14.28515625" customWidth="1"/>
    <col min="13313" max="13313" width="7.7109375" customWidth="1"/>
    <col min="13314" max="13314" width="22.7109375" customWidth="1"/>
    <col min="13315" max="13319" width="15.7109375" customWidth="1"/>
    <col min="13320" max="13320" width="14.28515625" customWidth="1"/>
    <col min="13569" max="13569" width="7.7109375" customWidth="1"/>
    <col min="13570" max="13570" width="22.7109375" customWidth="1"/>
    <col min="13571" max="13575" width="15.7109375" customWidth="1"/>
    <col min="13576" max="13576" width="14.28515625" customWidth="1"/>
    <col min="13825" max="13825" width="7.7109375" customWidth="1"/>
    <col min="13826" max="13826" width="22.7109375" customWidth="1"/>
    <col min="13827" max="13831" width="15.7109375" customWidth="1"/>
    <col min="13832" max="13832" width="14.28515625" customWidth="1"/>
    <col min="14081" max="14081" width="7.7109375" customWidth="1"/>
    <col min="14082" max="14082" width="22.7109375" customWidth="1"/>
    <col min="14083" max="14087" width="15.7109375" customWidth="1"/>
    <col min="14088" max="14088" width="14.28515625" customWidth="1"/>
    <col min="14337" max="14337" width="7.7109375" customWidth="1"/>
    <col min="14338" max="14338" width="22.7109375" customWidth="1"/>
    <col min="14339" max="14343" width="15.7109375" customWidth="1"/>
    <col min="14344" max="14344" width="14.28515625" customWidth="1"/>
    <col min="14593" max="14593" width="7.7109375" customWidth="1"/>
    <col min="14594" max="14594" width="22.7109375" customWidth="1"/>
    <col min="14595" max="14599" width="15.7109375" customWidth="1"/>
    <col min="14600" max="14600" width="14.28515625" customWidth="1"/>
    <col min="14849" max="14849" width="7.7109375" customWidth="1"/>
    <col min="14850" max="14850" width="22.7109375" customWidth="1"/>
    <col min="14851" max="14855" width="15.7109375" customWidth="1"/>
    <col min="14856" max="14856" width="14.28515625" customWidth="1"/>
    <col min="15105" max="15105" width="7.7109375" customWidth="1"/>
    <col min="15106" max="15106" width="22.7109375" customWidth="1"/>
    <col min="15107" max="15111" width="15.7109375" customWidth="1"/>
    <col min="15112" max="15112" width="14.28515625" customWidth="1"/>
    <col min="15361" max="15361" width="7.7109375" customWidth="1"/>
    <col min="15362" max="15362" width="22.7109375" customWidth="1"/>
    <col min="15363" max="15367" width="15.7109375" customWidth="1"/>
    <col min="15368" max="15368" width="14.28515625" customWidth="1"/>
    <col min="15617" max="15617" width="7.7109375" customWidth="1"/>
    <col min="15618" max="15618" width="22.7109375" customWidth="1"/>
    <col min="15619" max="15623" width="15.7109375" customWidth="1"/>
    <col min="15624" max="15624" width="14.28515625" customWidth="1"/>
    <col min="15873" max="15873" width="7.7109375" customWidth="1"/>
    <col min="15874" max="15874" width="22.7109375" customWidth="1"/>
    <col min="15875" max="15879" width="15.7109375" customWidth="1"/>
    <col min="15880" max="15880" width="14.28515625" customWidth="1"/>
    <col min="16129" max="16129" width="7.7109375" customWidth="1"/>
    <col min="16130" max="16130" width="22.7109375" customWidth="1"/>
    <col min="16131" max="16135" width="15.7109375" customWidth="1"/>
    <col min="16136" max="16136" width="14.28515625" customWidth="1"/>
  </cols>
  <sheetData>
    <row r="1" spans="1:12">
      <c r="A1" s="471"/>
      <c r="B1" s="472"/>
      <c r="C1" s="473"/>
      <c r="D1" s="474"/>
      <c r="E1" s="474"/>
      <c r="F1" s="474"/>
      <c r="G1" s="474"/>
      <c r="H1" s="474"/>
      <c r="I1" s="475"/>
    </row>
    <row r="2" spans="1:12" ht="18.75">
      <c r="A2" s="476"/>
      <c r="B2" s="477"/>
      <c r="C2" s="477"/>
      <c r="D2" s="477"/>
      <c r="E2" s="752"/>
      <c r="F2" s="752"/>
      <c r="G2" s="752"/>
      <c r="H2" s="752"/>
      <c r="I2" s="753"/>
    </row>
    <row r="3" spans="1:12">
      <c r="A3" s="478"/>
      <c r="B3" s="479"/>
      <c r="C3" s="480" t="s">
        <v>300</v>
      </c>
      <c r="D3" s="479"/>
      <c r="E3" s="479"/>
      <c r="F3" s="754"/>
      <c r="G3" s="754"/>
      <c r="H3" s="479"/>
      <c r="I3" s="481"/>
    </row>
    <row r="4" spans="1:12">
      <c r="A4" s="478"/>
      <c r="B4" s="479"/>
      <c r="C4" s="480" t="s">
        <v>299</v>
      </c>
      <c r="D4" s="479"/>
      <c r="E4" s="479"/>
      <c r="F4" s="482"/>
      <c r="G4" s="482"/>
      <c r="H4" s="479"/>
      <c r="I4" s="481"/>
    </row>
    <row r="5" spans="1:12">
      <c r="A5" s="478"/>
      <c r="B5" s="479"/>
      <c r="C5" s="483" t="s">
        <v>993</v>
      </c>
      <c r="D5" s="479"/>
      <c r="E5" s="479"/>
      <c r="F5" s="482"/>
      <c r="G5" s="482"/>
      <c r="H5" s="479"/>
      <c r="I5" s="481"/>
    </row>
    <row r="6" spans="1:12">
      <c r="A6" s="478"/>
      <c r="B6" s="479"/>
      <c r="C6" s="483" t="s">
        <v>994</v>
      </c>
      <c r="D6" s="479"/>
      <c r="E6" s="479"/>
      <c r="F6" s="482"/>
      <c r="G6" s="482"/>
      <c r="H6" s="479"/>
      <c r="I6" s="481"/>
    </row>
    <row r="7" spans="1:12">
      <c r="A7" s="478"/>
      <c r="B7" s="479"/>
      <c r="C7" s="479"/>
      <c r="D7" s="479"/>
      <c r="E7" s="479"/>
      <c r="F7" s="482"/>
      <c r="G7" s="482"/>
      <c r="H7" s="479"/>
      <c r="I7" s="481"/>
    </row>
    <row r="8" spans="1:12">
      <c r="A8" s="484"/>
      <c r="B8" s="485"/>
      <c r="C8" s="486"/>
      <c r="D8" s="486"/>
      <c r="E8" s="486"/>
      <c r="F8" s="486"/>
      <c r="G8" s="486"/>
      <c r="H8" s="486"/>
      <c r="I8" s="481"/>
    </row>
    <row r="9" spans="1:12">
      <c r="A9" s="755" t="s">
        <v>1006</v>
      </c>
      <c r="B9" s="754"/>
      <c r="C9" s="754"/>
      <c r="D9" s="754"/>
      <c r="E9" s="754"/>
      <c r="F9" s="754"/>
      <c r="G9" s="754"/>
      <c r="H9" s="754"/>
      <c r="I9" s="481"/>
    </row>
    <row r="10" spans="1:12">
      <c r="A10" s="756"/>
      <c r="B10" s="757"/>
      <c r="C10" s="757"/>
      <c r="D10" s="482"/>
      <c r="E10" s="482"/>
      <c r="F10" s="482"/>
      <c r="G10" s="482"/>
      <c r="H10" s="482"/>
      <c r="I10" s="481"/>
    </row>
    <row r="11" spans="1:12" ht="15.75" thickBot="1">
      <c r="A11" s="758"/>
      <c r="B11" s="759"/>
      <c r="C11" s="759"/>
      <c r="D11" s="759"/>
      <c r="E11" s="759"/>
      <c r="F11" s="759"/>
      <c r="G11" s="759"/>
      <c r="H11" s="759"/>
      <c r="I11" s="487"/>
    </row>
    <row r="12" spans="1:12">
      <c r="A12" s="488" t="s">
        <v>50</v>
      </c>
      <c r="B12" s="489" t="s">
        <v>51</v>
      </c>
      <c r="C12" s="489" t="s">
        <v>995</v>
      </c>
      <c r="D12" s="489" t="s">
        <v>996</v>
      </c>
      <c r="E12" s="489" t="s">
        <v>997</v>
      </c>
      <c r="F12" s="489" t="s">
        <v>998</v>
      </c>
      <c r="G12" s="489" t="s">
        <v>999</v>
      </c>
      <c r="H12" s="490" t="s">
        <v>1000</v>
      </c>
      <c r="I12" s="491" t="s">
        <v>218</v>
      </c>
    </row>
    <row r="13" spans="1:12" ht="33.950000000000003" customHeight="1">
      <c r="A13" s="492" t="s">
        <v>840</v>
      </c>
      <c r="B13" s="493" t="s">
        <v>187</v>
      </c>
      <c r="C13" s="494">
        <v>1</v>
      </c>
      <c r="D13" s="494"/>
      <c r="E13" s="494"/>
      <c r="F13" s="494"/>
      <c r="G13" s="494"/>
      <c r="H13" s="495">
        <f>L13</f>
        <v>7471.955935</v>
      </c>
      <c r="I13" s="496">
        <f t="shared" ref="I13:I18" si="0">H13/H$19</f>
        <v>0.10498827001020279</v>
      </c>
      <c r="K13" s="527">
        <f>'04. Planilha Orçamentaria '!G15</f>
        <v>6101.05</v>
      </c>
      <c r="L13" s="527">
        <f t="shared" ref="L13:L18" si="1">K13*1.2247</f>
        <v>7471.955935</v>
      </c>
    </row>
    <row r="14" spans="1:12" ht="33.950000000000003" customHeight="1">
      <c r="A14" s="492" t="s">
        <v>57</v>
      </c>
      <c r="B14" s="493" t="s">
        <v>58</v>
      </c>
      <c r="C14" s="494">
        <v>0.2</v>
      </c>
      <c r="D14" s="494">
        <v>0.2</v>
      </c>
      <c r="E14" s="494">
        <v>0.2</v>
      </c>
      <c r="F14" s="494">
        <v>0.2</v>
      </c>
      <c r="G14" s="494">
        <v>0.2</v>
      </c>
      <c r="H14" s="495">
        <f t="shared" ref="H14:H18" si="2">L14</f>
        <v>43129.672043999992</v>
      </c>
      <c r="I14" s="496">
        <f t="shared" si="0"/>
        <v>0.60601396654341566</v>
      </c>
      <c r="K14" s="527">
        <f>'04. Planilha Orçamentaria '!G20</f>
        <v>35216.519999999997</v>
      </c>
      <c r="L14" s="527">
        <f t="shared" si="1"/>
        <v>43129.672043999992</v>
      </c>
    </row>
    <row r="15" spans="1:12" ht="33.950000000000003" customHeight="1">
      <c r="A15" s="492" t="s">
        <v>132</v>
      </c>
      <c r="B15" s="493" t="s">
        <v>267</v>
      </c>
      <c r="C15" s="494">
        <v>0.2</v>
      </c>
      <c r="D15" s="494">
        <v>0.4</v>
      </c>
      <c r="E15" s="494">
        <v>0.4</v>
      </c>
      <c r="F15" s="494"/>
      <c r="G15" s="494"/>
      <c r="H15" s="495">
        <f t="shared" si="2"/>
        <v>3341.5204679999997</v>
      </c>
      <c r="I15" s="496">
        <f t="shared" si="0"/>
        <v>4.6951622331670398E-2</v>
      </c>
      <c r="K15" s="527">
        <f>'04. Planilha Orçamentaria '!G55</f>
        <v>2728.44</v>
      </c>
      <c r="L15" s="527">
        <f t="shared" si="1"/>
        <v>3341.5204679999997</v>
      </c>
    </row>
    <row r="16" spans="1:12" ht="33.950000000000003" customHeight="1">
      <c r="A16" s="492" t="s">
        <v>164</v>
      </c>
      <c r="B16" s="493" t="s">
        <v>268</v>
      </c>
      <c r="C16" s="494">
        <v>0.5</v>
      </c>
      <c r="D16" s="494">
        <v>0.5</v>
      </c>
      <c r="E16" s="494"/>
      <c r="F16" s="494"/>
      <c r="G16" s="494"/>
      <c r="H16" s="495">
        <f t="shared" si="2"/>
        <v>14197.702159999997</v>
      </c>
      <c r="I16" s="496">
        <f t="shared" si="0"/>
        <v>0.19949156564432002</v>
      </c>
      <c r="K16" s="527">
        <f>'04. Planilha Orçamentaria '!G68</f>
        <v>11592.8</v>
      </c>
      <c r="L16" s="527">
        <f t="shared" si="1"/>
        <v>14197.702159999997</v>
      </c>
    </row>
    <row r="17" spans="1:12" ht="33.950000000000003" customHeight="1">
      <c r="A17" s="492" t="s">
        <v>180</v>
      </c>
      <c r="B17" s="493" t="s">
        <v>165</v>
      </c>
      <c r="C17" s="494"/>
      <c r="D17" s="494"/>
      <c r="E17" s="494">
        <v>0.2</v>
      </c>
      <c r="F17" s="494">
        <v>0.4</v>
      </c>
      <c r="G17" s="494">
        <v>0.4</v>
      </c>
      <c r="H17" s="495">
        <f t="shared" si="2"/>
        <v>2638.2487399999995</v>
      </c>
      <c r="I17" s="496">
        <f t="shared" si="0"/>
        <v>3.7069968490010541E-2</v>
      </c>
      <c r="K17" s="527">
        <f>'04. Planilha Orçamentaria '!G88</f>
        <v>2154.1999999999998</v>
      </c>
      <c r="L17" s="527">
        <f t="shared" si="1"/>
        <v>2638.2487399999995</v>
      </c>
    </row>
    <row r="18" spans="1:12" ht="33.950000000000003" customHeight="1">
      <c r="A18" s="492" t="s">
        <v>260</v>
      </c>
      <c r="B18" s="493" t="s">
        <v>181</v>
      </c>
      <c r="C18" s="494"/>
      <c r="D18" s="494"/>
      <c r="E18" s="494"/>
      <c r="F18" s="494"/>
      <c r="G18" s="494">
        <v>1</v>
      </c>
      <c r="H18" s="495">
        <f t="shared" si="2"/>
        <v>390.33638400000001</v>
      </c>
      <c r="I18" s="497">
        <f t="shared" si="0"/>
        <v>5.4846069803807275E-3</v>
      </c>
      <c r="K18" s="527">
        <f>'04. Planilha Orçamentaria '!G96</f>
        <v>318.72000000000003</v>
      </c>
      <c r="L18" s="527">
        <f t="shared" si="1"/>
        <v>390.33638400000001</v>
      </c>
    </row>
    <row r="19" spans="1:12" ht="15.75" thickBot="1">
      <c r="A19" s="760" t="s">
        <v>1001</v>
      </c>
      <c r="B19" s="761"/>
      <c r="C19" s="761"/>
      <c r="D19" s="761"/>
      <c r="E19" s="761"/>
      <c r="F19" s="761"/>
      <c r="G19" s="761"/>
      <c r="H19" s="498">
        <f>SUM(H13:H18)</f>
        <v>71169.435730999976</v>
      </c>
      <c r="I19" s="499"/>
    </row>
    <row r="20" spans="1:12">
      <c r="A20" s="746" t="s">
        <v>1002</v>
      </c>
      <c r="B20" s="747"/>
      <c r="C20" s="500">
        <f>C21/H19</f>
        <v>0.33532717060737999</v>
      </c>
      <c r="D20" s="500">
        <f>D21/H19</f>
        <v>0.2397292250635113</v>
      </c>
      <c r="E20" s="500">
        <f>E21/H19</f>
        <v>0.14739743593935339</v>
      </c>
      <c r="F20" s="500">
        <f>F21/H19</f>
        <v>0.13603078070468735</v>
      </c>
      <c r="G20" s="500">
        <f>G21/H19</f>
        <v>0.14151538768506808</v>
      </c>
      <c r="H20" s="501">
        <f>H21/H19</f>
        <v>1</v>
      </c>
      <c r="I20" s="502"/>
    </row>
    <row r="21" spans="1:12">
      <c r="A21" s="748" t="s">
        <v>1003</v>
      </c>
      <c r="B21" s="749"/>
      <c r="C21" s="503">
        <f>C13*H13+C14*H14+C15*H15+C16*H16</f>
        <v>23865.045517399994</v>
      </c>
      <c r="D21" s="503">
        <f>D16*H16+D15*H15+D14*H14</f>
        <v>17061.393675999996</v>
      </c>
      <c r="E21" s="503">
        <f>E16*H16+E15*H15+E17*H17+E14*H14</f>
        <v>10490.192343999997</v>
      </c>
      <c r="F21" s="503">
        <f>F17*H17+F18*H18+F16*H16+F14*H14</f>
        <v>9681.2339047999976</v>
      </c>
      <c r="G21" s="503">
        <f>G18*H18+G17*H17+G16*H16+G14*H14</f>
        <v>10071.570288799998</v>
      </c>
      <c r="H21" s="504">
        <f>G23</f>
        <v>71169.435730999976</v>
      </c>
      <c r="I21" s="502"/>
    </row>
    <row r="22" spans="1:12">
      <c r="A22" s="748" t="s">
        <v>1004</v>
      </c>
      <c r="B22" s="749"/>
      <c r="C22" s="505">
        <f>C20</f>
        <v>0.33532717060737999</v>
      </c>
      <c r="D22" s="505">
        <f>D23/H19</f>
        <v>0.57505639567089128</v>
      </c>
      <c r="E22" s="505">
        <f>E23/H19</f>
        <v>0.72245383161024457</v>
      </c>
      <c r="F22" s="505">
        <f>F23/H19</f>
        <v>0.85848461231493201</v>
      </c>
      <c r="G22" s="505">
        <f>G23/H19</f>
        <v>1</v>
      </c>
      <c r="H22" s="504"/>
      <c r="I22" s="502"/>
    </row>
    <row r="23" spans="1:12" ht="15.75" thickBot="1">
      <c r="A23" s="750" t="s">
        <v>1005</v>
      </c>
      <c r="B23" s="751"/>
      <c r="C23" s="506">
        <f>C21</f>
        <v>23865.045517399994</v>
      </c>
      <c r="D23" s="506">
        <f t="shared" ref="D23:G23" si="3">C23+D21</f>
        <v>40926.439193399987</v>
      </c>
      <c r="E23" s="506">
        <f t="shared" si="3"/>
        <v>51416.631537399982</v>
      </c>
      <c r="F23" s="506">
        <f t="shared" si="3"/>
        <v>61097.865442199982</v>
      </c>
      <c r="G23" s="506">
        <f t="shared" si="3"/>
        <v>71169.435730999976</v>
      </c>
      <c r="H23" s="507"/>
      <c r="I23" s="502"/>
    </row>
  </sheetData>
  <mergeCells count="10">
    <mergeCell ref="A20:B20"/>
    <mergeCell ref="A21:B21"/>
    <mergeCell ref="A22:B22"/>
    <mergeCell ref="A23:B23"/>
    <mergeCell ref="E2:I2"/>
    <mergeCell ref="F3:G3"/>
    <mergeCell ref="A9:H9"/>
    <mergeCell ref="A10:C10"/>
    <mergeCell ref="A11:H11"/>
    <mergeCell ref="A19:G19"/>
  </mergeCells>
  <pageMargins left="0.25" right="0.25" top="0.75" bottom="0.75" header="0.3" footer="0.3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7"/>
  <sheetViews>
    <sheetView tabSelected="1" workbookViewId="0">
      <selection activeCell="E88" sqref="A1:E88"/>
    </sheetView>
  </sheetViews>
  <sheetFormatPr defaultRowHeight="15"/>
  <cols>
    <col min="1" max="1" width="25.5703125" customWidth="1"/>
    <col min="3" max="3" width="10.85546875" customWidth="1"/>
    <col min="4" max="4" width="21.42578125" customWidth="1"/>
    <col min="5" max="5" width="10.85546875" customWidth="1"/>
  </cols>
  <sheetData>
    <row r="2" spans="1:5">
      <c r="A2" t="s">
        <v>1034</v>
      </c>
      <c r="B2" s="544">
        <v>87.41</v>
      </c>
    </row>
    <row r="3" spans="1:5">
      <c r="A3" t="s">
        <v>1035</v>
      </c>
      <c r="B3" s="544"/>
    </row>
    <row r="4" spans="1:5">
      <c r="B4" s="545"/>
    </row>
    <row r="5" spans="1:5">
      <c r="A5" t="s">
        <v>1036</v>
      </c>
      <c r="B5" s="545">
        <v>9.58</v>
      </c>
    </row>
    <row r="6" spans="1:5">
      <c r="A6" t="s">
        <v>1037</v>
      </c>
      <c r="B6" s="545">
        <v>7.2</v>
      </c>
    </row>
    <row r="10" spans="1:5">
      <c r="A10" s="548" t="s">
        <v>179</v>
      </c>
      <c r="B10" s="549"/>
      <c r="C10" s="550"/>
      <c r="D10" s="548"/>
      <c r="E10" s="551" t="s">
        <v>189</v>
      </c>
    </row>
    <row r="11" spans="1:5">
      <c r="A11" s="532" t="str">
        <f>[40]insumos!$B$8</f>
        <v>Ajudante de eletricista</v>
      </c>
      <c r="B11" s="533" t="str">
        <f>[40]insumos!$C$9</f>
        <v>h</v>
      </c>
      <c r="C11" s="534">
        <v>2</v>
      </c>
      <c r="D11" s="535">
        <f>$B$6</f>
        <v>7.2</v>
      </c>
      <c r="E11" s="531">
        <f>ROUND(C11*D11,2)</f>
        <v>14.4</v>
      </c>
    </row>
    <row r="12" spans="1:5">
      <c r="A12" s="532" t="str">
        <f>[40]insumos!$B$19</f>
        <v>Eletricista</v>
      </c>
      <c r="B12" s="533" t="str">
        <f>[40]insumos!$C$19</f>
        <v>h</v>
      </c>
      <c r="C12" s="534">
        <v>2</v>
      </c>
      <c r="D12" s="535">
        <f>$B$5</f>
        <v>9.58</v>
      </c>
      <c r="E12" s="536">
        <f>ROUND(C12*D12,2)</f>
        <v>19.16</v>
      </c>
    </row>
    <row r="13" spans="1:5">
      <c r="A13" s="537"/>
      <c r="B13" s="533"/>
      <c r="C13" s="534"/>
      <c r="D13" s="528" t="s">
        <v>310</v>
      </c>
      <c r="E13" s="531">
        <f>SUM(E11:E12)</f>
        <v>33.56</v>
      </c>
    </row>
    <row r="14" spans="1:5">
      <c r="A14" s="528"/>
      <c r="B14" s="529"/>
      <c r="C14" s="530"/>
      <c r="D14" s="528" t="s">
        <v>311</v>
      </c>
      <c r="E14" s="531">
        <f>ROUND((E11+E12)*$B$2%,2)</f>
        <v>29.33</v>
      </c>
    </row>
    <row r="15" spans="1:5">
      <c r="A15" s="532"/>
      <c r="B15" s="538"/>
      <c r="C15" s="539"/>
      <c r="D15" s="528" t="s">
        <v>313</v>
      </c>
      <c r="E15" s="531">
        <f>SUM(E13:E14)</f>
        <v>62.89</v>
      </c>
    </row>
    <row r="17" spans="1:5">
      <c r="A17" s="548" t="s">
        <v>163</v>
      </c>
      <c r="B17" s="549"/>
      <c r="C17" s="550"/>
      <c r="D17" s="548"/>
      <c r="E17" s="551" t="s">
        <v>189</v>
      </c>
    </row>
    <row r="18" spans="1:5">
      <c r="A18" s="532" t="str">
        <f>[40]insumos!$B$9</f>
        <v>Ajudante de encanador</v>
      </c>
      <c r="B18" s="533" t="str">
        <f>[40]insumos!$C$9</f>
        <v>h</v>
      </c>
      <c r="C18" s="534">
        <v>2.5</v>
      </c>
      <c r="D18" s="535">
        <f>$B$6</f>
        <v>7.2</v>
      </c>
      <c r="E18" s="531">
        <f>ROUND(C18*D18,2)</f>
        <v>18</v>
      </c>
    </row>
    <row r="19" spans="1:5">
      <c r="A19" s="532" t="str">
        <f>[40]insumos!$B$21</f>
        <v>Encanador</v>
      </c>
      <c r="B19" s="533" t="str">
        <f>[40]insumos!$C$21</f>
        <v>h</v>
      </c>
      <c r="C19" s="534">
        <v>2.5</v>
      </c>
      <c r="D19" s="535">
        <f>$B$5</f>
        <v>9.58</v>
      </c>
      <c r="E19" s="536">
        <f>ROUND(C19*D19,2)</f>
        <v>23.95</v>
      </c>
    </row>
    <row r="20" spans="1:5">
      <c r="A20" s="537"/>
      <c r="B20" s="533"/>
      <c r="C20" s="534"/>
      <c r="D20" s="528" t="s">
        <v>310</v>
      </c>
      <c r="E20" s="531">
        <f>SUM(E18:E19)</f>
        <v>41.95</v>
      </c>
    </row>
    <row r="21" spans="1:5">
      <c r="A21" s="528"/>
      <c r="B21" s="529"/>
      <c r="C21" s="530"/>
      <c r="D21" s="528" t="s">
        <v>311</v>
      </c>
      <c r="E21" s="531">
        <f>ROUND((E18+E19)*$B$2%,2)</f>
        <v>36.67</v>
      </c>
    </row>
    <row r="22" spans="1:5">
      <c r="A22" s="532"/>
      <c r="B22" s="538"/>
      <c r="C22" s="539"/>
      <c r="D22" s="528" t="s">
        <v>313</v>
      </c>
      <c r="E22" s="531">
        <f>SUM(E20:E21)</f>
        <v>78.62</v>
      </c>
    </row>
    <row r="24" spans="1:5">
      <c r="A24" s="548" t="s">
        <v>131</v>
      </c>
      <c r="B24" s="549"/>
      <c r="C24" s="550"/>
      <c r="D24" s="548"/>
      <c r="E24" s="551" t="s">
        <v>189</v>
      </c>
    </row>
    <row r="25" spans="1:5">
      <c r="A25" s="532" t="str">
        <f>[40]insumos!$B$9</f>
        <v>Ajudante de encanador</v>
      </c>
      <c r="B25" s="538" t="s">
        <v>325</v>
      </c>
      <c r="C25" s="534">
        <v>1.5</v>
      </c>
      <c r="D25" s="535">
        <f>$B$6</f>
        <v>7.2</v>
      </c>
      <c r="E25" s="531">
        <f>ROUND(C25*D25,2)</f>
        <v>10.8</v>
      </c>
    </row>
    <row r="26" spans="1:5">
      <c r="A26" s="532" t="str">
        <f>[40]insumos!$B$21</f>
        <v>Encanador</v>
      </c>
      <c r="B26" s="538" t="s">
        <v>325</v>
      </c>
      <c r="C26" s="534">
        <v>1.5</v>
      </c>
      <c r="D26" s="535">
        <f>$B$5</f>
        <v>9.58</v>
      </c>
      <c r="E26" s="536">
        <f>ROUND(C26*D26,2)</f>
        <v>14.37</v>
      </c>
    </row>
    <row r="27" spans="1:5">
      <c r="A27" s="540"/>
      <c r="B27" s="538"/>
      <c r="C27" s="534"/>
      <c r="D27" s="528" t="s">
        <v>310</v>
      </c>
      <c r="E27" s="531">
        <f>SUM(E25:E26)</f>
        <v>25.17</v>
      </c>
    </row>
    <row r="28" spans="1:5">
      <c r="A28" s="528"/>
      <c r="B28" s="529"/>
      <c r="C28" s="530"/>
      <c r="D28" s="528" t="s">
        <v>311</v>
      </c>
      <c r="E28" s="531">
        <f>ROUND((E25+E26)*$B$2%,2)</f>
        <v>22</v>
      </c>
    </row>
    <row r="29" spans="1:5">
      <c r="A29" s="532"/>
      <c r="B29" s="541"/>
      <c r="C29" s="541"/>
      <c r="D29" s="528" t="s">
        <v>313</v>
      </c>
      <c r="E29" s="531">
        <f>SUM(E27:E28)</f>
        <v>47.17</v>
      </c>
    </row>
    <row r="31" spans="1:5">
      <c r="A31" s="548" t="s">
        <v>171</v>
      </c>
      <c r="B31" s="549"/>
      <c r="C31" s="550"/>
      <c r="D31" s="548"/>
      <c r="E31" s="551" t="s">
        <v>189</v>
      </c>
    </row>
    <row r="32" spans="1:5">
      <c r="A32" s="532" t="str">
        <f>[40]insumos!$B$599</f>
        <v>soquete blindado de PVC p/lampada</v>
      </c>
      <c r="B32" s="533" t="str">
        <f>[40]insumos!$C$599</f>
        <v>un</v>
      </c>
      <c r="C32" s="534">
        <v>1</v>
      </c>
      <c r="D32" s="535">
        <f>[40]insumos!$D$599</f>
        <v>2.3919999999999999</v>
      </c>
      <c r="E32" s="536">
        <f>ROUND(C32*D32,2)</f>
        <v>2.39</v>
      </c>
    </row>
    <row r="33" spans="1:5">
      <c r="A33" s="537"/>
      <c r="B33" s="533"/>
      <c r="C33" s="534"/>
      <c r="D33" s="528" t="s">
        <v>310</v>
      </c>
      <c r="E33" s="531">
        <f>SUM(E32:E32)</f>
        <v>2.39</v>
      </c>
    </row>
    <row r="34" spans="1:5">
      <c r="A34" s="528"/>
      <c r="B34" s="529"/>
      <c r="C34" s="530"/>
      <c r="D34" s="528" t="s">
        <v>311</v>
      </c>
      <c r="E34" s="531">
        <v>0</v>
      </c>
    </row>
    <row r="35" spans="1:5">
      <c r="A35" s="532"/>
      <c r="B35" s="538"/>
      <c r="C35" s="539"/>
      <c r="D35" s="528" t="s">
        <v>313</v>
      </c>
      <c r="E35" s="531">
        <f>SUM(E33:E34)</f>
        <v>2.39</v>
      </c>
    </row>
    <row r="37" spans="1:5">
      <c r="A37" s="548" t="s">
        <v>169</v>
      </c>
      <c r="B37" s="549"/>
      <c r="C37" s="550"/>
      <c r="D37" s="548"/>
      <c r="E37" s="551" t="s">
        <v>219</v>
      </c>
    </row>
    <row r="38" spans="1:5">
      <c r="A38" s="532" t="str">
        <f>[40]insumos!$B$611</f>
        <v>Fio de cobre isolado de 1,5 mm²</v>
      </c>
      <c r="B38" s="533" t="str">
        <f>[40]insumos!$C$611</f>
        <v>m</v>
      </c>
      <c r="C38" s="534">
        <v>1</v>
      </c>
      <c r="D38" s="535">
        <f>[40]insumos!$D$611</f>
        <v>0.53</v>
      </c>
      <c r="E38" s="536">
        <f>ROUND(C38*D38,2)</f>
        <v>0.53</v>
      </c>
    </row>
    <row r="39" spans="1:5">
      <c r="A39" s="537"/>
      <c r="B39" s="533"/>
      <c r="C39" s="534"/>
      <c r="D39" s="528" t="s">
        <v>310</v>
      </c>
      <c r="E39" s="531">
        <f>SUM(E38:E38)</f>
        <v>0.53</v>
      </c>
    </row>
    <row r="40" spans="1:5">
      <c r="A40" s="528"/>
      <c r="B40" s="529"/>
      <c r="C40" s="530"/>
      <c r="D40" s="528" t="s">
        <v>311</v>
      </c>
      <c r="E40" s="531">
        <v>0</v>
      </c>
    </row>
    <row r="41" spans="1:5">
      <c r="A41" s="532"/>
      <c r="B41" s="538"/>
      <c r="C41" s="539"/>
      <c r="D41" s="528" t="s">
        <v>313</v>
      </c>
      <c r="E41" s="531">
        <f>SUM(E39:E40)</f>
        <v>0.53</v>
      </c>
    </row>
    <row r="43" spans="1:5">
      <c r="A43" s="548" t="s">
        <v>167</v>
      </c>
      <c r="B43" s="549"/>
      <c r="C43" s="550"/>
      <c r="D43" s="548"/>
      <c r="E43" s="551" t="s">
        <v>189</v>
      </c>
    </row>
    <row r="44" spans="1:5">
      <c r="A44" s="532" t="str">
        <f>[40]insumos!$B$594</f>
        <v>Clits monofasico</v>
      </c>
      <c r="B44" s="533" t="str">
        <f>[40]insumos!$C$594</f>
        <v>un</v>
      </c>
      <c r="C44" s="534">
        <v>1</v>
      </c>
      <c r="D44" s="535">
        <f>[40]insumos!$D$594</f>
        <v>2</v>
      </c>
      <c r="E44" s="536">
        <f>ROUND(C44*D44,2)</f>
        <v>2</v>
      </c>
    </row>
    <row r="45" spans="1:5">
      <c r="A45" s="537"/>
      <c r="B45" s="533"/>
      <c r="C45" s="534"/>
      <c r="D45" s="528" t="s">
        <v>310</v>
      </c>
      <c r="E45" s="531">
        <f>SUM(E44:E44)</f>
        <v>2</v>
      </c>
    </row>
    <row r="46" spans="1:5">
      <c r="A46" s="528"/>
      <c r="B46" s="529"/>
      <c r="C46" s="530"/>
      <c r="D46" s="528" t="s">
        <v>311</v>
      </c>
      <c r="E46" s="531">
        <v>0</v>
      </c>
    </row>
    <row r="47" spans="1:5">
      <c r="A47" s="532"/>
      <c r="B47" s="538"/>
      <c r="C47" s="539"/>
      <c r="D47" s="528" t="s">
        <v>313</v>
      </c>
      <c r="E47" s="531">
        <f>SUM(E45:E46)</f>
        <v>2</v>
      </c>
    </row>
    <row r="49" spans="1:5">
      <c r="A49" s="548" t="s">
        <v>157</v>
      </c>
      <c r="B49" s="549"/>
      <c r="C49" s="550"/>
      <c r="D49" s="548"/>
      <c r="E49" s="551" t="s">
        <v>189</v>
      </c>
    </row>
    <row r="50" spans="1:5">
      <c r="A50" s="537" t="str">
        <f>[40]insumos!$B$569</f>
        <v>Tubo de descarga VDE</v>
      </c>
      <c r="B50" s="533" t="str">
        <f>[40]insumos!$C$569</f>
        <v>un</v>
      </c>
      <c r="C50" s="534">
        <v>1</v>
      </c>
      <c r="D50" s="542">
        <f>[40]insumos!$D$569</f>
        <v>2.99</v>
      </c>
      <c r="E50" s="536">
        <f>ROUND(C50*D50,2)</f>
        <v>2.99</v>
      </c>
    </row>
    <row r="51" spans="1:5">
      <c r="A51" s="537"/>
      <c r="B51" s="533"/>
      <c r="C51" s="534"/>
      <c r="D51" s="528" t="s">
        <v>310</v>
      </c>
      <c r="E51" s="531">
        <f>SUM(E50:E50)</f>
        <v>2.99</v>
      </c>
    </row>
    <row r="52" spans="1:5">
      <c r="A52" s="528"/>
      <c r="B52" s="529"/>
      <c r="C52" s="530"/>
      <c r="D52" s="528" t="s">
        <v>311</v>
      </c>
      <c r="E52" s="531">
        <v>0</v>
      </c>
    </row>
    <row r="53" spans="1:5">
      <c r="A53" s="532"/>
      <c r="B53" s="538"/>
      <c r="C53" s="539"/>
      <c r="D53" s="528" t="s">
        <v>313</v>
      </c>
      <c r="E53" s="531">
        <f>SUM(E51:E52)</f>
        <v>2.99</v>
      </c>
    </row>
    <row r="55" spans="1:5">
      <c r="A55" s="548" t="s">
        <v>155</v>
      </c>
      <c r="B55" s="549"/>
      <c r="C55" s="550"/>
      <c r="D55" s="548"/>
      <c r="E55" s="551" t="s">
        <v>189</v>
      </c>
    </row>
    <row r="56" spans="1:5">
      <c r="A56" s="537" t="str">
        <f>[40]insumos!$B$550</f>
        <v>Sifão plastico p/lavatório</v>
      </c>
      <c r="B56" s="533" t="str">
        <f>[40]insumos!$C$550</f>
        <v>un</v>
      </c>
      <c r="C56" s="534">
        <v>1</v>
      </c>
      <c r="D56" s="542">
        <f>[40]insumos!$D$550</f>
        <v>6.14</v>
      </c>
      <c r="E56" s="536">
        <f>ROUND(C56*D56,2)</f>
        <v>6.14</v>
      </c>
    </row>
    <row r="57" spans="1:5">
      <c r="A57" s="537"/>
      <c r="B57" s="533"/>
      <c r="C57" s="534"/>
      <c r="D57" s="528" t="s">
        <v>310</v>
      </c>
      <c r="E57" s="531">
        <f>SUM(E56:E56)</f>
        <v>6.14</v>
      </c>
    </row>
    <row r="58" spans="1:5">
      <c r="A58" s="528"/>
      <c r="B58" s="529"/>
      <c r="C58" s="530"/>
      <c r="D58" s="528" t="s">
        <v>311</v>
      </c>
      <c r="E58" s="531">
        <v>0</v>
      </c>
    </row>
    <row r="59" spans="1:5">
      <c r="A59" s="532"/>
      <c r="B59" s="538"/>
      <c r="C59" s="539"/>
      <c r="D59" s="528" t="s">
        <v>313</v>
      </c>
      <c r="E59" s="531">
        <f>SUM(E57:E58)</f>
        <v>6.14</v>
      </c>
    </row>
    <row r="61" spans="1:5">
      <c r="A61" s="548" t="s">
        <v>286</v>
      </c>
      <c r="B61" s="549"/>
      <c r="C61" s="550"/>
      <c r="D61" s="548"/>
      <c r="E61" s="551" t="s">
        <v>189</v>
      </c>
    </row>
    <row r="62" spans="1:5">
      <c r="A62" s="537" t="str">
        <f>[40]insumos!$B$258</f>
        <v>Adaptador PVC 100mm</v>
      </c>
      <c r="B62" s="533" t="str">
        <f>[40]insumos!$C$258</f>
        <v>un</v>
      </c>
      <c r="C62" s="534">
        <v>1</v>
      </c>
      <c r="D62" s="542">
        <f>[40]insumos!$D$258</f>
        <v>8.32</v>
      </c>
      <c r="E62" s="536">
        <f>ROUND(C62*D62,2)</f>
        <v>8.32</v>
      </c>
    </row>
    <row r="63" spans="1:5">
      <c r="A63" s="537"/>
      <c r="B63" s="533"/>
      <c r="C63" s="534"/>
      <c r="D63" s="528" t="s">
        <v>310</v>
      </c>
      <c r="E63" s="531">
        <f>SUM(E62:E62)</f>
        <v>8.32</v>
      </c>
    </row>
    <row r="64" spans="1:5">
      <c r="A64" s="528"/>
      <c r="B64" s="529"/>
      <c r="C64" s="530"/>
      <c r="D64" s="528" t="s">
        <v>311</v>
      </c>
      <c r="E64" s="531">
        <v>0</v>
      </c>
    </row>
    <row r="65" spans="1:5">
      <c r="A65" s="532"/>
      <c r="B65" s="538"/>
      <c r="C65" s="539"/>
      <c r="D65" s="528" t="s">
        <v>313</v>
      </c>
      <c r="E65" s="531">
        <f>SUM(E63:E64)</f>
        <v>8.32</v>
      </c>
    </row>
    <row r="67" spans="1:5">
      <c r="A67" s="548" t="s">
        <v>162</v>
      </c>
      <c r="B67" s="549"/>
      <c r="C67" s="550"/>
      <c r="D67" s="548"/>
      <c r="E67" s="551" t="s">
        <v>189</v>
      </c>
    </row>
    <row r="68" spans="1:5" ht="24">
      <c r="A68" s="537" t="str">
        <f>[40]insumos!$B$571</f>
        <v>Tanque de lavar em fibra de vidro duplo (1,20x0,50m)</v>
      </c>
      <c r="B68" s="533" t="str">
        <f>[40]insumos!$C$571</f>
        <v>un</v>
      </c>
      <c r="C68" s="534">
        <v>1</v>
      </c>
      <c r="D68" s="542">
        <f>[40]insumos!$D$571</f>
        <v>84.91</v>
      </c>
      <c r="E68" s="536">
        <f>ROUND(C68*D68,2)</f>
        <v>84.91</v>
      </c>
    </row>
    <row r="69" spans="1:5">
      <c r="A69" s="537"/>
      <c r="B69" s="533"/>
      <c r="C69" s="534"/>
      <c r="D69" s="528" t="s">
        <v>310</v>
      </c>
      <c r="E69" s="531">
        <f>SUM(E68:E68)</f>
        <v>84.91</v>
      </c>
    </row>
    <row r="70" spans="1:5">
      <c r="A70" s="528"/>
      <c r="B70" s="529"/>
      <c r="C70" s="530"/>
      <c r="D70" s="528" t="s">
        <v>311</v>
      </c>
      <c r="E70" s="531">
        <v>0</v>
      </c>
    </row>
    <row r="71" spans="1:5">
      <c r="A71" s="532"/>
      <c r="B71" s="538"/>
      <c r="C71" s="539"/>
      <c r="D71" s="528" t="s">
        <v>313</v>
      </c>
      <c r="E71" s="531">
        <f>SUM(E69:E70)</f>
        <v>84.91</v>
      </c>
    </row>
    <row r="73" spans="1:5">
      <c r="A73" s="552" t="s">
        <v>577</v>
      </c>
      <c r="B73" s="553"/>
      <c r="C73" s="553"/>
      <c r="D73" s="553"/>
      <c r="E73" s="551" t="s">
        <v>189</v>
      </c>
    </row>
    <row r="74" spans="1:5">
      <c r="A74" s="532" t="str">
        <f>[40]insumos!$B$31</f>
        <v>Servente</v>
      </c>
      <c r="B74" s="538" t="s">
        <v>325</v>
      </c>
      <c r="C74" s="534">
        <v>3.75</v>
      </c>
      <c r="D74" s="535">
        <f>$B$6</f>
        <v>7.2</v>
      </c>
      <c r="E74" s="531">
        <f>ROUND(C74*D74,2)</f>
        <v>27</v>
      </c>
    </row>
    <row r="75" spans="1:5">
      <c r="A75" s="532" t="str">
        <f>[40]insumos!$B$24</f>
        <v>Pedreiro</v>
      </c>
      <c r="B75" s="538" t="s">
        <v>325</v>
      </c>
      <c r="C75" s="534">
        <v>3.75</v>
      </c>
      <c r="D75" s="535">
        <f>$B$5</f>
        <v>9.58</v>
      </c>
      <c r="E75" s="531">
        <f>ROUND(C75*D75,2)</f>
        <v>35.93</v>
      </c>
    </row>
    <row r="76" spans="1:5">
      <c r="A76" s="532" t="str">
        <f>[40]insumos!$B$35</f>
        <v>Areia grossa</v>
      </c>
      <c r="B76" s="538" t="s">
        <v>454</v>
      </c>
      <c r="C76" s="534">
        <v>1.77E-2</v>
      </c>
      <c r="D76" s="535">
        <f>[40]insumos!$D$35</f>
        <v>62.5</v>
      </c>
      <c r="E76" s="531">
        <f>ROUND(C76*D76,2)</f>
        <v>1.1100000000000001</v>
      </c>
    </row>
    <row r="77" spans="1:5">
      <c r="A77" s="540" t="str">
        <f>[40]insumos!$B$39</f>
        <v>Cimento Portland - saco 50kg</v>
      </c>
      <c r="B77" s="538" t="s">
        <v>455</v>
      </c>
      <c r="C77" s="534">
        <v>8.6999999999999993</v>
      </c>
      <c r="D77" s="543">
        <f>[40]insumos!$D$39</f>
        <v>0.6</v>
      </c>
      <c r="E77" s="531">
        <f>ROUND(C77*D77,2)</f>
        <v>5.22</v>
      </c>
    </row>
    <row r="78" spans="1:5">
      <c r="A78" s="540" t="str">
        <f>[40]insumos!$B$134</f>
        <v>Porta em chapa preta lisa (0,60 x 2,10m)</v>
      </c>
      <c r="B78" s="533" t="str">
        <f>[40]insumos!$C$134</f>
        <v>un</v>
      </c>
      <c r="C78" s="534">
        <v>1</v>
      </c>
      <c r="D78" s="543">
        <f>[40]insumos!$D$134</f>
        <v>187.20000000000002</v>
      </c>
      <c r="E78" s="536">
        <f>ROUND(C78*D78,2)</f>
        <v>187.2</v>
      </c>
    </row>
    <row r="79" spans="1:5">
      <c r="A79" s="540"/>
      <c r="B79" s="538"/>
      <c r="C79" s="534"/>
      <c r="D79" s="528" t="s">
        <v>310</v>
      </c>
      <c r="E79" s="531">
        <f>SUM(E74:E78)</f>
        <v>256.45999999999998</v>
      </c>
    </row>
    <row r="80" spans="1:5">
      <c r="A80" s="528"/>
      <c r="B80" s="529"/>
      <c r="C80" s="530"/>
      <c r="D80" s="528" t="s">
        <v>311</v>
      </c>
      <c r="E80" s="531">
        <f>ROUND((E74+E75)*$B$2%,2)</f>
        <v>55.01</v>
      </c>
    </row>
    <row r="81" spans="1:5">
      <c r="A81" s="528"/>
      <c r="B81" s="529"/>
      <c r="C81" s="530"/>
      <c r="D81" s="528" t="s">
        <v>313</v>
      </c>
      <c r="E81" s="531">
        <f>SUM(E79:E80)</f>
        <v>311.46999999999997</v>
      </c>
    </row>
    <row r="83" spans="1:5">
      <c r="A83" s="548" t="s">
        <v>143</v>
      </c>
      <c r="B83" s="549"/>
      <c r="C83" s="550"/>
      <c r="D83" s="548"/>
      <c r="E83" s="551" t="s">
        <v>189</v>
      </c>
    </row>
    <row r="84" spans="1:5">
      <c r="A84" s="537" t="str">
        <f>[40]insumos!$B$402</f>
        <v>Tê PVC esgoto 100x50mm</v>
      </c>
      <c r="B84" s="533" t="str">
        <f>[40]insumos!$C$402</f>
        <v>un</v>
      </c>
      <c r="C84" s="534">
        <v>1</v>
      </c>
      <c r="D84" s="542">
        <f>[40]insumos!$D$402</f>
        <v>8.9336000000000002</v>
      </c>
      <c r="E84" s="536">
        <f>ROUND(C84*D84,2)</f>
        <v>8.93</v>
      </c>
    </row>
    <row r="85" spans="1:5">
      <c r="A85" s="537"/>
      <c r="B85" s="533"/>
      <c r="C85" s="534"/>
      <c r="D85" s="528" t="s">
        <v>310</v>
      </c>
      <c r="E85" s="531">
        <f>SUM(E84:E84)</f>
        <v>8.93</v>
      </c>
    </row>
    <row r="86" spans="1:5">
      <c r="A86" s="528"/>
      <c r="B86" s="529"/>
      <c r="C86" s="530"/>
      <c r="D86" s="528" t="s">
        <v>311</v>
      </c>
      <c r="E86" s="531">
        <v>0</v>
      </c>
    </row>
    <row r="87" spans="1:5">
      <c r="A87" s="532"/>
      <c r="B87" s="538"/>
      <c r="C87" s="539"/>
      <c r="D87" s="528" t="s">
        <v>313</v>
      </c>
      <c r="E87" s="531">
        <f>SUM(E85:E86)</f>
        <v>8.93</v>
      </c>
    </row>
  </sheetData>
  <pageMargins left="0.25" right="0.25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H16" sqref="H16"/>
    </sheetView>
  </sheetViews>
  <sheetFormatPr defaultRowHeight="12.75"/>
  <cols>
    <col min="1" max="1" width="8.7109375" style="323" customWidth="1"/>
    <col min="2" max="2" width="53.5703125" style="323" customWidth="1"/>
    <col min="3" max="3" width="6.42578125" style="323" customWidth="1"/>
    <col min="4" max="4" width="7.5703125" style="323" customWidth="1"/>
    <col min="5" max="5" width="22.42578125" style="323" customWidth="1"/>
    <col min="6" max="6" width="11.42578125" style="323" customWidth="1"/>
    <col min="7" max="7" width="13.42578125" style="323" bestFit="1" customWidth="1"/>
    <col min="8" max="256" width="9.140625" style="323"/>
    <col min="257" max="257" width="8.7109375" style="323" customWidth="1"/>
    <col min="258" max="258" width="53.5703125" style="323" customWidth="1"/>
    <col min="259" max="259" width="6.42578125" style="323" customWidth="1"/>
    <col min="260" max="260" width="7.5703125" style="323" customWidth="1"/>
    <col min="261" max="261" width="22.42578125" style="323" customWidth="1"/>
    <col min="262" max="262" width="11.42578125" style="323" customWidth="1"/>
    <col min="263" max="263" width="13.42578125" style="323" bestFit="1" customWidth="1"/>
    <col min="264" max="512" width="9.140625" style="323"/>
    <col min="513" max="513" width="8.7109375" style="323" customWidth="1"/>
    <col min="514" max="514" width="53.5703125" style="323" customWidth="1"/>
    <col min="515" max="515" width="6.42578125" style="323" customWidth="1"/>
    <col min="516" max="516" width="7.5703125" style="323" customWidth="1"/>
    <col min="517" max="517" width="22.42578125" style="323" customWidth="1"/>
    <col min="518" max="518" width="11.42578125" style="323" customWidth="1"/>
    <col min="519" max="519" width="13.42578125" style="323" bestFit="1" customWidth="1"/>
    <col min="520" max="768" width="9.140625" style="323"/>
    <col min="769" max="769" width="8.7109375" style="323" customWidth="1"/>
    <col min="770" max="770" width="53.5703125" style="323" customWidth="1"/>
    <col min="771" max="771" width="6.42578125" style="323" customWidth="1"/>
    <col min="772" max="772" width="7.5703125" style="323" customWidth="1"/>
    <col min="773" max="773" width="22.42578125" style="323" customWidth="1"/>
    <col min="774" max="774" width="11.42578125" style="323" customWidth="1"/>
    <col min="775" max="775" width="13.42578125" style="323" bestFit="1" customWidth="1"/>
    <col min="776" max="1024" width="9.140625" style="323"/>
    <col min="1025" max="1025" width="8.7109375" style="323" customWidth="1"/>
    <col min="1026" max="1026" width="53.5703125" style="323" customWidth="1"/>
    <col min="1027" max="1027" width="6.42578125" style="323" customWidth="1"/>
    <col min="1028" max="1028" width="7.5703125" style="323" customWidth="1"/>
    <col min="1029" max="1029" width="22.42578125" style="323" customWidth="1"/>
    <col min="1030" max="1030" width="11.42578125" style="323" customWidth="1"/>
    <col min="1031" max="1031" width="13.42578125" style="323" bestFit="1" customWidth="1"/>
    <col min="1032" max="1280" width="9.140625" style="323"/>
    <col min="1281" max="1281" width="8.7109375" style="323" customWidth="1"/>
    <col min="1282" max="1282" width="53.5703125" style="323" customWidth="1"/>
    <col min="1283" max="1283" width="6.42578125" style="323" customWidth="1"/>
    <col min="1284" max="1284" width="7.5703125" style="323" customWidth="1"/>
    <col min="1285" max="1285" width="22.42578125" style="323" customWidth="1"/>
    <col min="1286" max="1286" width="11.42578125" style="323" customWidth="1"/>
    <col min="1287" max="1287" width="13.42578125" style="323" bestFit="1" customWidth="1"/>
    <col min="1288" max="1536" width="9.140625" style="323"/>
    <col min="1537" max="1537" width="8.7109375" style="323" customWidth="1"/>
    <col min="1538" max="1538" width="53.5703125" style="323" customWidth="1"/>
    <col min="1539" max="1539" width="6.42578125" style="323" customWidth="1"/>
    <col min="1540" max="1540" width="7.5703125" style="323" customWidth="1"/>
    <col min="1541" max="1541" width="22.42578125" style="323" customWidth="1"/>
    <col min="1542" max="1542" width="11.42578125" style="323" customWidth="1"/>
    <col min="1543" max="1543" width="13.42578125" style="323" bestFit="1" customWidth="1"/>
    <col min="1544" max="1792" width="9.140625" style="323"/>
    <col min="1793" max="1793" width="8.7109375" style="323" customWidth="1"/>
    <col min="1794" max="1794" width="53.5703125" style="323" customWidth="1"/>
    <col min="1795" max="1795" width="6.42578125" style="323" customWidth="1"/>
    <col min="1796" max="1796" width="7.5703125" style="323" customWidth="1"/>
    <col min="1797" max="1797" width="22.42578125" style="323" customWidth="1"/>
    <col min="1798" max="1798" width="11.42578125" style="323" customWidth="1"/>
    <col min="1799" max="1799" width="13.42578125" style="323" bestFit="1" customWidth="1"/>
    <col min="1800" max="2048" width="9.140625" style="323"/>
    <col min="2049" max="2049" width="8.7109375" style="323" customWidth="1"/>
    <col min="2050" max="2050" width="53.5703125" style="323" customWidth="1"/>
    <col min="2051" max="2051" width="6.42578125" style="323" customWidth="1"/>
    <col min="2052" max="2052" width="7.5703125" style="323" customWidth="1"/>
    <col min="2053" max="2053" width="22.42578125" style="323" customWidth="1"/>
    <col min="2054" max="2054" width="11.42578125" style="323" customWidth="1"/>
    <col min="2055" max="2055" width="13.42578125" style="323" bestFit="1" customWidth="1"/>
    <col min="2056" max="2304" width="9.140625" style="323"/>
    <col min="2305" max="2305" width="8.7109375" style="323" customWidth="1"/>
    <col min="2306" max="2306" width="53.5703125" style="323" customWidth="1"/>
    <col min="2307" max="2307" width="6.42578125" style="323" customWidth="1"/>
    <col min="2308" max="2308" width="7.5703125" style="323" customWidth="1"/>
    <col min="2309" max="2309" width="22.42578125" style="323" customWidth="1"/>
    <col min="2310" max="2310" width="11.42578125" style="323" customWidth="1"/>
    <col min="2311" max="2311" width="13.42578125" style="323" bestFit="1" customWidth="1"/>
    <col min="2312" max="2560" width="9.140625" style="323"/>
    <col min="2561" max="2561" width="8.7109375" style="323" customWidth="1"/>
    <col min="2562" max="2562" width="53.5703125" style="323" customWidth="1"/>
    <col min="2563" max="2563" width="6.42578125" style="323" customWidth="1"/>
    <col min="2564" max="2564" width="7.5703125" style="323" customWidth="1"/>
    <col min="2565" max="2565" width="22.42578125" style="323" customWidth="1"/>
    <col min="2566" max="2566" width="11.42578125" style="323" customWidth="1"/>
    <col min="2567" max="2567" width="13.42578125" style="323" bestFit="1" customWidth="1"/>
    <col min="2568" max="2816" width="9.140625" style="323"/>
    <col min="2817" max="2817" width="8.7109375" style="323" customWidth="1"/>
    <col min="2818" max="2818" width="53.5703125" style="323" customWidth="1"/>
    <col min="2819" max="2819" width="6.42578125" style="323" customWidth="1"/>
    <col min="2820" max="2820" width="7.5703125" style="323" customWidth="1"/>
    <col min="2821" max="2821" width="22.42578125" style="323" customWidth="1"/>
    <col min="2822" max="2822" width="11.42578125" style="323" customWidth="1"/>
    <col min="2823" max="2823" width="13.42578125" style="323" bestFit="1" customWidth="1"/>
    <col min="2824" max="3072" width="9.140625" style="323"/>
    <col min="3073" max="3073" width="8.7109375" style="323" customWidth="1"/>
    <col min="3074" max="3074" width="53.5703125" style="323" customWidth="1"/>
    <col min="3075" max="3075" width="6.42578125" style="323" customWidth="1"/>
    <col min="3076" max="3076" width="7.5703125" style="323" customWidth="1"/>
    <col min="3077" max="3077" width="22.42578125" style="323" customWidth="1"/>
    <col min="3078" max="3078" width="11.42578125" style="323" customWidth="1"/>
    <col min="3079" max="3079" width="13.42578125" style="323" bestFit="1" customWidth="1"/>
    <col min="3080" max="3328" width="9.140625" style="323"/>
    <col min="3329" max="3329" width="8.7109375" style="323" customWidth="1"/>
    <col min="3330" max="3330" width="53.5703125" style="323" customWidth="1"/>
    <col min="3331" max="3331" width="6.42578125" style="323" customWidth="1"/>
    <col min="3332" max="3332" width="7.5703125" style="323" customWidth="1"/>
    <col min="3333" max="3333" width="22.42578125" style="323" customWidth="1"/>
    <col min="3334" max="3334" width="11.42578125" style="323" customWidth="1"/>
    <col min="3335" max="3335" width="13.42578125" style="323" bestFit="1" customWidth="1"/>
    <col min="3336" max="3584" width="9.140625" style="323"/>
    <col min="3585" max="3585" width="8.7109375" style="323" customWidth="1"/>
    <col min="3586" max="3586" width="53.5703125" style="323" customWidth="1"/>
    <col min="3587" max="3587" width="6.42578125" style="323" customWidth="1"/>
    <col min="3588" max="3588" width="7.5703125" style="323" customWidth="1"/>
    <col min="3589" max="3589" width="22.42578125" style="323" customWidth="1"/>
    <col min="3590" max="3590" width="11.42578125" style="323" customWidth="1"/>
    <col min="3591" max="3591" width="13.42578125" style="323" bestFit="1" customWidth="1"/>
    <col min="3592" max="3840" width="9.140625" style="323"/>
    <col min="3841" max="3841" width="8.7109375" style="323" customWidth="1"/>
    <col min="3842" max="3842" width="53.5703125" style="323" customWidth="1"/>
    <col min="3843" max="3843" width="6.42578125" style="323" customWidth="1"/>
    <col min="3844" max="3844" width="7.5703125" style="323" customWidth="1"/>
    <col min="3845" max="3845" width="22.42578125" style="323" customWidth="1"/>
    <col min="3846" max="3846" width="11.42578125" style="323" customWidth="1"/>
    <col min="3847" max="3847" width="13.42578125" style="323" bestFit="1" customWidth="1"/>
    <col min="3848" max="4096" width="9.140625" style="323"/>
    <col min="4097" max="4097" width="8.7109375" style="323" customWidth="1"/>
    <col min="4098" max="4098" width="53.5703125" style="323" customWidth="1"/>
    <col min="4099" max="4099" width="6.42578125" style="323" customWidth="1"/>
    <col min="4100" max="4100" width="7.5703125" style="323" customWidth="1"/>
    <col min="4101" max="4101" width="22.42578125" style="323" customWidth="1"/>
    <col min="4102" max="4102" width="11.42578125" style="323" customWidth="1"/>
    <col min="4103" max="4103" width="13.42578125" style="323" bestFit="1" customWidth="1"/>
    <col min="4104" max="4352" width="9.140625" style="323"/>
    <col min="4353" max="4353" width="8.7109375" style="323" customWidth="1"/>
    <col min="4354" max="4354" width="53.5703125" style="323" customWidth="1"/>
    <col min="4355" max="4355" width="6.42578125" style="323" customWidth="1"/>
    <col min="4356" max="4356" width="7.5703125" style="323" customWidth="1"/>
    <col min="4357" max="4357" width="22.42578125" style="323" customWidth="1"/>
    <col min="4358" max="4358" width="11.42578125" style="323" customWidth="1"/>
    <col min="4359" max="4359" width="13.42578125" style="323" bestFit="1" customWidth="1"/>
    <col min="4360" max="4608" width="9.140625" style="323"/>
    <col min="4609" max="4609" width="8.7109375" style="323" customWidth="1"/>
    <col min="4610" max="4610" width="53.5703125" style="323" customWidth="1"/>
    <col min="4611" max="4611" width="6.42578125" style="323" customWidth="1"/>
    <col min="4612" max="4612" width="7.5703125" style="323" customWidth="1"/>
    <col min="4613" max="4613" width="22.42578125" style="323" customWidth="1"/>
    <col min="4614" max="4614" width="11.42578125" style="323" customWidth="1"/>
    <col min="4615" max="4615" width="13.42578125" style="323" bestFit="1" customWidth="1"/>
    <col min="4616" max="4864" width="9.140625" style="323"/>
    <col min="4865" max="4865" width="8.7109375" style="323" customWidth="1"/>
    <col min="4866" max="4866" width="53.5703125" style="323" customWidth="1"/>
    <col min="4867" max="4867" width="6.42578125" style="323" customWidth="1"/>
    <col min="4868" max="4868" width="7.5703125" style="323" customWidth="1"/>
    <col min="4869" max="4869" width="22.42578125" style="323" customWidth="1"/>
    <col min="4870" max="4870" width="11.42578125" style="323" customWidth="1"/>
    <col min="4871" max="4871" width="13.42578125" style="323" bestFit="1" customWidth="1"/>
    <col min="4872" max="5120" width="9.140625" style="323"/>
    <col min="5121" max="5121" width="8.7109375" style="323" customWidth="1"/>
    <col min="5122" max="5122" width="53.5703125" style="323" customWidth="1"/>
    <col min="5123" max="5123" width="6.42578125" style="323" customWidth="1"/>
    <col min="5124" max="5124" width="7.5703125" style="323" customWidth="1"/>
    <col min="5125" max="5125" width="22.42578125" style="323" customWidth="1"/>
    <col min="5126" max="5126" width="11.42578125" style="323" customWidth="1"/>
    <col min="5127" max="5127" width="13.42578125" style="323" bestFit="1" customWidth="1"/>
    <col min="5128" max="5376" width="9.140625" style="323"/>
    <col min="5377" max="5377" width="8.7109375" style="323" customWidth="1"/>
    <col min="5378" max="5378" width="53.5703125" style="323" customWidth="1"/>
    <col min="5379" max="5379" width="6.42578125" style="323" customWidth="1"/>
    <col min="5380" max="5380" width="7.5703125" style="323" customWidth="1"/>
    <col min="5381" max="5381" width="22.42578125" style="323" customWidth="1"/>
    <col min="5382" max="5382" width="11.42578125" style="323" customWidth="1"/>
    <col min="5383" max="5383" width="13.42578125" style="323" bestFit="1" customWidth="1"/>
    <col min="5384" max="5632" width="9.140625" style="323"/>
    <col min="5633" max="5633" width="8.7109375" style="323" customWidth="1"/>
    <col min="5634" max="5634" width="53.5703125" style="323" customWidth="1"/>
    <col min="5635" max="5635" width="6.42578125" style="323" customWidth="1"/>
    <col min="5636" max="5636" width="7.5703125" style="323" customWidth="1"/>
    <col min="5637" max="5637" width="22.42578125" style="323" customWidth="1"/>
    <col min="5638" max="5638" width="11.42578125" style="323" customWidth="1"/>
    <col min="5639" max="5639" width="13.42578125" style="323" bestFit="1" customWidth="1"/>
    <col min="5640" max="5888" width="9.140625" style="323"/>
    <col min="5889" max="5889" width="8.7109375" style="323" customWidth="1"/>
    <col min="5890" max="5890" width="53.5703125" style="323" customWidth="1"/>
    <col min="5891" max="5891" width="6.42578125" style="323" customWidth="1"/>
    <col min="5892" max="5892" width="7.5703125" style="323" customWidth="1"/>
    <col min="5893" max="5893" width="22.42578125" style="323" customWidth="1"/>
    <col min="5894" max="5894" width="11.42578125" style="323" customWidth="1"/>
    <col min="5895" max="5895" width="13.42578125" style="323" bestFit="1" customWidth="1"/>
    <col min="5896" max="6144" width="9.140625" style="323"/>
    <col min="6145" max="6145" width="8.7109375" style="323" customWidth="1"/>
    <col min="6146" max="6146" width="53.5703125" style="323" customWidth="1"/>
    <col min="6147" max="6147" width="6.42578125" style="323" customWidth="1"/>
    <col min="6148" max="6148" width="7.5703125" style="323" customWidth="1"/>
    <col min="6149" max="6149" width="22.42578125" style="323" customWidth="1"/>
    <col min="6150" max="6150" width="11.42578125" style="323" customWidth="1"/>
    <col min="6151" max="6151" width="13.42578125" style="323" bestFit="1" customWidth="1"/>
    <col min="6152" max="6400" width="9.140625" style="323"/>
    <col min="6401" max="6401" width="8.7109375" style="323" customWidth="1"/>
    <col min="6402" max="6402" width="53.5703125" style="323" customWidth="1"/>
    <col min="6403" max="6403" width="6.42578125" style="323" customWidth="1"/>
    <col min="6404" max="6404" width="7.5703125" style="323" customWidth="1"/>
    <col min="6405" max="6405" width="22.42578125" style="323" customWidth="1"/>
    <col min="6406" max="6406" width="11.42578125" style="323" customWidth="1"/>
    <col min="6407" max="6407" width="13.42578125" style="323" bestFit="1" customWidth="1"/>
    <col min="6408" max="6656" width="9.140625" style="323"/>
    <col min="6657" max="6657" width="8.7109375" style="323" customWidth="1"/>
    <col min="6658" max="6658" width="53.5703125" style="323" customWidth="1"/>
    <col min="6659" max="6659" width="6.42578125" style="323" customWidth="1"/>
    <col min="6660" max="6660" width="7.5703125" style="323" customWidth="1"/>
    <col min="6661" max="6661" width="22.42578125" style="323" customWidth="1"/>
    <col min="6662" max="6662" width="11.42578125" style="323" customWidth="1"/>
    <col min="6663" max="6663" width="13.42578125" style="323" bestFit="1" customWidth="1"/>
    <col min="6664" max="6912" width="9.140625" style="323"/>
    <col min="6913" max="6913" width="8.7109375" style="323" customWidth="1"/>
    <col min="6914" max="6914" width="53.5703125" style="323" customWidth="1"/>
    <col min="6915" max="6915" width="6.42578125" style="323" customWidth="1"/>
    <col min="6916" max="6916" width="7.5703125" style="323" customWidth="1"/>
    <col min="6917" max="6917" width="22.42578125" style="323" customWidth="1"/>
    <col min="6918" max="6918" width="11.42578125" style="323" customWidth="1"/>
    <col min="6919" max="6919" width="13.42578125" style="323" bestFit="1" customWidth="1"/>
    <col min="6920" max="7168" width="9.140625" style="323"/>
    <col min="7169" max="7169" width="8.7109375" style="323" customWidth="1"/>
    <col min="7170" max="7170" width="53.5703125" style="323" customWidth="1"/>
    <col min="7171" max="7171" width="6.42578125" style="323" customWidth="1"/>
    <col min="7172" max="7172" width="7.5703125" style="323" customWidth="1"/>
    <col min="7173" max="7173" width="22.42578125" style="323" customWidth="1"/>
    <col min="7174" max="7174" width="11.42578125" style="323" customWidth="1"/>
    <col min="7175" max="7175" width="13.42578125" style="323" bestFit="1" customWidth="1"/>
    <col min="7176" max="7424" width="9.140625" style="323"/>
    <col min="7425" max="7425" width="8.7109375" style="323" customWidth="1"/>
    <col min="7426" max="7426" width="53.5703125" style="323" customWidth="1"/>
    <col min="7427" max="7427" width="6.42578125" style="323" customWidth="1"/>
    <col min="7428" max="7428" width="7.5703125" style="323" customWidth="1"/>
    <col min="7429" max="7429" width="22.42578125" style="323" customWidth="1"/>
    <col min="7430" max="7430" width="11.42578125" style="323" customWidth="1"/>
    <col min="7431" max="7431" width="13.42578125" style="323" bestFit="1" customWidth="1"/>
    <col min="7432" max="7680" width="9.140625" style="323"/>
    <col min="7681" max="7681" width="8.7109375" style="323" customWidth="1"/>
    <col min="7682" max="7682" width="53.5703125" style="323" customWidth="1"/>
    <col min="7683" max="7683" width="6.42578125" style="323" customWidth="1"/>
    <col min="7684" max="7684" width="7.5703125" style="323" customWidth="1"/>
    <col min="7685" max="7685" width="22.42578125" style="323" customWidth="1"/>
    <col min="7686" max="7686" width="11.42578125" style="323" customWidth="1"/>
    <col min="7687" max="7687" width="13.42578125" style="323" bestFit="1" customWidth="1"/>
    <col min="7688" max="7936" width="9.140625" style="323"/>
    <col min="7937" max="7937" width="8.7109375" style="323" customWidth="1"/>
    <col min="7938" max="7938" width="53.5703125" style="323" customWidth="1"/>
    <col min="7939" max="7939" width="6.42578125" style="323" customWidth="1"/>
    <col min="7940" max="7940" width="7.5703125" style="323" customWidth="1"/>
    <col min="7941" max="7941" width="22.42578125" style="323" customWidth="1"/>
    <col min="7942" max="7942" width="11.42578125" style="323" customWidth="1"/>
    <col min="7943" max="7943" width="13.42578125" style="323" bestFit="1" customWidth="1"/>
    <col min="7944" max="8192" width="9.140625" style="323"/>
    <col min="8193" max="8193" width="8.7109375" style="323" customWidth="1"/>
    <col min="8194" max="8194" width="53.5703125" style="323" customWidth="1"/>
    <col min="8195" max="8195" width="6.42578125" style="323" customWidth="1"/>
    <col min="8196" max="8196" width="7.5703125" style="323" customWidth="1"/>
    <col min="8197" max="8197" width="22.42578125" style="323" customWidth="1"/>
    <col min="8198" max="8198" width="11.42578125" style="323" customWidth="1"/>
    <col min="8199" max="8199" width="13.42578125" style="323" bestFit="1" customWidth="1"/>
    <col min="8200" max="8448" width="9.140625" style="323"/>
    <col min="8449" max="8449" width="8.7109375" style="323" customWidth="1"/>
    <col min="8450" max="8450" width="53.5703125" style="323" customWidth="1"/>
    <col min="8451" max="8451" width="6.42578125" style="323" customWidth="1"/>
    <col min="8452" max="8452" width="7.5703125" style="323" customWidth="1"/>
    <col min="8453" max="8453" width="22.42578125" style="323" customWidth="1"/>
    <col min="8454" max="8454" width="11.42578125" style="323" customWidth="1"/>
    <col min="8455" max="8455" width="13.42578125" style="323" bestFit="1" customWidth="1"/>
    <col min="8456" max="8704" width="9.140625" style="323"/>
    <col min="8705" max="8705" width="8.7109375" style="323" customWidth="1"/>
    <col min="8706" max="8706" width="53.5703125" style="323" customWidth="1"/>
    <col min="8707" max="8707" width="6.42578125" style="323" customWidth="1"/>
    <col min="8708" max="8708" width="7.5703125" style="323" customWidth="1"/>
    <col min="8709" max="8709" width="22.42578125" style="323" customWidth="1"/>
    <col min="8710" max="8710" width="11.42578125" style="323" customWidth="1"/>
    <col min="8711" max="8711" width="13.42578125" style="323" bestFit="1" customWidth="1"/>
    <col min="8712" max="8960" width="9.140625" style="323"/>
    <col min="8961" max="8961" width="8.7109375" style="323" customWidth="1"/>
    <col min="8962" max="8962" width="53.5703125" style="323" customWidth="1"/>
    <col min="8963" max="8963" width="6.42578125" style="323" customWidth="1"/>
    <col min="8964" max="8964" width="7.5703125" style="323" customWidth="1"/>
    <col min="8965" max="8965" width="22.42578125" style="323" customWidth="1"/>
    <col min="8966" max="8966" width="11.42578125" style="323" customWidth="1"/>
    <col min="8967" max="8967" width="13.42578125" style="323" bestFit="1" customWidth="1"/>
    <col min="8968" max="9216" width="9.140625" style="323"/>
    <col min="9217" max="9217" width="8.7109375" style="323" customWidth="1"/>
    <col min="9218" max="9218" width="53.5703125" style="323" customWidth="1"/>
    <col min="9219" max="9219" width="6.42578125" style="323" customWidth="1"/>
    <col min="9220" max="9220" width="7.5703125" style="323" customWidth="1"/>
    <col min="9221" max="9221" width="22.42578125" style="323" customWidth="1"/>
    <col min="9222" max="9222" width="11.42578125" style="323" customWidth="1"/>
    <col min="9223" max="9223" width="13.42578125" style="323" bestFit="1" customWidth="1"/>
    <col min="9224" max="9472" width="9.140625" style="323"/>
    <col min="9473" max="9473" width="8.7109375" style="323" customWidth="1"/>
    <col min="9474" max="9474" width="53.5703125" style="323" customWidth="1"/>
    <col min="9475" max="9475" width="6.42578125" style="323" customWidth="1"/>
    <col min="9476" max="9476" width="7.5703125" style="323" customWidth="1"/>
    <col min="9477" max="9477" width="22.42578125" style="323" customWidth="1"/>
    <col min="9478" max="9478" width="11.42578125" style="323" customWidth="1"/>
    <col min="9479" max="9479" width="13.42578125" style="323" bestFit="1" customWidth="1"/>
    <col min="9480" max="9728" width="9.140625" style="323"/>
    <col min="9729" max="9729" width="8.7109375" style="323" customWidth="1"/>
    <col min="9730" max="9730" width="53.5703125" style="323" customWidth="1"/>
    <col min="9731" max="9731" width="6.42578125" style="323" customWidth="1"/>
    <col min="9732" max="9732" width="7.5703125" style="323" customWidth="1"/>
    <col min="9733" max="9733" width="22.42578125" style="323" customWidth="1"/>
    <col min="9734" max="9734" width="11.42578125" style="323" customWidth="1"/>
    <col min="9735" max="9735" width="13.42578125" style="323" bestFit="1" customWidth="1"/>
    <col min="9736" max="9984" width="9.140625" style="323"/>
    <col min="9985" max="9985" width="8.7109375" style="323" customWidth="1"/>
    <col min="9986" max="9986" width="53.5703125" style="323" customWidth="1"/>
    <col min="9987" max="9987" width="6.42578125" style="323" customWidth="1"/>
    <col min="9988" max="9988" width="7.5703125" style="323" customWidth="1"/>
    <col min="9989" max="9989" width="22.42578125" style="323" customWidth="1"/>
    <col min="9990" max="9990" width="11.42578125" style="323" customWidth="1"/>
    <col min="9991" max="9991" width="13.42578125" style="323" bestFit="1" customWidth="1"/>
    <col min="9992" max="10240" width="9.140625" style="323"/>
    <col min="10241" max="10241" width="8.7109375" style="323" customWidth="1"/>
    <col min="10242" max="10242" width="53.5703125" style="323" customWidth="1"/>
    <col min="10243" max="10243" width="6.42578125" style="323" customWidth="1"/>
    <col min="10244" max="10244" width="7.5703125" style="323" customWidth="1"/>
    <col min="10245" max="10245" width="22.42578125" style="323" customWidth="1"/>
    <col min="10246" max="10246" width="11.42578125" style="323" customWidth="1"/>
    <col min="10247" max="10247" width="13.42578125" style="323" bestFit="1" customWidth="1"/>
    <col min="10248" max="10496" width="9.140625" style="323"/>
    <col min="10497" max="10497" width="8.7109375" style="323" customWidth="1"/>
    <col min="10498" max="10498" width="53.5703125" style="323" customWidth="1"/>
    <col min="10499" max="10499" width="6.42578125" style="323" customWidth="1"/>
    <col min="10500" max="10500" width="7.5703125" style="323" customWidth="1"/>
    <col min="10501" max="10501" width="22.42578125" style="323" customWidth="1"/>
    <col min="10502" max="10502" width="11.42578125" style="323" customWidth="1"/>
    <col min="10503" max="10503" width="13.42578125" style="323" bestFit="1" customWidth="1"/>
    <col min="10504" max="10752" width="9.140625" style="323"/>
    <col min="10753" max="10753" width="8.7109375" style="323" customWidth="1"/>
    <col min="10754" max="10754" width="53.5703125" style="323" customWidth="1"/>
    <col min="10755" max="10755" width="6.42578125" style="323" customWidth="1"/>
    <col min="10756" max="10756" width="7.5703125" style="323" customWidth="1"/>
    <col min="10757" max="10757" width="22.42578125" style="323" customWidth="1"/>
    <col min="10758" max="10758" width="11.42578125" style="323" customWidth="1"/>
    <col min="10759" max="10759" width="13.42578125" style="323" bestFit="1" customWidth="1"/>
    <col min="10760" max="11008" width="9.140625" style="323"/>
    <col min="11009" max="11009" width="8.7109375" style="323" customWidth="1"/>
    <col min="11010" max="11010" width="53.5703125" style="323" customWidth="1"/>
    <col min="11011" max="11011" width="6.42578125" style="323" customWidth="1"/>
    <col min="11012" max="11012" width="7.5703125" style="323" customWidth="1"/>
    <col min="11013" max="11013" width="22.42578125" style="323" customWidth="1"/>
    <col min="11014" max="11014" width="11.42578125" style="323" customWidth="1"/>
    <col min="11015" max="11015" width="13.42578125" style="323" bestFit="1" customWidth="1"/>
    <col min="11016" max="11264" width="9.140625" style="323"/>
    <col min="11265" max="11265" width="8.7109375" style="323" customWidth="1"/>
    <col min="11266" max="11266" width="53.5703125" style="323" customWidth="1"/>
    <col min="11267" max="11267" width="6.42578125" style="323" customWidth="1"/>
    <col min="11268" max="11268" width="7.5703125" style="323" customWidth="1"/>
    <col min="11269" max="11269" width="22.42578125" style="323" customWidth="1"/>
    <col min="11270" max="11270" width="11.42578125" style="323" customWidth="1"/>
    <col min="11271" max="11271" width="13.42578125" style="323" bestFit="1" customWidth="1"/>
    <col min="11272" max="11520" width="9.140625" style="323"/>
    <col min="11521" max="11521" width="8.7109375" style="323" customWidth="1"/>
    <col min="11522" max="11522" width="53.5703125" style="323" customWidth="1"/>
    <col min="11523" max="11523" width="6.42578125" style="323" customWidth="1"/>
    <col min="11524" max="11524" width="7.5703125" style="323" customWidth="1"/>
    <col min="11525" max="11525" width="22.42578125" style="323" customWidth="1"/>
    <col min="11526" max="11526" width="11.42578125" style="323" customWidth="1"/>
    <col min="11527" max="11527" width="13.42578125" style="323" bestFit="1" customWidth="1"/>
    <col min="11528" max="11776" width="9.140625" style="323"/>
    <col min="11777" max="11777" width="8.7109375" style="323" customWidth="1"/>
    <col min="11778" max="11778" width="53.5703125" style="323" customWidth="1"/>
    <col min="11779" max="11779" width="6.42578125" style="323" customWidth="1"/>
    <col min="11780" max="11780" width="7.5703125" style="323" customWidth="1"/>
    <col min="11781" max="11781" width="22.42578125" style="323" customWidth="1"/>
    <col min="11782" max="11782" width="11.42578125" style="323" customWidth="1"/>
    <col min="11783" max="11783" width="13.42578125" style="323" bestFit="1" customWidth="1"/>
    <col min="11784" max="12032" width="9.140625" style="323"/>
    <col min="12033" max="12033" width="8.7109375" style="323" customWidth="1"/>
    <col min="12034" max="12034" width="53.5703125" style="323" customWidth="1"/>
    <col min="12035" max="12035" width="6.42578125" style="323" customWidth="1"/>
    <col min="12036" max="12036" width="7.5703125" style="323" customWidth="1"/>
    <col min="12037" max="12037" width="22.42578125" style="323" customWidth="1"/>
    <col min="12038" max="12038" width="11.42578125" style="323" customWidth="1"/>
    <col min="12039" max="12039" width="13.42578125" style="323" bestFit="1" customWidth="1"/>
    <col min="12040" max="12288" width="9.140625" style="323"/>
    <col min="12289" max="12289" width="8.7109375" style="323" customWidth="1"/>
    <col min="12290" max="12290" width="53.5703125" style="323" customWidth="1"/>
    <col min="12291" max="12291" width="6.42578125" style="323" customWidth="1"/>
    <col min="12292" max="12292" width="7.5703125" style="323" customWidth="1"/>
    <col min="12293" max="12293" width="22.42578125" style="323" customWidth="1"/>
    <col min="12294" max="12294" width="11.42578125" style="323" customWidth="1"/>
    <col min="12295" max="12295" width="13.42578125" style="323" bestFit="1" customWidth="1"/>
    <col min="12296" max="12544" width="9.140625" style="323"/>
    <col min="12545" max="12545" width="8.7109375" style="323" customWidth="1"/>
    <col min="12546" max="12546" width="53.5703125" style="323" customWidth="1"/>
    <col min="12547" max="12547" width="6.42578125" style="323" customWidth="1"/>
    <col min="12548" max="12548" width="7.5703125" style="323" customWidth="1"/>
    <col min="12549" max="12549" width="22.42578125" style="323" customWidth="1"/>
    <col min="12550" max="12550" width="11.42578125" style="323" customWidth="1"/>
    <col min="12551" max="12551" width="13.42578125" style="323" bestFit="1" customWidth="1"/>
    <col min="12552" max="12800" width="9.140625" style="323"/>
    <col min="12801" max="12801" width="8.7109375" style="323" customWidth="1"/>
    <col min="12802" max="12802" width="53.5703125" style="323" customWidth="1"/>
    <col min="12803" max="12803" width="6.42578125" style="323" customWidth="1"/>
    <col min="12804" max="12804" width="7.5703125" style="323" customWidth="1"/>
    <col min="12805" max="12805" width="22.42578125" style="323" customWidth="1"/>
    <col min="12806" max="12806" width="11.42578125" style="323" customWidth="1"/>
    <col min="12807" max="12807" width="13.42578125" style="323" bestFit="1" customWidth="1"/>
    <col min="12808" max="13056" width="9.140625" style="323"/>
    <col min="13057" max="13057" width="8.7109375" style="323" customWidth="1"/>
    <col min="13058" max="13058" width="53.5703125" style="323" customWidth="1"/>
    <col min="13059" max="13059" width="6.42578125" style="323" customWidth="1"/>
    <col min="13060" max="13060" width="7.5703125" style="323" customWidth="1"/>
    <col min="13061" max="13061" width="22.42578125" style="323" customWidth="1"/>
    <col min="13062" max="13062" width="11.42578125" style="323" customWidth="1"/>
    <col min="13063" max="13063" width="13.42578125" style="323" bestFit="1" customWidth="1"/>
    <col min="13064" max="13312" width="9.140625" style="323"/>
    <col min="13313" max="13313" width="8.7109375" style="323" customWidth="1"/>
    <col min="13314" max="13314" width="53.5703125" style="323" customWidth="1"/>
    <col min="13315" max="13315" width="6.42578125" style="323" customWidth="1"/>
    <col min="13316" max="13316" width="7.5703125" style="323" customWidth="1"/>
    <col min="13317" max="13317" width="22.42578125" style="323" customWidth="1"/>
    <col min="13318" max="13318" width="11.42578125" style="323" customWidth="1"/>
    <col min="13319" max="13319" width="13.42578125" style="323" bestFit="1" customWidth="1"/>
    <col min="13320" max="13568" width="9.140625" style="323"/>
    <col min="13569" max="13569" width="8.7109375" style="323" customWidth="1"/>
    <col min="13570" max="13570" width="53.5703125" style="323" customWidth="1"/>
    <col min="13571" max="13571" width="6.42578125" style="323" customWidth="1"/>
    <col min="13572" max="13572" width="7.5703125" style="323" customWidth="1"/>
    <col min="13573" max="13573" width="22.42578125" style="323" customWidth="1"/>
    <col min="13574" max="13574" width="11.42578125" style="323" customWidth="1"/>
    <col min="13575" max="13575" width="13.42578125" style="323" bestFit="1" customWidth="1"/>
    <col min="13576" max="13824" width="9.140625" style="323"/>
    <col min="13825" max="13825" width="8.7109375" style="323" customWidth="1"/>
    <col min="13826" max="13826" width="53.5703125" style="323" customWidth="1"/>
    <col min="13827" max="13827" width="6.42578125" style="323" customWidth="1"/>
    <col min="13828" max="13828" width="7.5703125" style="323" customWidth="1"/>
    <col min="13829" max="13829" width="22.42578125" style="323" customWidth="1"/>
    <col min="13830" max="13830" width="11.42578125" style="323" customWidth="1"/>
    <col min="13831" max="13831" width="13.42578125" style="323" bestFit="1" customWidth="1"/>
    <col min="13832" max="14080" width="9.140625" style="323"/>
    <col min="14081" max="14081" width="8.7109375" style="323" customWidth="1"/>
    <col min="14082" max="14082" width="53.5703125" style="323" customWidth="1"/>
    <col min="14083" max="14083" width="6.42578125" style="323" customWidth="1"/>
    <col min="14084" max="14084" width="7.5703125" style="323" customWidth="1"/>
    <col min="14085" max="14085" width="22.42578125" style="323" customWidth="1"/>
    <col min="14086" max="14086" width="11.42578125" style="323" customWidth="1"/>
    <col min="14087" max="14087" width="13.42578125" style="323" bestFit="1" customWidth="1"/>
    <col min="14088" max="14336" width="9.140625" style="323"/>
    <col min="14337" max="14337" width="8.7109375" style="323" customWidth="1"/>
    <col min="14338" max="14338" width="53.5703125" style="323" customWidth="1"/>
    <col min="14339" max="14339" width="6.42578125" style="323" customWidth="1"/>
    <col min="14340" max="14340" width="7.5703125" style="323" customWidth="1"/>
    <col min="14341" max="14341" width="22.42578125" style="323" customWidth="1"/>
    <col min="14342" max="14342" width="11.42578125" style="323" customWidth="1"/>
    <col min="14343" max="14343" width="13.42578125" style="323" bestFit="1" customWidth="1"/>
    <col min="14344" max="14592" width="9.140625" style="323"/>
    <col min="14593" max="14593" width="8.7109375" style="323" customWidth="1"/>
    <col min="14594" max="14594" width="53.5703125" style="323" customWidth="1"/>
    <col min="14595" max="14595" width="6.42578125" style="323" customWidth="1"/>
    <col min="14596" max="14596" width="7.5703125" style="323" customWidth="1"/>
    <col min="14597" max="14597" width="22.42578125" style="323" customWidth="1"/>
    <col min="14598" max="14598" width="11.42578125" style="323" customWidth="1"/>
    <col min="14599" max="14599" width="13.42578125" style="323" bestFit="1" customWidth="1"/>
    <col min="14600" max="14848" width="9.140625" style="323"/>
    <col min="14849" max="14849" width="8.7109375" style="323" customWidth="1"/>
    <col min="14850" max="14850" width="53.5703125" style="323" customWidth="1"/>
    <col min="14851" max="14851" width="6.42578125" style="323" customWidth="1"/>
    <col min="14852" max="14852" width="7.5703125" style="323" customWidth="1"/>
    <col min="14853" max="14853" width="22.42578125" style="323" customWidth="1"/>
    <col min="14854" max="14854" width="11.42578125" style="323" customWidth="1"/>
    <col min="14855" max="14855" width="13.42578125" style="323" bestFit="1" customWidth="1"/>
    <col min="14856" max="15104" width="9.140625" style="323"/>
    <col min="15105" max="15105" width="8.7109375" style="323" customWidth="1"/>
    <col min="15106" max="15106" width="53.5703125" style="323" customWidth="1"/>
    <col min="15107" max="15107" width="6.42578125" style="323" customWidth="1"/>
    <col min="15108" max="15108" width="7.5703125" style="323" customWidth="1"/>
    <col min="15109" max="15109" width="22.42578125" style="323" customWidth="1"/>
    <col min="15110" max="15110" width="11.42578125" style="323" customWidth="1"/>
    <col min="15111" max="15111" width="13.42578125" style="323" bestFit="1" customWidth="1"/>
    <col min="15112" max="15360" width="9.140625" style="323"/>
    <col min="15361" max="15361" width="8.7109375" style="323" customWidth="1"/>
    <col min="15362" max="15362" width="53.5703125" style="323" customWidth="1"/>
    <col min="15363" max="15363" width="6.42578125" style="323" customWidth="1"/>
    <col min="15364" max="15364" width="7.5703125" style="323" customWidth="1"/>
    <col min="15365" max="15365" width="22.42578125" style="323" customWidth="1"/>
    <col min="15366" max="15366" width="11.42578125" style="323" customWidth="1"/>
    <col min="15367" max="15367" width="13.42578125" style="323" bestFit="1" customWidth="1"/>
    <col min="15368" max="15616" width="9.140625" style="323"/>
    <col min="15617" max="15617" width="8.7109375" style="323" customWidth="1"/>
    <col min="15618" max="15618" width="53.5703125" style="323" customWidth="1"/>
    <col min="15619" max="15619" width="6.42578125" style="323" customWidth="1"/>
    <col min="15620" max="15620" width="7.5703125" style="323" customWidth="1"/>
    <col min="15621" max="15621" width="22.42578125" style="323" customWidth="1"/>
    <col min="15622" max="15622" width="11.42578125" style="323" customWidth="1"/>
    <col min="15623" max="15623" width="13.42578125" style="323" bestFit="1" customWidth="1"/>
    <col min="15624" max="15872" width="9.140625" style="323"/>
    <col min="15873" max="15873" width="8.7109375" style="323" customWidth="1"/>
    <col min="15874" max="15874" width="53.5703125" style="323" customWidth="1"/>
    <col min="15875" max="15875" width="6.42578125" style="323" customWidth="1"/>
    <col min="15876" max="15876" width="7.5703125" style="323" customWidth="1"/>
    <col min="15877" max="15877" width="22.42578125" style="323" customWidth="1"/>
    <col min="15878" max="15878" width="11.42578125" style="323" customWidth="1"/>
    <col min="15879" max="15879" width="13.42578125" style="323" bestFit="1" customWidth="1"/>
    <col min="15880" max="16128" width="9.140625" style="323"/>
    <col min="16129" max="16129" width="8.7109375" style="323" customWidth="1"/>
    <col min="16130" max="16130" width="53.5703125" style="323" customWidth="1"/>
    <col min="16131" max="16131" width="6.42578125" style="323" customWidth="1"/>
    <col min="16132" max="16132" width="7.5703125" style="323" customWidth="1"/>
    <col min="16133" max="16133" width="22.42578125" style="323" customWidth="1"/>
    <col min="16134" max="16134" width="11.42578125" style="323" customWidth="1"/>
    <col min="16135" max="16135" width="13.42578125" style="323" bestFit="1" customWidth="1"/>
    <col min="16136" max="16384" width="9.140625" style="323"/>
  </cols>
  <sheetData>
    <row r="1" spans="1:7">
      <c r="A1" s="577" t="s">
        <v>43</v>
      </c>
      <c r="B1" s="577"/>
      <c r="C1" s="577"/>
      <c r="D1" s="577"/>
      <c r="E1" s="577"/>
      <c r="F1" s="577"/>
    </row>
    <row r="2" spans="1:7">
      <c r="A2" s="324" t="s">
        <v>44</v>
      </c>
      <c r="B2" s="578" t="s">
        <v>841</v>
      </c>
      <c r="C2" s="578"/>
      <c r="D2" s="578"/>
      <c r="E2" s="578"/>
      <c r="F2" s="578"/>
    </row>
    <row r="3" spans="1:7">
      <c r="A3" s="324" t="s">
        <v>46</v>
      </c>
      <c r="B3" s="579" t="s">
        <v>842</v>
      </c>
      <c r="C3" s="579"/>
      <c r="D3" s="579"/>
      <c r="E3" s="579"/>
      <c r="F3" s="579"/>
    </row>
    <row r="4" spans="1:7">
      <c r="A4" s="324"/>
      <c r="B4" s="325"/>
      <c r="C4" s="580" t="s">
        <v>48</v>
      </c>
      <c r="D4" s="581"/>
      <c r="E4" s="581"/>
      <c r="F4" s="582"/>
    </row>
    <row r="5" spans="1:7">
      <c r="A5" s="324"/>
      <c r="B5" s="325"/>
      <c r="C5" s="580" t="s">
        <v>49</v>
      </c>
      <c r="D5" s="581"/>
      <c r="E5" s="581"/>
      <c r="F5" s="582"/>
    </row>
    <row r="6" spans="1:7" ht="76.5" customHeight="1">
      <c r="A6" s="583" t="s">
        <v>50</v>
      </c>
      <c r="B6" s="584" t="s">
        <v>51</v>
      </c>
      <c r="C6" s="584" t="s">
        <v>52</v>
      </c>
      <c r="D6" s="584" t="s">
        <v>53</v>
      </c>
      <c r="E6" s="326" t="s">
        <v>843</v>
      </c>
      <c r="F6" s="326" t="s">
        <v>55</v>
      </c>
    </row>
    <row r="7" spans="1:7" hidden="1">
      <c r="A7" s="583"/>
      <c r="B7" s="584"/>
      <c r="C7" s="584"/>
      <c r="D7" s="584"/>
      <c r="E7" s="327">
        <v>0.25</v>
      </c>
      <c r="F7" s="328" t="s">
        <v>42</v>
      </c>
    </row>
    <row r="8" spans="1:7" ht="23.25" customHeight="1">
      <c r="A8" s="329">
        <v>1</v>
      </c>
      <c r="B8" s="329" t="s">
        <v>280</v>
      </c>
      <c r="C8" s="330"/>
      <c r="D8" s="330"/>
      <c r="E8" s="23"/>
      <c r="F8" s="331"/>
    </row>
    <row r="9" spans="1:7" ht="19.5" customHeight="1">
      <c r="A9" s="332" t="s">
        <v>57</v>
      </c>
      <c r="B9" s="333" t="s">
        <v>58</v>
      </c>
      <c r="C9" s="334" t="s">
        <v>59</v>
      </c>
      <c r="D9" s="334"/>
      <c r="E9" s="28"/>
      <c r="F9" s="335"/>
    </row>
    <row r="10" spans="1:7" ht="22.5" customHeight="1">
      <c r="A10" s="332" t="s">
        <v>60</v>
      </c>
      <c r="B10" s="333" t="s">
        <v>61</v>
      </c>
      <c r="C10" s="334" t="s">
        <v>62</v>
      </c>
      <c r="D10" s="336">
        <v>12</v>
      </c>
      <c r="E10" s="337">
        <f>[38]composicao!F96</f>
        <v>2.0760000000000001</v>
      </c>
      <c r="F10" s="338">
        <f t="shared" ref="F10:F73" si="0">D10*E10</f>
        <v>24.911999999999999</v>
      </c>
      <c r="G10" s="339">
        <v>2.0760000000000001</v>
      </c>
    </row>
    <row r="11" spans="1:7" ht="18" customHeight="1">
      <c r="A11" s="332" t="s">
        <v>63</v>
      </c>
      <c r="B11" s="333" t="s">
        <v>64</v>
      </c>
      <c r="C11" s="334" t="s">
        <v>62</v>
      </c>
      <c r="D11" s="336">
        <v>3.12</v>
      </c>
      <c r="E11" s="337">
        <f>[38]composicao!F107</f>
        <v>4.6524999999999999</v>
      </c>
      <c r="F11" s="338">
        <f t="shared" si="0"/>
        <v>14.5158</v>
      </c>
      <c r="G11" s="339">
        <v>4.6524999999999999</v>
      </c>
    </row>
    <row r="12" spans="1:7" ht="26.25" customHeight="1">
      <c r="A12" s="332" t="s">
        <v>65</v>
      </c>
      <c r="B12" s="333" t="s">
        <v>66</v>
      </c>
      <c r="C12" s="334" t="s">
        <v>67</v>
      </c>
      <c r="D12" s="336">
        <v>2.69</v>
      </c>
      <c r="E12" s="337">
        <f>[38]composicao!F114</f>
        <v>21.972000000000001</v>
      </c>
      <c r="F12" s="338">
        <f t="shared" si="0"/>
        <v>59.104680000000002</v>
      </c>
      <c r="G12" s="339">
        <v>21.972000000000001</v>
      </c>
    </row>
    <row r="13" spans="1:7" ht="23.25" customHeight="1">
      <c r="A13" s="332" t="s">
        <v>68</v>
      </c>
      <c r="B13" s="333" t="s">
        <v>844</v>
      </c>
      <c r="C13" s="334" t="s">
        <v>67</v>
      </c>
      <c r="D13" s="336">
        <v>2.52</v>
      </c>
      <c r="E13" s="337">
        <f>[38]composicao!F122</f>
        <v>55.656000000000006</v>
      </c>
      <c r="F13" s="338">
        <f t="shared" si="0"/>
        <v>140.25312000000002</v>
      </c>
      <c r="G13" s="339">
        <v>55.655999999999999</v>
      </c>
    </row>
    <row r="14" spans="1:7" ht="36" customHeight="1">
      <c r="A14" s="332" t="s">
        <v>70</v>
      </c>
      <c r="B14" s="333" t="s">
        <v>69</v>
      </c>
      <c r="C14" s="334" t="s">
        <v>67</v>
      </c>
      <c r="D14" s="336">
        <v>1.1100000000000001</v>
      </c>
      <c r="E14" s="337">
        <f>[38]composicao!F133</f>
        <v>297</v>
      </c>
      <c r="F14" s="338">
        <f t="shared" si="0"/>
        <v>329.67</v>
      </c>
      <c r="G14" s="339">
        <v>297</v>
      </c>
    </row>
    <row r="15" spans="1:7" ht="21" customHeight="1">
      <c r="A15" s="332" t="s">
        <v>72</v>
      </c>
      <c r="B15" s="333" t="s">
        <v>71</v>
      </c>
      <c r="C15" s="334" t="s">
        <v>67</v>
      </c>
      <c r="D15" s="336">
        <v>0.65</v>
      </c>
      <c r="E15" s="337">
        <f>[38]composicao!F145</f>
        <v>317.06400000000002</v>
      </c>
      <c r="F15" s="338">
        <f t="shared" si="0"/>
        <v>206.09160000000003</v>
      </c>
      <c r="G15" s="339">
        <v>317.06400000000002</v>
      </c>
    </row>
    <row r="16" spans="1:7" ht="27.75" customHeight="1">
      <c r="A16" s="332" t="s">
        <v>74</v>
      </c>
      <c r="B16" s="333" t="s">
        <v>73</v>
      </c>
      <c r="C16" s="334" t="s">
        <v>67</v>
      </c>
      <c r="D16" s="336">
        <v>1.1399999999999999</v>
      </c>
      <c r="E16" s="337">
        <f>[38]composicao!F153</f>
        <v>41.483999999999995</v>
      </c>
      <c r="F16" s="338">
        <f t="shared" si="0"/>
        <v>47.291759999999989</v>
      </c>
      <c r="G16" s="340">
        <v>41.484000000000002</v>
      </c>
    </row>
    <row r="17" spans="1:7" ht="30.75" customHeight="1">
      <c r="A17" s="332" t="s">
        <v>76</v>
      </c>
      <c r="B17" s="333" t="s">
        <v>75</v>
      </c>
      <c r="C17" s="334" t="s">
        <v>62</v>
      </c>
      <c r="D17" s="336">
        <v>2.52</v>
      </c>
      <c r="E17" s="337">
        <f>[38]composicao!F166</f>
        <v>27.143999999999998</v>
      </c>
      <c r="F17" s="338">
        <f t="shared" si="0"/>
        <v>68.402879999999996</v>
      </c>
      <c r="G17" s="340">
        <v>27.143999999999998</v>
      </c>
    </row>
    <row r="18" spans="1:7" ht="33.75" customHeight="1">
      <c r="A18" s="332" t="s">
        <v>78</v>
      </c>
      <c r="B18" s="333" t="s">
        <v>77</v>
      </c>
      <c r="C18" s="334" t="s">
        <v>62</v>
      </c>
      <c r="D18" s="336">
        <v>14.81</v>
      </c>
      <c r="E18" s="337">
        <f>[38]composicao!F178</f>
        <v>38.856000000000002</v>
      </c>
      <c r="F18" s="338">
        <f t="shared" si="0"/>
        <v>575.45735999999999</v>
      </c>
      <c r="G18" s="340">
        <v>38.856000000000002</v>
      </c>
    </row>
    <row r="19" spans="1:7" ht="28.5" customHeight="1">
      <c r="A19" s="332" t="s">
        <v>80</v>
      </c>
      <c r="B19" s="333" t="s">
        <v>281</v>
      </c>
      <c r="C19" s="334" t="s">
        <v>62</v>
      </c>
      <c r="D19" s="336">
        <v>1.65</v>
      </c>
      <c r="E19" s="337">
        <f>[38]composicao!F188</f>
        <v>21.263999999999999</v>
      </c>
      <c r="F19" s="338">
        <f t="shared" si="0"/>
        <v>35.085599999999999</v>
      </c>
      <c r="G19" s="340">
        <v>21.263999999999999</v>
      </c>
    </row>
    <row r="20" spans="1:7" ht="19.5" customHeight="1">
      <c r="A20" s="332" t="s">
        <v>82</v>
      </c>
      <c r="B20" s="333" t="s">
        <v>81</v>
      </c>
      <c r="C20" s="334" t="s">
        <v>62</v>
      </c>
      <c r="D20" s="336">
        <v>5.2</v>
      </c>
      <c r="E20" s="337">
        <f>[38]composicao!F200</f>
        <v>42.312000000000005</v>
      </c>
      <c r="F20" s="338">
        <f t="shared" si="0"/>
        <v>220.02240000000003</v>
      </c>
      <c r="G20" s="340">
        <v>42.311999999999998</v>
      </c>
    </row>
    <row r="21" spans="1:7" ht="20.25" customHeight="1">
      <c r="A21" s="332" t="s">
        <v>84</v>
      </c>
      <c r="B21" s="333" t="s">
        <v>83</v>
      </c>
      <c r="C21" s="334" t="s">
        <v>62</v>
      </c>
      <c r="D21" s="336">
        <v>5.2</v>
      </c>
      <c r="E21" s="337">
        <f>[38]composicao!F212</f>
        <v>46.307999999999993</v>
      </c>
      <c r="F21" s="338">
        <f t="shared" si="0"/>
        <v>240.80159999999998</v>
      </c>
      <c r="G21" s="340">
        <v>46.308</v>
      </c>
    </row>
    <row r="22" spans="1:7" ht="20.25" customHeight="1">
      <c r="A22" s="332" t="s">
        <v>87</v>
      </c>
      <c r="B22" s="333" t="s">
        <v>282</v>
      </c>
      <c r="C22" s="334" t="s">
        <v>86</v>
      </c>
      <c r="D22" s="336">
        <v>1</v>
      </c>
      <c r="E22" s="337">
        <f>[38]composicao!F223</f>
        <v>234.18</v>
      </c>
      <c r="F22" s="338">
        <f t="shared" si="0"/>
        <v>234.18</v>
      </c>
      <c r="G22" s="340">
        <v>234.18</v>
      </c>
    </row>
    <row r="23" spans="1:7" ht="19.5" customHeight="1">
      <c r="A23" s="332" t="s">
        <v>89</v>
      </c>
      <c r="B23" s="333" t="s">
        <v>88</v>
      </c>
      <c r="C23" s="334" t="s">
        <v>62</v>
      </c>
      <c r="D23" s="336">
        <v>28.1</v>
      </c>
      <c r="E23" s="337">
        <f>[38]composicao!F233</f>
        <v>3.6</v>
      </c>
      <c r="F23" s="338">
        <f t="shared" si="0"/>
        <v>101.16000000000001</v>
      </c>
      <c r="G23" s="340">
        <v>3.6</v>
      </c>
    </row>
    <row r="24" spans="1:7" ht="19.5" customHeight="1">
      <c r="A24" s="332" t="s">
        <v>91</v>
      </c>
      <c r="B24" s="333" t="s">
        <v>90</v>
      </c>
      <c r="C24" s="334" t="s">
        <v>62</v>
      </c>
      <c r="D24" s="336">
        <v>8.5</v>
      </c>
      <c r="E24" s="337">
        <f>[38]composicao!F1257</f>
        <v>20.952000000000002</v>
      </c>
      <c r="F24" s="338">
        <f t="shared" si="0"/>
        <v>178.09200000000001</v>
      </c>
      <c r="G24" s="340">
        <v>20.952000000000002</v>
      </c>
    </row>
    <row r="25" spans="1:7" ht="33" customHeight="1">
      <c r="A25" s="332" t="s">
        <v>93</v>
      </c>
      <c r="B25" s="333" t="s">
        <v>92</v>
      </c>
      <c r="C25" s="334" t="s">
        <v>62</v>
      </c>
      <c r="D25" s="336">
        <v>28.1</v>
      </c>
      <c r="E25" s="337">
        <f>[38]composicao!F244</f>
        <v>16.931999999999999</v>
      </c>
      <c r="F25" s="338">
        <f t="shared" si="0"/>
        <v>475.78919999999999</v>
      </c>
      <c r="G25" s="340">
        <v>16.931999999999999</v>
      </c>
    </row>
    <row r="26" spans="1:7" ht="24" customHeight="1">
      <c r="A26" s="332" t="s">
        <v>95</v>
      </c>
      <c r="B26" s="333" t="s">
        <v>94</v>
      </c>
      <c r="C26" s="334" t="s">
        <v>62</v>
      </c>
      <c r="D26" s="336">
        <v>0.6</v>
      </c>
      <c r="E26" s="337">
        <f>[38]composicao!F255</f>
        <v>16.931999999999999</v>
      </c>
      <c r="F26" s="338">
        <f t="shared" si="0"/>
        <v>10.159199999999998</v>
      </c>
      <c r="G26" s="340">
        <v>16.931999999999999</v>
      </c>
    </row>
    <row r="27" spans="1:7">
      <c r="A27" s="332" t="s">
        <v>97</v>
      </c>
      <c r="B27" s="333" t="s">
        <v>96</v>
      </c>
      <c r="C27" s="334" t="s">
        <v>62</v>
      </c>
      <c r="D27" s="336">
        <v>8.5</v>
      </c>
      <c r="E27" s="337">
        <f>[38]composicao!F266</f>
        <v>15.036</v>
      </c>
      <c r="F27" s="338">
        <f t="shared" si="0"/>
        <v>127.806</v>
      </c>
      <c r="G27" s="340">
        <v>15.036</v>
      </c>
    </row>
    <row r="28" spans="1:7" ht="25.5" customHeight="1">
      <c r="A28" s="332" t="s">
        <v>99</v>
      </c>
      <c r="B28" s="341" t="s">
        <v>98</v>
      </c>
      <c r="C28" s="334" t="s">
        <v>62</v>
      </c>
      <c r="D28" s="336">
        <v>2.16</v>
      </c>
      <c r="E28" s="337">
        <f>[38]composicao!F277</f>
        <v>20.484000000000002</v>
      </c>
      <c r="F28" s="338">
        <f t="shared" si="0"/>
        <v>44.245440000000009</v>
      </c>
      <c r="G28" s="340">
        <v>20.484000000000002</v>
      </c>
    </row>
    <row r="29" spans="1:7" ht="18.75" customHeight="1">
      <c r="A29" s="332" t="s">
        <v>101</v>
      </c>
      <c r="B29" s="333" t="s">
        <v>283</v>
      </c>
      <c r="C29" s="334" t="s">
        <v>62</v>
      </c>
      <c r="D29" s="336">
        <v>19.600000000000001</v>
      </c>
      <c r="E29" s="337">
        <f>[38]composicao!F287</f>
        <v>6.24</v>
      </c>
      <c r="F29" s="338">
        <f t="shared" si="0"/>
        <v>122.30400000000002</v>
      </c>
      <c r="G29" s="340">
        <v>6.24</v>
      </c>
    </row>
    <row r="30" spans="1:7" ht="21" customHeight="1">
      <c r="A30" s="332" t="s">
        <v>103</v>
      </c>
      <c r="B30" s="333" t="s">
        <v>102</v>
      </c>
      <c r="C30" s="334" t="s">
        <v>62</v>
      </c>
      <c r="D30" s="336">
        <v>0.25</v>
      </c>
      <c r="E30" s="337">
        <f>[38]composicao!F294</f>
        <v>14.1</v>
      </c>
      <c r="F30" s="338">
        <f t="shared" si="0"/>
        <v>3.5249999999999999</v>
      </c>
      <c r="G30" s="340">
        <v>14.1</v>
      </c>
    </row>
    <row r="31" spans="1:7" ht="24" customHeight="1">
      <c r="A31" s="332" t="s">
        <v>105</v>
      </c>
      <c r="B31" s="333" t="s">
        <v>104</v>
      </c>
      <c r="C31" s="334" t="s">
        <v>62</v>
      </c>
      <c r="D31" s="336">
        <v>2.82</v>
      </c>
      <c r="E31" s="337">
        <f>[38]composicao!F306</f>
        <v>26.771999999999998</v>
      </c>
      <c r="F31" s="338">
        <f t="shared" si="0"/>
        <v>75.497039999999998</v>
      </c>
      <c r="G31" s="340">
        <v>26.771999999999998</v>
      </c>
    </row>
    <row r="32" spans="1:7" ht="27.75" customHeight="1">
      <c r="A32" s="332" t="s">
        <v>107</v>
      </c>
      <c r="B32" s="333" t="s">
        <v>106</v>
      </c>
      <c r="C32" s="334" t="s">
        <v>67</v>
      </c>
      <c r="D32" s="336">
        <v>0.04</v>
      </c>
      <c r="E32" s="337">
        <f>[38]composicao!F327</f>
        <v>1393.7760000000001</v>
      </c>
      <c r="F32" s="338">
        <f t="shared" si="0"/>
        <v>55.751040000000003</v>
      </c>
      <c r="G32" s="340">
        <v>1393.7760000000001</v>
      </c>
    </row>
    <row r="33" spans="1:7" ht="21.75" customHeight="1">
      <c r="A33" s="332" t="s">
        <v>109</v>
      </c>
      <c r="B33" s="333" t="s">
        <v>108</v>
      </c>
      <c r="C33" s="336" t="s">
        <v>62</v>
      </c>
      <c r="D33" s="336">
        <v>0.19</v>
      </c>
      <c r="E33" s="337">
        <v>69.81</v>
      </c>
      <c r="F33" s="338">
        <f t="shared" si="0"/>
        <v>13.263900000000001</v>
      </c>
      <c r="G33" s="340">
        <v>69.81</v>
      </c>
    </row>
    <row r="34" spans="1:7" ht="27" customHeight="1">
      <c r="A34" s="332" t="s">
        <v>111</v>
      </c>
      <c r="B34" s="333" t="s">
        <v>270</v>
      </c>
      <c r="C34" s="336" t="s">
        <v>86</v>
      </c>
      <c r="D34" s="335">
        <v>6</v>
      </c>
      <c r="E34" s="337">
        <f>[38]composicao!F347</f>
        <v>99.972000000000008</v>
      </c>
      <c r="F34" s="338">
        <f t="shared" si="0"/>
        <v>599.83200000000011</v>
      </c>
      <c r="G34" s="340">
        <v>99.971999999999994</v>
      </c>
    </row>
    <row r="35" spans="1:7" ht="23.25" customHeight="1">
      <c r="A35" s="332" t="s">
        <v>113</v>
      </c>
      <c r="B35" s="333" t="s">
        <v>271</v>
      </c>
      <c r="C35" s="336" t="s">
        <v>86</v>
      </c>
      <c r="D35" s="335">
        <v>1</v>
      </c>
      <c r="E35" s="337">
        <f>[38]composicao!F356</f>
        <v>77.039999999999992</v>
      </c>
      <c r="F35" s="338">
        <f t="shared" si="0"/>
        <v>77.039999999999992</v>
      </c>
      <c r="G35" s="340">
        <v>77.040000000000006</v>
      </c>
    </row>
    <row r="36" spans="1:7" ht="29.25" customHeight="1">
      <c r="A36" s="332" t="s">
        <v>115</v>
      </c>
      <c r="B36" s="333" t="s">
        <v>272</v>
      </c>
      <c r="C36" s="336" t="s">
        <v>86</v>
      </c>
      <c r="D36" s="335">
        <v>1</v>
      </c>
      <c r="E36" s="337">
        <f>[38]composicao!F366</f>
        <v>44.352000000000004</v>
      </c>
      <c r="F36" s="338">
        <f t="shared" si="0"/>
        <v>44.352000000000004</v>
      </c>
      <c r="G36" s="340">
        <v>44.351999999999997</v>
      </c>
    </row>
    <row r="37" spans="1:7" ht="28.5" customHeight="1">
      <c r="A37" s="332" t="s">
        <v>117</v>
      </c>
      <c r="B37" s="333" t="s">
        <v>273</v>
      </c>
      <c r="C37" s="336" t="s">
        <v>86</v>
      </c>
      <c r="D37" s="335">
        <v>1</v>
      </c>
      <c r="E37" s="337">
        <f>[38]composicao!F376</f>
        <v>44.352000000000004</v>
      </c>
      <c r="F37" s="338">
        <f t="shared" si="0"/>
        <v>44.352000000000004</v>
      </c>
      <c r="G37" s="340">
        <v>44.351999999999997</v>
      </c>
    </row>
    <row r="38" spans="1:7" ht="26.25" customHeight="1">
      <c r="A38" s="332" t="s">
        <v>119</v>
      </c>
      <c r="B38" s="333" t="s">
        <v>112</v>
      </c>
      <c r="C38" s="336" t="s">
        <v>62</v>
      </c>
      <c r="D38" s="335">
        <v>0.95</v>
      </c>
      <c r="E38" s="337">
        <f>[38]composicao!F389</f>
        <v>29.436</v>
      </c>
      <c r="F38" s="338">
        <f t="shared" si="0"/>
        <v>27.964199999999998</v>
      </c>
      <c r="G38" s="340">
        <v>29.436</v>
      </c>
    </row>
    <row r="39" spans="1:7" ht="17.25" customHeight="1">
      <c r="A39" s="332" t="s">
        <v>121</v>
      </c>
      <c r="B39" s="333" t="s">
        <v>274</v>
      </c>
      <c r="C39" s="336" t="s">
        <v>67</v>
      </c>
      <c r="D39" s="335">
        <v>0.4</v>
      </c>
      <c r="E39" s="337">
        <f>[38]composicao!F397</f>
        <v>41.483999999999995</v>
      </c>
      <c r="F39" s="338">
        <f t="shared" si="0"/>
        <v>16.593599999999999</v>
      </c>
      <c r="G39" s="342">
        <v>41.484000000000002</v>
      </c>
    </row>
    <row r="40" spans="1:7" ht="17.25" customHeight="1">
      <c r="A40" s="332" t="s">
        <v>845</v>
      </c>
      <c r="B40" s="333" t="s">
        <v>275</v>
      </c>
      <c r="C40" s="336" t="s">
        <v>67</v>
      </c>
      <c r="D40" s="335">
        <v>0.4</v>
      </c>
      <c r="E40" s="337">
        <f>[38]composicao!F405</f>
        <v>80.891999999999996</v>
      </c>
      <c r="F40" s="338">
        <f t="shared" si="0"/>
        <v>32.3568</v>
      </c>
      <c r="G40" s="340">
        <v>80.891999999999996</v>
      </c>
    </row>
    <row r="41" spans="1:7" ht="21" customHeight="1">
      <c r="A41" s="332" t="s">
        <v>846</v>
      </c>
      <c r="B41" s="333" t="s">
        <v>276</v>
      </c>
      <c r="C41" s="336" t="s">
        <v>67</v>
      </c>
      <c r="D41" s="335">
        <v>0.2</v>
      </c>
      <c r="E41" s="337">
        <f>[38]composicao!F413</f>
        <v>120.13200000000001</v>
      </c>
      <c r="F41" s="338">
        <f t="shared" si="0"/>
        <v>24.026400000000002</v>
      </c>
      <c r="G41" s="340">
        <v>120.13200000000001</v>
      </c>
    </row>
    <row r="42" spans="1:7" ht="30.75" customHeight="1">
      <c r="A42" s="332" t="s">
        <v>847</v>
      </c>
      <c r="B42" s="341" t="s">
        <v>110</v>
      </c>
      <c r="C42" s="336" t="s">
        <v>86</v>
      </c>
      <c r="D42" s="335">
        <v>1</v>
      </c>
      <c r="E42" s="337">
        <f>[38]composicao!F422</f>
        <v>3.9359999999999999</v>
      </c>
      <c r="F42" s="338">
        <f t="shared" si="0"/>
        <v>3.9359999999999999</v>
      </c>
      <c r="G42" s="340">
        <v>3.9359999999999999</v>
      </c>
    </row>
    <row r="43" spans="1:7" ht="23.25" customHeight="1">
      <c r="A43" s="332" t="s">
        <v>132</v>
      </c>
      <c r="B43" s="333" t="s">
        <v>284</v>
      </c>
      <c r="C43" s="336" t="s">
        <v>59</v>
      </c>
      <c r="D43" s="336"/>
      <c r="E43" s="337">
        <v>0</v>
      </c>
      <c r="F43" s="338">
        <f t="shared" si="0"/>
        <v>0</v>
      </c>
      <c r="G43" s="343"/>
    </row>
    <row r="44" spans="1:7" ht="21" customHeight="1">
      <c r="A44" s="332" t="s">
        <v>134</v>
      </c>
      <c r="B44" s="333" t="s">
        <v>116</v>
      </c>
      <c r="C44" s="334" t="s">
        <v>285</v>
      </c>
      <c r="D44" s="336">
        <v>2</v>
      </c>
      <c r="E44" s="337">
        <f>[38]composicao!F431</f>
        <v>0.26400000000000001</v>
      </c>
      <c r="F44" s="338">
        <f t="shared" si="0"/>
        <v>0.52800000000000002</v>
      </c>
      <c r="G44" s="340">
        <v>0.26400000000000001</v>
      </c>
    </row>
    <row r="45" spans="1:7" ht="34.5" customHeight="1">
      <c r="A45" s="332" t="s">
        <v>136</v>
      </c>
      <c r="B45" s="333" t="s">
        <v>118</v>
      </c>
      <c r="C45" s="334" t="s">
        <v>285</v>
      </c>
      <c r="D45" s="336">
        <v>3</v>
      </c>
      <c r="E45" s="337">
        <f>[38]composicao!F438</f>
        <v>0.74399999999999999</v>
      </c>
      <c r="F45" s="338">
        <f t="shared" si="0"/>
        <v>2.2320000000000002</v>
      </c>
      <c r="G45" s="340">
        <v>0.74399999999999999</v>
      </c>
    </row>
    <row r="46" spans="1:7" ht="21" customHeight="1">
      <c r="A46" s="332" t="s">
        <v>138</v>
      </c>
      <c r="B46" s="333" t="s">
        <v>120</v>
      </c>
      <c r="C46" s="334" t="s">
        <v>285</v>
      </c>
      <c r="D46" s="336">
        <v>2</v>
      </c>
      <c r="E46" s="337">
        <f>[38]composicao!F445</f>
        <v>0.432</v>
      </c>
      <c r="F46" s="338">
        <f t="shared" si="0"/>
        <v>0.86399999999999999</v>
      </c>
      <c r="G46" s="340">
        <v>0.432</v>
      </c>
    </row>
    <row r="47" spans="1:7" ht="23.25" customHeight="1">
      <c r="A47" s="332" t="s">
        <v>140</v>
      </c>
      <c r="B47" s="333" t="s">
        <v>122</v>
      </c>
      <c r="C47" s="334" t="s">
        <v>285</v>
      </c>
      <c r="D47" s="336">
        <v>2</v>
      </c>
      <c r="E47" s="337">
        <f>[38]composicao!F452</f>
        <v>13.739999999999998</v>
      </c>
      <c r="F47" s="338">
        <f t="shared" si="0"/>
        <v>27.479999999999997</v>
      </c>
      <c r="G47" s="340">
        <v>13.74</v>
      </c>
    </row>
    <row r="48" spans="1:7" ht="28.5" customHeight="1">
      <c r="A48" s="332" t="s">
        <v>142</v>
      </c>
      <c r="B48" s="333" t="s">
        <v>123</v>
      </c>
      <c r="C48" s="334" t="s">
        <v>124</v>
      </c>
      <c r="D48" s="336">
        <v>18</v>
      </c>
      <c r="E48" s="337">
        <f>[38]composicao!F459</f>
        <v>1.3080000000000001</v>
      </c>
      <c r="F48" s="338">
        <f t="shared" si="0"/>
        <v>23.544</v>
      </c>
      <c r="G48" s="340">
        <v>1.3080000000000001</v>
      </c>
    </row>
    <row r="49" spans="1:7" ht="18.75" customHeight="1">
      <c r="A49" s="332" t="s">
        <v>144</v>
      </c>
      <c r="B49" s="333" t="s">
        <v>125</v>
      </c>
      <c r="C49" s="334" t="s">
        <v>285</v>
      </c>
      <c r="D49" s="336">
        <v>1</v>
      </c>
      <c r="E49" s="337">
        <f>[38]composicao!F466</f>
        <v>5.2320000000000002</v>
      </c>
      <c r="F49" s="338">
        <f t="shared" si="0"/>
        <v>5.2320000000000002</v>
      </c>
      <c r="G49" s="340">
        <v>5.2320000000000002</v>
      </c>
    </row>
    <row r="50" spans="1:7" ht="18" customHeight="1">
      <c r="A50" s="332" t="s">
        <v>146</v>
      </c>
      <c r="B50" s="333" t="s">
        <v>126</v>
      </c>
      <c r="C50" s="334" t="s">
        <v>285</v>
      </c>
      <c r="D50" s="336">
        <v>1</v>
      </c>
      <c r="E50" s="337">
        <f>[38]composicao!F473</f>
        <v>0.3</v>
      </c>
      <c r="F50" s="338">
        <f t="shared" si="0"/>
        <v>0.3</v>
      </c>
      <c r="G50" s="342">
        <v>0.3</v>
      </c>
    </row>
    <row r="51" spans="1:7" ht="17.25" customHeight="1">
      <c r="A51" s="332" t="s">
        <v>150</v>
      </c>
      <c r="B51" s="333" t="s">
        <v>128</v>
      </c>
      <c r="C51" s="334" t="s">
        <v>285</v>
      </c>
      <c r="D51" s="336">
        <v>1</v>
      </c>
      <c r="E51" s="337">
        <f>[38]composicao!F487</f>
        <v>5.3040000000000003</v>
      </c>
      <c r="F51" s="338">
        <f t="shared" si="0"/>
        <v>5.3040000000000003</v>
      </c>
      <c r="G51" s="340">
        <v>5.3040000000000003</v>
      </c>
    </row>
    <row r="52" spans="1:7" ht="30" customHeight="1">
      <c r="A52" s="332" t="s">
        <v>152</v>
      </c>
      <c r="B52" s="333" t="s">
        <v>129</v>
      </c>
      <c r="C52" s="334" t="s">
        <v>285</v>
      </c>
      <c r="D52" s="336">
        <v>2</v>
      </c>
      <c r="E52" s="337">
        <f>[38]composicao!F494</f>
        <v>0.34799999999999998</v>
      </c>
      <c r="F52" s="338">
        <f t="shared" si="0"/>
        <v>0.69599999999999995</v>
      </c>
      <c r="G52" s="340">
        <v>0.34799999999999998</v>
      </c>
    </row>
    <row r="53" spans="1:7" ht="26.25" customHeight="1">
      <c r="A53" s="332" t="s">
        <v>154</v>
      </c>
      <c r="B53" s="333" t="s">
        <v>130</v>
      </c>
      <c r="C53" s="334" t="s">
        <v>285</v>
      </c>
      <c r="D53" s="336">
        <v>2</v>
      </c>
      <c r="E53" s="337">
        <f>[38]composicao!F501</f>
        <v>0.52800000000000002</v>
      </c>
      <c r="F53" s="338">
        <f t="shared" si="0"/>
        <v>1.056</v>
      </c>
      <c r="G53" s="340">
        <v>0.52800000000000002</v>
      </c>
    </row>
    <row r="54" spans="1:7" ht="23.25" customHeight="1">
      <c r="A54" s="332" t="s">
        <v>156</v>
      </c>
      <c r="B54" s="333" t="s">
        <v>131</v>
      </c>
      <c r="C54" s="334" t="s">
        <v>86</v>
      </c>
      <c r="D54" s="336">
        <v>1</v>
      </c>
      <c r="E54" s="337">
        <f>[38]composicao!F509</f>
        <v>30.9</v>
      </c>
      <c r="F54" s="338">
        <f t="shared" si="0"/>
        <v>30.9</v>
      </c>
      <c r="G54" s="340">
        <v>30.9</v>
      </c>
    </row>
    <row r="55" spans="1:7" ht="18" customHeight="1">
      <c r="A55" s="332" t="s">
        <v>164</v>
      </c>
      <c r="B55" s="333" t="s">
        <v>133</v>
      </c>
      <c r="C55" s="336" t="s">
        <v>59</v>
      </c>
      <c r="D55" s="336"/>
      <c r="E55" s="337">
        <v>0</v>
      </c>
      <c r="F55" s="338">
        <f t="shared" si="0"/>
        <v>0</v>
      </c>
      <c r="G55" s="343"/>
    </row>
    <row r="56" spans="1:7" ht="29.25" customHeight="1">
      <c r="A56" s="332" t="s">
        <v>166</v>
      </c>
      <c r="B56" s="333" t="s">
        <v>135</v>
      </c>
      <c r="C56" s="336" t="s">
        <v>86</v>
      </c>
      <c r="D56" s="336">
        <v>1</v>
      </c>
      <c r="E56" s="337">
        <f>[38]composicao!F517</f>
        <v>8.2199999999999989</v>
      </c>
      <c r="F56" s="338">
        <f t="shared" si="0"/>
        <v>8.2199999999999989</v>
      </c>
      <c r="G56" s="340">
        <v>8.2200000000000006</v>
      </c>
    </row>
    <row r="57" spans="1:7" ht="30" customHeight="1">
      <c r="A57" s="332" t="s">
        <v>168</v>
      </c>
      <c r="B57" s="333" t="s">
        <v>286</v>
      </c>
      <c r="C57" s="336" t="s">
        <v>86</v>
      </c>
      <c r="D57" s="336">
        <v>1</v>
      </c>
      <c r="E57" s="337">
        <f>[38]composicao!F524</f>
        <v>6.7439999999999998</v>
      </c>
      <c r="F57" s="338">
        <f t="shared" si="0"/>
        <v>6.7439999999999998</v>
      </c>
      <c r="G57" s="340">
        <v>6.7439999999999998</v>
      </c>
    </row>
    <row r="58" spans="1:7" ht="21.75" customHeight="1">
      <c r="A58" s="332" t="s">
        <v>170</v>
      </c>
      <c r="B58" s="333" t="s">
        <v>139</v>
      </c>
      <c r="C58" s="336" t="s">
        <v>86</v>
      </c>
      <c r="D58" s="336">
        <v>1</v>
      </c>
      <c r="E58" s="337">
        <f>[38]composicao!F531</f>
        <v>19.295999999999999</v>
      </c>
      <c r="F58" s="338">
        <f t="shared" si="0"/>
        <v>19.295999999999999</v>
      </c>
      <c r="G58" s="340">
        <v>19.295999999999999</v>
      </c>
    </row>
    <row r="59" spans="1:7" ht="22.5" customHeight="1">
      <c r="A59" s="332" t="s">
        <v>172</v>
      </c>
      <c r="B59" s="333" t="s">
        <v>141</v>
      </c>
      <c r="C59" s="336" t="s">
        <v>124</v>
      </c>
      <c r="D59" s="336">
        <v>9.75</v>
      </c>
      <c r="E59" s="337">
        <f>[38]composicao!F538</f>
        <v>5.4359999999999999</v>
      </c>
      <c r="F59" s="338">
        <f t="shared" si="0"/>
        <v>53.000999999999998</v>
      </c>
      <c r="G59" s="340">
        <v>5.4359999999999999</v>
      </c>
    </row>
    <row r="60" spans="1:7" ht="24" customHeight="1">
      <c r="A60" s="332" t="s">
        <v>174</v>
      </c>
      <c r="B60" s="333" t="s">
        <v>143</v>
      </c>
      <c r="C60" s="336" t="s">
        <v>86</v>
      </c>
      <c r="D60" s="336">
        <v>2</v>
      </c>
      <c r="E60" s="337">
        <f>[38]composicao!F545</f>
        <v>7.2360000000000007</v>
      </c>
      <c r="F60" s="338">
        <f t="shared" si="0"/>
        <v>14.472000000000001</v>
      </c>
      <c r="G60" s="340">
        <v>7.2359999999999998</v>
      </c>
    </row>
    <row r="61" spans="1:7" ht="21" customHeight="1">
      <c r="A61" s="332" t="s">
        <v>176</v>
      </c>
      <c r="B61" s="333" t="s">
        <v>145</v>
      </c>
      <c r="C61" s="336" t="s">
        <v>124</v>
      </c>
      <c r="D61" s="336">
        <v>1.8</v>
      </c>
      <c r="E61" s="337">
        <f>[38]composicao!F552</f>
        <v>4.5359999999999996</v>
      </c>
      <c r="F61" s="338">
        <f t="shared" si="0"/>
        <v>8.1647999999999996</v>
      </c>
      <c r="G61" s="340">
        <v>4.5359999999999996</v>
      </c>
    </row>
    <row r="62" spans="1:7" ht="30.75" customHeight="1">
      <c r="A62" s="332" t="s">
        <v>178</v>
      </c>
      <c r="B62" s="333" t="s">
        <v>147</v>
      </c>
      <c r="C62" s="336" t="s">
        <v>124</v>
      </c>
      <c r="D62" s="336">
        <v>4.7</v>
      </c>
      <c r="E62" s="337">
        <f>[38]composicao!F559</f>
        <v>2.3879999999999999</v>
      </c>
      <c r="F62" s="338">
        <f t="shared" si="0"/>
        <v>11.223599999999999</v>
      </c>
      <c r="G62" s="340">
        <v>2.3879999999999999</v>
      </c>
    </row>
    <row r="63" spans="1:7" ht="21.75" customHeight="1">
      <c r="A63" s="332" t="s">
        <v>249</v>
      </c>
      <c r="B63" s="333" t="s">
        <v>149</v>
      </c>
      <c r="C63" s="336" t="s">
        <v>86</v>
      </c>
      <c r="D63" s="336">
        <v>1</v>
      </c>
      <c r="E63" s="337">
        <f>[38]composicao!F566</f>
        <v>1.08</v>
      </c>
      <c r="F63" s="338">
        <f t="shared" si="0"/>
        <v>1.08</v>
      </c>
      <c r="G63" s="340">
        <v>1.08</v>
      </c>
    </row>
    <row r="64" spans="1:7" ht="23.25" customHeight="1">
      <c r="A64" s="332" t="s">
        <v>250</v>
      </c>
      <c r="B64" s="333" t="s">
        <v>151</v>
      </c>
      <c r="C64" s="336" t="s">
        <v>86</v>
      </c>
      <c r="D64" s="336">
        <v>6</v>
      </c>
      <c r="E64" s="337">
        <f>[38]composicao!F573</f>
        <v>2.2799999999999998</v>
      </c>
      <c r="F64" s="338">
        <f t="shared" si="0"/>
        <v>13.68</v>
      </c>
      <c r="G64" s="340">
        <v>2.2799999999999998</v>
      </c>
    </row>
    <row r="65" spans="1:7" ht="24.75" customHeight="1">
      <c r="A65" s="332" t="s">
        <v>251</v>
      </c>
      <c r="B65" s="333" t="s">
        <v>287</v>
      </c>
      <c r="C65" s="336" t="s">
        <v>86</v>
      </c>
      <c r="D65" s="336">
        <v>1</v>
      </c>
      <c r="E65" s="337">
        <f>[38]composicao!F580</f>
        <v>1.5</v>
      </c>
      <c r="F65" s="338">
        <f t="shared" si="0"/>
        <v>1.5</v>
      </c>
      <c r="G65" s="340">
        <v>1.5</v>
      </c>
    </row>
    <row r="66" spans="1:7" ht="22.5" customHeight="1">
      <c r="A66" s="332" t="s">
        <v>252</v>
      </c>
      <c r="B66" s="333" t="s">
        <v>155</v>
      </c>
      <c r="C66" s="336" t="s">
        <v>86</v>
      </c>
      <c r="D66" s="336">
        <v>2</v>
      </c>
      <c r="E66" s="337">
        <f>[38]composicao!F587</f>
        <v>5.1719999999999997</v>
      </c>
      <c r="F66" s="338">
        <f t="shared" si="0"/>
        <v>10.343999999999999</v>
      </c>
      <c r="G66" s="340">
        <v>5.1719999999999997</v>
      </c>
    </row>
    <row r="67" spans="1:7" ht="18.75" customHeight="1">
      <c r="A67" s="332" t="s">
        <v>253</v>
      </c>
      <c r="B67" s="333" t="s">
        <v>157</v>
      </c>
      <c r="C67" s="336" t="s">
        <v>86</v>
      </c>
      <c r="D67" s="336">
        <v>1</v>
      </c>
      <c r="E67" s="337">
        <f>[38]composicao!F594</f>
        <v>2.52</v>
      </c>
      <c r="F67" s="338">
        <f t="shared" si="0"/>
        <v>2.52</v>
      </c>
      <c r="G67" s="340">
        <v>2.52</v>
      </c>
    </row>
    <row r="68" spans="1:7" ht="30" customHeight="1">
      <c r="A68" s="332" t="s">
        <v>254</v>
      </c>
      <c r="B68" s="333" t="s">
        <v>277</v>
      </c>
      <c r="C68" s="336" t="s">
        <v>86</v>
      </c>
      <c r="D68" s="336">
        <v>1</v>
      </c>
      <c r="E68" s="337">
        <f>[38]composicao!F601</f>
        <v>12.744</v>
      </c>
      <c r="F68" s="338">
        <f t="shared" si="0"/>
        <v>12.744</v>
      </c>
      <c r="G68" s="340">
        <v>12.744</v>
      </c>
    </row>
    <row r="69" spans="1:7" ht="21.75" customHeight="1">
      <c r="A69" s="332" t="s">
        <v>255</v>
      </c>
      <c r="B69" s="333" t="s">
        <v>278</v>
      </c>
      <c r="C69" s="336" t="s">
        <v>86</v>
      </c>
      <c r="D69" s="336">
        <v>3</v>
      </c>
      <c r="E69" s="337">
        <f>[38]composicao!F608</f>
        <v>25.560000000000002</v>
      </c>
      <c r="F69" s="338">
        <f t="shared" si="0"/>
        <v>76.680000000000007</v>
      </c>
      <c r="G69" s="340">
        <v>25.56</v>
      </c>
    </row>
    <row r="70" spans="1:7" ht="24.75" customHeight="1">
      <c r="A70" s="332" t="s">
        <v>257</v>
      </c>
      <c r="B70" s="333" t="s">
        <v>279</v>
      </c>
      <c r="C70" s="336" t="s">
        <v>86</v>
      </c>
      <c r="D70" s="336">
        <v>1</v>
      </c>
      <c r="E70" s="337">
        <f>[38]insumos!D572</f>
        <v>114.63</v>
      </c>
      <c r="F70" s="338">
        <f t="shared" si="0"/>
        <v>114.63</v>
      </c>
      <c r="G70" s="340">
        <v>114.63</v>
      </c>
    </row>
    <row r="71" spans="1:7" ht="32.25" customHeight="1">
      <c r="A71" s="332" t="s">
        <v>258</v>
      </c>
      <c r="B71" s="344" t="s">
        <v>162</v>
      </c>
      <c r="C71" s="336" t="s">
        <v>86</v>
      </c>
      <c r="D71" s="336">
        <v>1</v>
      </c>
      <c r="E71" s="337">
        <f>[38]insumos!D571</f>
        <v>59.62</v>
      </c>
      <c r="F71" s="338">
        <f t="shared" si="0"/>
        <v>59.62</v>
      </c>
      <c r="G71" s="340">
        <v>59.62</v>
      </c>
    </row>
    <row r="72" spans="1:7" ht="29.25" customHeight="1">
      <c r="A72" s="332" t="s">
        <v>259</v>
      </c>
      <c r="B72" s="333" t="s">
        <v>848</v>
      </c>
      <c r="C72" s="336" t="s">
        <v>86</v>
      </c>
      <c r="D72" s="336">
        <v>1</v>
      </c>
      <c r="E72" s="337">
        <f>[38]insumos!D573</f>
        <v>87.62</v>
      </c>
      <c r="F72" s="338">
        <f t="shared" si="0"/>
        <v>87.62</v>
      </c>
      <c r="G72" s="340">
        <v>87.62</v>
      </c>
    </row>
    <row r="73" spans="1:7" ht="27" customHeight="1">
      <c r="A73" s="332" t="s">
        <v>288</v>
      </c>
      <c r="B73" s="333" t="s">
        <v>163</v>
      </c>
      <c r="C73" s="336" t="s">
        <v>86</v>
      </c>
      <c r="D73" s="336">
        <v>1</v>
      </c>
      <c r="E73" s="337">
        <f>[38]composicao!F644</f>
        <v>51.48</v>
      </c>
      <c r="F73" s="338">
        <f t="shared" si="0"/>
        <v>51.48</v>
      </c>
      <c r="G73" s="340">
        <v>51.48</v>
      </c>
    </row>
    <row r="74" spans="1:7" ht="24" customHeight="1">
      <c r="A74" s="332" t="s">
        <v>180</v>
      </c>
      <c r="B74" s="333" t="s">
        <v>165</v>
      </c>
      <c r="C74" s="334" t="s">
        <v>59</v>
      </c>
      <c r="D74" s="336"/>
      <c r="E74" s="337">
        <v>0</v>
      </c>
      <c r="F74" s="338">
        <f t="shared" ref="F74:F82" si="1">D74*E74</f>
        <v>0</v>
      </c>
      <c r="G74" s="343"/>
    </row>
    <row r="75" spans="1:7" ht="18" customHeight="1">
      <c r="A75" s="332" t="s">
        <v>289</v>
      </c>
      <c r="B75" s="333" t="s">
        <v>167</v>
      </c>
      <c r="C75" s="334" t="s">
        <v>189</v>
      </c>
      <c r="D75" s="336">
        <v>2</v>
      </c>
      <c r="E75" s="337">
        <f>[38]composicao!F652</f>
        <v>1.68</v>
      </c>
      <c r="F75" s="338">
        <f t="shared" si="1"/>
        <v>3.36</v>
      </c>
      <c r="G75" s="340">
        <v>1.68</v>
      </c>
    </row>
    <row r="76" spans="1:7" ht="18" customHeight="1">
      <c r="A76" s="332" t="s">
        <v>290</v>
      </c>
      <c r="B76" s="333" t="s">
        <v>169</v>
      </c>
      <c r="C76" s="334" t="s">
        <v>219</v>
      </c>
      <c r="D76" s="336">
        <v>28</v>
      </c>
      <c r="E76" s="337">
        <f>[38]composicao!F659</f>
        <v>0.44400000000000001</v>
      </c>
      <c r="F76" s="338">
        <f t="shared" si="1"/>
        <v>12.432</v>
      </c>
      <c r="G76" s="340">
        <v>0.44400000000000001</v>
      </c>
    </row>
    <row r="77" spans="1:7" ht="17.25" customHeight="1">
      <c r="A77" s="332" t="s">
        <v>291</v>
      </c>
      <c r="B77" s="333" t="s">
        <v>171</v>
      </c>
      <c r="C77" s="334" t="s">
        <v>189</v>
      </c>
      <c r="D77" s="336">
        <v>1</v>
      </c>
      <c r="E77" s="337">
        <f>[38]composicao!F666</f>
        <v>1.9440000000000002</v>
      </c>
      <c r="F77" s="338">
        <f t="shared" si="1"/>
        <v>1.9440000000000002</v>
      </c>
      <c r="G77" s="340">
        <v>1.944</v>
      </c>
    </row>
    <row r="78" spans="1:7" ht="27.75" customHeight="1">
      <c r="A78" s="332" t="s">
        <v>292</v>
      </c>
      <c r="B78" s="333" t="s">
        <v>173</v>
      </c>
      <c r="C78" s="334" t="s">
        <v>124</v>
      </c>
      <c r="D78" s="336">
        <v>1</v>
      </c>
      <c r="E78" s="337">
        <f>[38]composicao!F673</f>
        <v>0.96000000000000008</v>
      </c>
      <c r="F78" s="338">
        <f t="shared" si="1"/>
        <v>0.96000000000000008</v>
      </c>
      <c r="G78" s="340">
        <v>0.96</v>
      </c>
    </row>
    <row r="79" spans="1:7" ht="21.75" customHeight="1">
      <c r="A79" s="332" t="s">
        <v>293</v>
      </c>
      <c r="B79" s="333" t="s">
        <v>175</v>
      </c>
      <c r="C79" s="334" t="s">
        <v>285</v>
      </c>
      <c r="D79" s="336">
        <v>1</v>
      </c>
      <c r="E79" s="337">
        <f>[38]composicao!F680</f>
        <v>1.3440000000000001</v>
      </c>
      <c r="F79" s="338">
        <f t="shared" si="1"/>
        <v>1.3440000000000001</v>
      </c>
      <c r="G79" s="340">
        <v>1.3440000000000001</v>
      </c>
    </row>
    <row r="80" spans="1:7" ht="22.5" customHeight="1">
      <c r="A80" s="332" t="s">
        <v>294</v>
      </c>
      <c r="B80" s="333" t="s">
        <v>177</v>
      </c>
      <c r="C80" s="334" t="s">
        <v>189</v>
      </c>
      <c r="D80" s="336">
        <v>1</v>
      </c>
      <c r="E80" s="337">
        <f>[38]composicao!F687</f>
        <v>3.1559999999999997</v>
      </c>
      <c r="F80" s="338">
        <f t="shared" si="1"/>
        <v>3.1559999999999997</v>
      </c>
      <c r="G80" s="340">
        <v>3.1560000000000001</v>
      </c>
    </row>
    <row r="81" spans="1:7" ht="18.75" customHeight="1">
      <c r="A81" s="332" t="s">
        <v>295</v>
      </c>
      <c r="B81" s="333" t="s">
        <v>179</v>
      </c>
      <c r="C81" s="334" t="s">
        <v>86</v>
      </c>
      <c r="D81" s="336">
        <v>1</v>
      </c>
      <c r="E81" s="337">
        <f>[38]composicao!F695</f>
        <v>41.172000000000004</v>
      </c>
      <c r="F81" s="338">
        <f t="shared" si="1"/>
        <v>41.172000000000004</v>
      </c>
      <c r="G81" s="342">
        <v>41.171999999999997</v>
      </c>
    </row>
    <row r="82" spans="1:7" ht="27.75" customHeight="1">
      <c r="A82" s="332" t="s">
        <v>260</v>
      </c>
      <c r="B82" s="333" t="s">
        <v>181</v>
      </c>
      <c r="C82" s="334" t="s">
        <v>62</v>
      </c>
      <c r="D82" s="336">
        <v>6</v>
      </c>
      <c r="E82" s="337">
        <f>[38]composicao!F702</f>
        <v>1.4880000000000002</v>
      </c>
      <c r="F82" s="338">
        <f t="shared" si="1"/>
        <v>8.9280000000000008</v>
      </c>
      <c r="G82" s="343">
        <v>1.488</v>
      </c>
    </row>
    <row r="83" spans="1:7">
      <c r="A83" s="332"/>
      <c r="B83" s="333"/>
      <c r="C83" s="574" t="s">
        <v>182</v>
      </c>
      <c r="D83" s="575"/>
      <c r="E83" s="576"/>
      <c r="F83" s="345">
        <f>SUM(F10:F82)</f>
        <v>4998.2860199999977</v>
      </c>
      <c r="G83" s="346">
        <v>1.49</v>
      </c>
    </row>
    <row r="86" spans="1:7">
      <c r="E86" s="347">
        <f>SUM(E10:E82)</f>
        <v>3825.548499999999</v>
      </c>
      <c r="G86" s="348">
        <f>SUM(G10:G82)</f>
        <v>3825.548499999999</v>
      </c>
    </row>
  </sheetData>
  <mergeCells count="10">
    <mergeCell ref="C83:E83"/>
    <mergeCell ref="A1:F1"/>
    <mergeCell ref="B2:F2"/>
    <mergeCell ref="B3:F3"/>
    <mergeCell ref="C4:F4"/>
    <mergeCell ref="C5:F5"/>
    <mergeCell ref="A6:A7"/>
    <mergeCell ref="B6:B7"/>
    <mergeCell ref="C6:C7"/>
    <mergeCell ref="D6:D7"/>
  </mergeCells>
  <printOptions horizontalCentered="1"/>
  <pageMargins left="0.23622047244094491" right="0.23622047244094491" top="1.9685039370078741" bottom="1.1811023622047245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20"/>
  <sheetViews>
    <sheetView view="pageBreakPreview" zoomScale="110" zoomScaleNormal="100" zoomScaleSheetLayoutView="110" workbookViewId="0">
      <selection activeCell="E43" sqref="A1:E43"/>
    </sheetView>
  </sheetViews>
  <sheetFormatPr defaultRowHeight="12.75"/>
  <cols>
    <col min="1" max="1" width="9.140625" style="238"/>
    <col min="2" max="2" width="46.7109375" style="237" customWidth="1"/>
    <col min="3" max="3" width="20.7109375" style="237" customWidth="1"/>
    <col min="4" max="4" width="15" style="237" customWidth="1"/>
    <col min="5" max="5" width="16.42578125" style="237" customWidth="1"/>
    <col min="6" max="6" width="10.7109375" style="237" bestFit="1" customWidth="1"/>
    <col min="7" max="257" width="9.140625" style="237"/>
    <col min="258" max="258" width="46.7109375" style="237" customWidth="1"/>
    <col min="259" max="259" width="20.7109375" style="237" customWidth="1"/>
    <col min="260" max="260" width="15" style="237" customWidth="1"/>
    <col min="261" max="261" width="16.42578125" style="237" customWidth="1"/>
    <col min="262" max="262" width="10.7109375" style="237" bestFit="1" customWidth="1"/>
    <col min="263" max="513" width="9.140625" style="237"/>
    <col min="514" max="514" width="46.7109375" style="237" customWidth="1"/>
    <col min="515" max="515" width="20.7109375" style="237" customWidth="1"/>
    <col min="516" max="516" width="15" style="237" customWidth="1"/>
    <col min="517" max="517" width="16.42578125" style="237" customWidth="1"/>
    <col min="518" max="518" width="10.7109375" style="237" bestFit="1" customWidth="1"/>
    <col min="519" max="769" width="9.140625" style="237"/>
    <col min="770" max="770" width="46.7109375" style="237" customWidth="1"/>
    <col min="771" max="771" width="20.7109375" style="237" customWidth="1"/>
    <col min="772" max="772" width="15" style="237" customWidth="1"/>
    <col min="773" max="773" width="16.42578125" style="237" customWidth="1"/>
    <col min="774" max="774" width="10.7109375" style="237" bestFit="1" customWidth="1"/>
    <col min="775" max="1025" width="9.140625" style="237"/>
    <col min="1026" max="1026" width="46.7109375" style="237" customWidth="1"/>
    <col min="1027" max="1027" width="20.7109375" style="237" customWidth="1"/>
    <col min="1028" max="1028" width="15" style="237" customWidth="1"/>
    <col min="1029" max="1029" width="16.42578125" style="237" customWidth="1"/>
    <col min="1030" max="1030" width="10.7109375" style="237" bestFit="1" customWidth="1"/>
    <col min="1031" max="1281" width="9.140625" style="237"/>
    <col min="1282" max="1282" width="46.7109375" style="237" customWidth="1"/>
    <col min="1283" max="1283" width="20.7109375" style="237" customWidth="1"/>
    <col min="1284" max="1284" width="15" style="237" customWidth="1"/>
    <col min="1285" max="1285" width="16.42578125" style="237" customWidth="1"/>
    <col min="1286" max="1286" width="10.7109375" style="237" bestFit="1" customWidth="1"/>
    <col min="1287" max="1537" width="9.140625" style="237"/>
    <col min="1538" max="1538" width="46.7109375" style="237" customWidth="1"/>
    <col min="1539" max="1539" width="20.7109375" style="237" customWidth="1"/>
    <col min="1540" max="1540" width="15" style="237" customWidth="1"/>
    <col min="1541" max="1541" width="16.42578125" style="237" customWidth="1"/>
    <col min="1542" max="1542" width="10.7109375" style="237" bestFit="1" customWidth="1"/>
    <col min="1543" max="1793" width="9.140625" style="237"/>
    <col min="1794" max="1794" width="46.7109375" style="237" customWidth="1"/>
    <col min="1795" max="1795" width="20.7109375" style="237" customWidth="1"/>
    <col min="1796" max="1796" width="15" style="237" customWidth="1"/>
    <col min="1797" max="1797" width="16.42578125" style="237" customWidth="1"/>
    <col min="1798" max="1798" width="10.7109375" style="237" bestFit="1" customWidth="1"/>
    <col min="1799" max="2049" width="9.140625" style="237"/>
    <col min="2050" max="2050" width="46.7109375" style="237" customWidth="1"/>
    <col min="2051" max="2051" width="20.7109375" style="237" customWidth="1"/>
    <col min="2052" max="2052" width="15" style="237" customWidth="1"/>
    <col min="2053" max="2053" width="16.42578125" style="237" customWidth="1"/>
    <col min="2054" max="2054" width="10.7109375" style="237" bestFit="1" customWidth="1"/>
    <col min="2055" max="2305" width="9.140625" style="237"/>
    <col min="2306" max="2306" width="46.7109375" style="237" customWidth="1"/>
    <col min="2307" max="2307" width="20.7109375" style="237" customWidth="1"/>
    <col min="2308" max="2308" width="15" style="237" customWidth="1"/>
    <col min="2309" max="2309" width="16.42578125" style="237" customWidth="1"/>
    <col min="2310" max="2310" width="10.7109375" style="237" bestFit="1" customWidth="1"/>
    <col min="2311" max="2561" width="9.140625" style="237"/>
    <col min="2562" max="2562" width="46.7109375" style="237" customWidth="1"/>
    <col min="2563" max="2563" width="20.7109375" style="237" customWidth="1"/>
    <col min="2564" max="2564" width="15" style="237" customWidth="1"/>
    <col min="2565" max="2565" width="16.42578125" style="237" customWidth="1"/>
    <col min="2566" max="2566" width="10.7109375" style="237" bestFit="1" customWidth="1"/>
    <col min="2567" max="2817" width="9.140625" style="237"/>
    <col min="2818" max="2818" width="46.7109375" style="237" customWidth="1"/>
    <col min="2819" max="2819" width="20.7109375" style="237" customWidth="1"/>
    <col min="2820" max="2820" width="15" style="237" customWidth="1"/>
    <col min="2821" max="2821" width="16.42578125" style="237" customWidth="1"/>
    <col min="2822" max="2822" width="10.7109375" style="237" bestFit="1" customWidth="1"/>
    <col min="2823" max="3073" width="9.140625" style="237"/>
    <col min="3074" max="3074" width="46.7109375" style="237" customWidth="1"/>
    <col min="3075" max="3075" width="20.7109375" style="237" customWidth="1"/>
    <col min="3076" max="3076" width="15" style="237" customWidth="1"/>
    <col min="3077" max="3077" width="16.42578125" style="237" customWidth="1"/>
    <col min="3078" max="3078" width="10.7109375" style="237" bestFit="1" customWidth="1"/>
    <col min="3079" max="3329" width="9.140625" style="237"/>
    <col min="3330" max="3330" width="46.7109375" style="237" customWidth="1"/>
    <col min="3331" max="3331" width="20.7109375" style="237" customWidth="1"/>
    <col min="3332" max="3332" width="15" style="237" customWidth="1"/>
    <col min="3333" max="3333" width="16.42578125" style="237" customWidth="1"/>
    <col min="3334" max="3334" width="10.7109375" style="237" bestFit="1" customWidth="1"/>
    <col min="3335" max="3585" width="9.140625" style="237"/>
    <col min="3586" max="3586" width="46.7109375" style="237" customWidth="1"/>
    <col min="3587" max="3587" width="20.7109375" style="237" customWidth="1"/>
    <col min="3588" max="3588" width="15" style="237" customWidth="1"/>
    <col min="3589" max="3589" width="16.42578125" style="237" customWidth="1"/>
    <col min="3590" max="3590" width="10.7109375" style="237" bestFit="1" customWidth="1"/>
    <col min="3591" max="3841" width="9.140625" style="237"/>
    <col min="3842" max="3842" width="46.7109375" style="237" customWidth="1"/>
    <col min="3843" max="3843" width="20.7109375" style="237" customWidth="1"/>
    <col min="3844" max="3844" width="15" style="237" customWidth="1"/>
    <col min="3845" max="3845" width="16.42578125" style="237" customWidth="1"/>
    <col min="3846" max="3846" width="10.7109375" style="237" bestFit="1" customWidth="1"/>
    <col min="3847" max="4097" width="9.140625" style="237"/>
    <col min="4098" max="4098" width="46.7109375" style="237" customWidth="1"/>
    <col min="4099" max="4099" width="20.7109375" style="237" customWidth="1"/>
    <col min="4100" max="4100" width="15" style="237" customWidth="1"/>
    <col min="4101" max="4101" width="16.42578125" style="237" customWidth="1"/>
    <col min="4102" max="4102" width="10.7109375" style="237" bestFit="1" customWidth="1"/>
    <col min="4103" max="4353" width="9.140625" style="237"/>
    <col min="4354" max="4354" width="46.7109375" style="237" customWidth="1"/>
    <col min="4355" max="4355" width="20.7109375" style="237" customWidth="1"/>
    <col min="4356" max="4356" width="15" style="237" customWidth="1"/>
    <col min="4357" max="4357" width="16.42578125" style="237" customWidth="1"/>
    <col min="4358" max="4358" width="10.7109375" style="237" bestFit="1" customWidth="1"/>
    <col min="4359" max="4609" width="9.140625" style="237"/>
    <col min="4610" max="4610" width="46.7109375" style="237" customWidth="1"/>
    <col min="4611" max="4611" width="20.7109375" style="237" customWidth="1"/>
    <col min="4612" max="4612" width="15" style="237" customWidth="1"/>
    <col min="4613" max="4613" width="16.42578125" style="237" customWidth="1"/>
    <col min="4614" max="4614" width="10.7109375" style="237" bestFit="1" customWidth="1"/>
    <col min="4615" max="4865" width="9.140625" style="237"/>
    <col min="4866" max="4866" width="46.7109375" style="237" customWidth="1"/>
    <col min="4867" max="4867" width="20.7109375" style="237" customWidth="1"/>
    <col min="4868" max="4868" width="15" style="237" customWidth="1"/>
    <col min="4869" max="4869" width="16.42578125" style="237" customWidth="1"/>
    <col min="4870" max="4870" width="10.7109375" style="237" bestFit="1" customWidth="1"/>
    <col min="4871" max="5121" width="9.140625" style="237"/>
    <col min="5122" max="5122" width="46.7109375" style="237" customWidth="1"/>
    <col min="5123" max="5123" width="20.7109375" style="237" customWidth="1"/>
    <col min="5124" max="5124" width="15" style="237" customWidth="1"/>
    <col min="5125" max="5125" width="16.42578125" style="237" customWidth="1"/>
    <col min="5126" max="5126" width="10.7109375" style="237" bestFit="1" customWidth="1"/>
    <col min="5127" max="5377" width="9.140625" style="237"/>
    <col min="5378" max="5378" width="46.7109375" style="237" customWidth="1"/>
    <col min="5379" max="5379" width="20.7109375" style="237" customWidth="1"/>
    <col min="5380" max="5380" width="15" style="237" customWidth="1"/>
    <col min="5381" max="5381" width="16.42578125" style="237" customWidth="1"/>
    <col min="5382" max="5382" width="10.7109375" style="237" bestFit="1" customWidth="1"/>
    <col min="5383" max="5633" width="9.140625" style="237"/>
    <col min="5634" max="5634" width="46.7109375" style="237" customWidth="1"/>
    <col min="5635" max="5635" width="20.7109375" style="237" customWidth="1"/>
    <col min="5636" max="5636" width="15" style="237" customWidth="1"/>
    <col min="5637" max="5637" width="16.42578125" style="237" customWidth="1"/>
    <col min="5638" max="5638" width="10.7109375" style="237" bestFit="1" customWidth="1"/>
    <col min="5639" max="5889" width="9.140625" style="237"/>
    <col min="5890" max="5890" width="46.7109375" style="237" customWidth="1"/>
    <col min="5891" max="5891" width="20.7109375" style="237" customWidth="1"/>
    <col min="5892" max="5892" width="15" style="237" customWidth="1"/>
    <col min="5893" max="5893" width="16.42578125" style="237" customWidth="1"/>
    <col min="5894" max="5894" width="10.7109375" style="237" bestFit="1" customWidth="1"/>
    <col min="5895" max="6145" width="9.140625" style="237"/>
    <col min="6146" max="6146" width="46.7109375" style="237" customWidth="1"/>
    <col min="6147" max="6147" width="20.7109375" style="237" customWidth="1"/>
    <col min="6148" max="6148" width="15" style="237" customWidth="1"/>
    <col min="6149" max="6149" width="16.42578125" style="237" customWidth="1"/>
    <col min="6150" max="6150" width="10.7109375" style="237" bestFit="1" customWidth="1"/>
    <col min="6151" max="6401" width="9.140625" style="237"/>
    <col min="6402" max="6402" width="46.7109375" style="237" customWidth="1"/>
    <col min="6403" max="6403" width="20.7109375" style="237" customWidth="1"/>
    <col min="6404" max="6404" width="15" style="237" customWidth="1"/>
    <col min="6405" max="6405" width="16.42578125" style="237" customWidth="1"/>
    <col min="6406" max="6406" width="10.7109375" style="237" bestFit="1" customWidth="1"/>
    <col min="6407" max="6657" width="9.140625" style="237"/>
    <col min="6658" max="6658" width="46.7109375" style="237" customWidth="1"/>
    <col min="6659" max="6659" width="20.7109375" style="237" customWidth="1"/>
    <col min="6660" max="6660" width="15" style="237" customWidth="1"/>
    <col min="6661" max="6661" width="16.42578125" style="237" customWidth="1"/>
    <col min="6662" max="6662" width="10.7109375" style="237" bestFit="1" customWidth="1"/>
    <col min="6663" max="6913" width="9.140625" style="237"/>
    <col min="6914" max="6914" width="46.7109375" style="237" customWidth="1"/>
    <col min="6915" max="6915" width="20.7109375" style="237" customWidth="1"/>
    <col min="6916" max="6916" width="15" style="237" customWidth="1"/>
    <col min="6917" max="6917" width="16.42578125" style="237" customWidth="1"/>
    <col min="6918" max="6918" width="10.7109375" style="237" bestFit="1" customWidth="1"/>
    <col min="6919" max="7169" width="9.140625" style="237"/>
    <col min="7170" max="7170" width="46.7109375" style="237" customWidth="1"/>
    <col min="7171" max="7171" width="20.7109375" style="237" customWidth="1"/>
    <col min="7172" max="7172" width="15" style="237" customWidth="1"/>
    <col min="7173" max="7173" width="16.42578125" style="237" customWidth="1"/>
    <col min="7174" max="7174" width="10.7109375" style="237" bestFit="1" customWidth="1"/>
    <col min="7175" max="7425" width="9.140625" style="237"/>
    <col min="7426" max="7426" width="46.7109375" style="237" customWidth="1"/>
    <col min="7427" max="7427" width="20.7109375" style="237" customWidth="1"/>
    <col min="7428" max="7428" width="15" style="237" customWidth="1"/>
    <col min="7429" max="7429" width="16.42578125" style="237" customWidth="1"/>
    <col min="7430" max="7430" width="10.7109375" style="237" bestFit="1" customWidth="1"/>
    <col min="7431" max="7681" width="9.140625" style="237"/>
    <col min="7682" max="7682" width="46.7109375" style="237" customWidth="1"/>
    <col min="7683" max="7683" width="20.7109375" style="237" customWidth="1"/>
    <col min="7684" max="7684" width="15" style="237" customWidth="1"/>
    <col min="7685" max="7685" width="16.42578125" style="237" customWidth="1"/>
    <col min="7686" max="7686" width="10.7109375" style="237" bestFit="1" customWidth="1"/>
    <col min="7687" max="7937" width="9.140625" style="237"/>
    <col min="7938" max="7938" width="46.7109375" style="237" customWidth="1"/>
    <col min="7939" max="7939" width="20.7109375" style="237" customWidth="1"/>
    <col min="7940" max="7940" width="15" style="237" customWidth="1"/>
    <col min="7941" max="7941" width="16.42578125" style="237" customWidth="1"/>
    <col min="7942" max="7942" width="10.7109375" style="237" bestFit="1" customWidth="1"/>
    <col min="7943" max="8193" width="9.140625" style="237"/>
    <col min="8194" max="8194" width="46.7109375" style="237" customWidth="1"/>
    <col min="8195" max="8195" width="20.7109375" style="237" customWidth="1"/>
    <col min="8196" max="8196" width="15" style="237" customWidth="1"/>
    <col min="8197" max="8197" width="16.42578125" style="237" customWidth="1"/>
    <col min="8198" max="8198" width="10.7109375" style="237" bestFit="1" customWidth="1"/>
    <col min="8199" max="8449" width="9.140625" style="237"/>
    <col min="8450" max="8450" width="46.7109375" style="237" customWidth="1"/>
    <col min="8451" max="8451" width="20.7109375" style="237" customWidth="1"/>
    <col min="8452" max="8452" width="15" style="237" customWidth="1"/>
    <col min="8453" max="8453" width="16.42578125" style="237" customWidth="1"/>
    <col min="8454" max="8454" width="10.7109375" style="237" bestFit="1" customWidth="1"/>
    <col min="8455" max="8705" width="9.140625" style="237"/>
    <col min="8706" max="8706" width="46.7109375" style="237" customWidth="1"/>
    <col min="8707" max="8707" width="20.7109375" style="237" customWidth="1"/>
    <col min="8708" max="8708" width="15" style="237" customWidth="1"/>
    <col min="8709" max="8709" width="16.42578125" style="237" customWidth="1"/>
    <col min="8710" max="8710" width="10.7109375" style="237" bestFit="1" customWidth="1"/>
    <col min="8711" max="8961" width="9.140625" style="237"/>
    <col min="8962" max="8962" width="46.7109375" style="237" customWidth="1"/>
    <col min="8963" max="8963" width="20.7109375" style="237" customWidth="1"/>
    <col min="8964" max="8964" width="15" style="237" customWidth="1"/>
    <col min="8965" max="8965" width="16.42578125" style="237" customWidth="1"/>
    <col min="8966" max="8966" width="10.7109375" style="237" bestFit="1" customWidth="1"/>
    <col min="8967" max="9217" width="9.140625" style="237"/>
    <col min="9218" max="9218" width="46.7109375" style="237" customWidth="1"/>
    <col min="9219" max="9219" width="20.7109375" style="237" customWidth="1"/>
    <col min="9220" max="9220" width="15" style="237" customWidth="1"/>
    <col min="9221" max="9221" width="16.42578125" style="237" customWidth="1"/>
    <col min="9222" max="9222" width="10.7109375" style="237" bestFit="1" customWidth="1"/>
    <col min="9223" max="9473" width="9.140625" style="237"/>
    <col min="9474" max="9474" width="46.7109375" style="237" customWidth="1"/>
    <col min="9475" max="9475" width="20.7109375" style="237" customWidth="1"/>
    <col min="9476" max="9476" width="15" style="237" customWidth="1"/>
    <col min="9477" max="9477" width="16.42578125" style="237" customWidth="1"/>
    <col min="9478" max="9478" width="10.7109375" style="237" bestFit="1" customWidth="1"/>
    <col min="9479" max="9729" width="9.140625" style="237"/>
    <col min="9730" max="9730" width="46.7109375" style="237" customWidth="1"/>
    <col min="9731" max="9731" width="20.7109375" style="237" customWidth="1"/>
    <col min="9732" max="9732" width="15" style="237" customWidth="1"/>
    <col min="9733" max="9733" width="16.42578125" style="237" customWidth="1"/>
    <col min="9734" max="9734" width="10.7109375" style="237" bestFit="1" customWidth="1"/>
    <col min="9735" max="9985" width="9.140625" style="237"/>
    <col min="9986" max="9986" width="46.7109375" style="237" customWidth="1"/>
    <col min="9987" max="9987" width="20.7109375" style="237" customWidth="1"/>
    <col min="9988" max="9988" width="15" style="237" customWidth="1"/>
    <col min="9989" max="9989" width="16.42578125" style="237" customWidth="1"/>
    <col min="9990" max="9990" width="10.7109375" style="237" bestFit="1" customWidth="1"/>
    <col min="9991" max="10241" width="9.140625" style="237"/>
    <col min="10242" max="10242" width="46.7109375" style="237" customWidth="1"/>
    <col min="10243" max="10243" width="20.7109375" style="237" customWidth="1"/>
    <col min="10244" max="10244" width="15" style="237" customWidth="1"/>
    <col min="10245" max="10245" width="16.42578125" style="237" customWidth="1"/>
    <col min="10246" max="10246" width="10.7109375" style="237" bestFit="1" customWidth="1"/>
    <col min="10247" max="10497" width="9.140625" style="237"/>
    <col min="10498" max="10498" width="46.7109375" style="237" customWidth="1"/>
    <col min="10499" max="10499" width="20.7109375" style="237" customWidth="1"/>
    <col min="10500" max="10500" width="15" style="237" customWidth="1"/>
    <col min="10501" max="10501" width="16.42578125" style="237" customWidth="1"/>
    <col min="10502" max="10502" width="10.7109375" style="237" bestFit="1" customWidth="1"/>
    <col min="10503" max="10753" width="9.140625" style="237"/>
    <col min="10754" max="10754" width="46.7109375" style="237" customWidth="1"/>
    <col min="10755" max="10755" width="20.7109375" style="237" customWidth="1"/>
    <col min="10756" max="10756" width="15" style="237" customWidth="1"/>
    <col min="10757" max="10757" width="16.42578125" style="237" customWidth="1"/>
    <col min="10758" max="10758" width="10.7109375" style="237" bestFit="1" customWidth="1"/>
    <col min="10759" max="11009" width="9.140625" style="237"/>
    <col min="11010" max="11010" width="46.7109375" style="237" customWidth="1"/>
    <col min="11011" max="11011" width="20.7109375" style="237" customWidth="1"/>
    <col min="11012" max="11012" width="15" style="237" customWidth="1"/>
    <col min="11013" max="11013" width="16.42578125" style="237" customWidth="1"/>
    <col min="11014" max="11014" width="10.7109375" style="237" bestFit="1" customWidth="1"/>
    <col min="11015" max="11265" width="9.140625" style="237"/>
    <col min="11266" max="11266" width="46.7109375" style="237" customWidth="1"/>
    <col min="11267" max="11267" width="20.7109375" style="237" customWidth="1"/>
    <col min="11268" max="11268" width="15" style="237" customWidth="1"/>
    <col min="11269" max="11269" width="16.42578125" style="237" customWidth="1"/>
    <col min="11270" max="11270" width="10.7109375" style="237" bestFit="1" customWidth="1"/>
    <col min="11271" max="11521" width="9.140625" style="237"/>
    <col min="11522" max="11522" width="46.7109375" style="237" customWidth="1"/>
    <col min="11523" max="11523" width="20.7109375" style="237" customWidth="1"/>
    <col min="11524" max="11524" width="15" style="237" customWidth="1"/>
    <col min="11525" max="11525" width="16.42578125" style="237" customWidth="1"/>
    <col min="11526" max="11526" width="10.7109375" style="237" bestFit="1" customWidth="1"/>
    <col min="11527" max="11777" width="9.140625" style="237"/>
    <col min="11778" max="11778" width="46.7109375" style="237" customWidth="1"/>
    <col min="11779" max="11779" width="20.7109375" style="237" customWidth="1"/>
    <col min="11780" max="11780" width="15" style="237" customWidth="1"/>
    <col min="11781" max="11781" width="16.42578125" style="237" customWidth="1"/>
    <col min="11782" max="11782" width="10.7109375" style="237" bestFit="1" customWidth="1"/>
    <col min="11783" max="12033" width="9.140625" style="237"/>
    <col min="12034" max="12034" width="46.7109375" style="237" customWidth="1"/>
    <col min="12035" max="12035" width="20.7109375" style="237" customWidth="1"/>
    <col min="12036" max="12036" width="15" style="237" customWidth="1"/>
    <col min="12037" max="12037" width="16.42578125" style="237" customWidth="1"/>
    <col min="12038" max="12038" width="10.7109375" style="237" bestFit="1" customWidth="1"/>
    <col min="12039" max="12289" width="9.140625" style="237"/>
    <col min="12290" max="12290" width="46.7109375" style="237" customWidth="1"/>
    <col min="12291" max="12291" width="20.7109375" style="237" customWidth="1"/>
    <col min="12292" max="12292" width="15" style="237" customWidth="1"/>
    <col min="12293" max="12293" width="16.42578125" style="237" customWidth="1"/>
    <col min="12294" max="12294" width="10.7109375" style="237" bestFit="1" customWidth="1"/>
    <col min="12295" max="12545" width="9.140625" style="237"/>
    <col min="12546" max="12546" width="46.7109375" style="237" customWidth="1"/>
    <col min="12547" max="12547" width="20.7109375" style="237" customWidth="1"/>
    <col min="12548" max="12548" width="15" style="237" customWidth="1"/>
    <col min="12549" max="12549" width="16.42578125" style="237" customWidth="1"/>
    <col min="12550" max="12550" width="10.7109375" style="237" bestFit="1" customWidth="1"/>
    <col min="12551" max="12801" width="9.140625" style="237"/>
    <col min="12802" max="12802" width="46.7109375" style="237" customWidth="1"/>
    <col min="12803" max="12803" width="20.7109375" style="237" customWidth="1"/>
    <col min="12804" max="12804" width="15" style="237" customWidth="1"/>
    <col min="12805" max="12805" width="16.42578125" style="237" customWidth="1"/>
    <col min="12806" max="12806" width="10.7109375" style="237" bestFit="1" customWidth="1"/>
    <col min="12807" max="13057" width="9.140625" style="237"/>
    <col min="13058" max="13058" width="46.7109375" style="237" customWidth="1"/>
    <col min="13059" max="13059" width="20.7109375" style="237" customWidth="1"/>
    <col min="13060" max="13060" width="15" style="237" customWidth="1"/>
    <col min="13061" max="13061" width="16.42578125" style="237" customWidth="1"/>
    <col min="13062" max="13062" width="10.7109375" style="237" bestFit="1" customWidth="1"/>
    <col min="13063" max="13313" width="9.140625" style="237"/>
    <col min="13314" max="13314" width="46.7109375" style="237" customWidth="1"/>
    <col min="13315" max="13315" width="20.7109375" style="237" customWidth="1"/>
    <col min="13316" max="13316" width="15" style="237" customWidth="1"/>
    <col min="13317" max="13317" width="16.42578125" style="237" customWidth="1"/>
    <col min="13318" max="13318" width="10.7109375" style="237" bestFit="1" customWidth="1"/>
    <col min="13319" max="13569" width="9.140625" style="237"/>
    <col min="13570" max="13570" width="46.7109375" style="237" customWidth="1"/>
    <col min="13571" max="13571" width="20.7109375" style="237" customWidth="1"/>
    <col min="13572" max="13572" width="15" style="237" customWidth="1"/>
    <col min="13573" max="13573" width="16.42578125" style="237" customWidth="1"/>
    <col min="13574" max="13574" width="10.7109375" style="237" bestFit="1" customWidth="1"/>
    <col min="13575" max="13825" width="9.140625" style="237"/>
    <col min="13826" max="13826" width="46.7109375" style="237" customWidth="1"/>
    <col min="13827" max="13827" width="20.7109375" style="237" customWidth="1"/>
    <col min="13828" max="13828" width="15" style="237" customWidth="1"/>
    <col min="13829" max="13829" width="16.42578125" style="237" customWidth="1"/>
    <col min="13830" max="13830" width="10.7109375" style="237" bestFit="1" customWidth="1"/>
    <col min="13831" max="14081" width="9.140625" style="237"/>
    <col min="14082" max="14082" width="46.7109375" style="237" customWidth="1"/>
    <col min="14083" max="14083" width="20.7109375" style="237" customWidth="1"/>
    <col min="14084" max="14084" width="15" style="237" customWidth="1"/>
    <col min="14085" max="14085" width="16.42578125" style="237" customWidth="1"/>
    <col min="14086" max="14086" width="10.7109375" style="237" bestFit="1" customWidth="1"/>
    <col min="14087" max="14337" width="9.140625" style="237"/>
    <col min="14338" max="14338" width="46.7109375" style="237" customWidth="1"/>
    <col min="14339" max="14339" width="20.7109375" style="237" customWidth="1"/>
    <col min="14340" max="14340" width="15" style="237" customWidth="1"/>
    <col min="14341" max="14341" width="16.42578125" style="237" customWidth="1"/>
    <col min="14342" max="14342" width="10.7109375" style="237" bestFit="1" customWidth="1"/>
    <col min="14343" max="14593" width="9.140625" style="237"/>
    <col min="14594" max="14594" width="46.7109375" style="237" customWidth="1"/>
    <col min="14595" max="14595" width="20.7109375" style="237" customWidth="1"/>
    <col min="14596" max="14596" width="15" style="237" customWidth="1"/>
    <col min="14597" max="14597" width="16.42578125" style="237" customWidth="1"/>
    <col min="14598" max="14598" width="10.7109375" style="237" bestFit="1" customWidth="1"/>
    <col min="14599" max="14849" width="9.140625" style="237"/>
    <col min="14850" max="14850" width="46.7109375" style="237" customWidth="1"/>
    <col min="14851" max="14851" width="20.7109375" style="237" customWidth="1"/>
    <col min="14852" max="14852" width="15" style="237" customWidth="1"/>
    <col min="14853" max="14853" width="16.42578125" style="237" customWidth="1"/>
    <col min="14854" max="14854" width="10.7109375" style="237" bestFit="1" customWidth="1"/>
    <col min="14855" max="15105" width="9.140625" style="237"/>
    <col min="15106" max="15106" width="46.7109375" style="237" customWidth="1"/>
    <col min="15107" max="15107" width="20.7109375" style="237" customWidth="1"/>
    <col min="15108" max="15108" width="15" style="237" customWidth="1"/>
    <col min="15109" max="15109" width="16.42578125" style="237" customWidth="1"/>
    <col min="15110" max="15110" width="10.7109375" style="237" bestFit="1" customWidth="1"/>
    <col min="15111" max="15361" width="9.140625" style="237"/>
    <col min="15362" max="15362" width="46.7109375" style="237" customWidth="1"/>
    <col min="15363" max="15363" width="20.7109375" style="237" customWidth="1"/>
    <col min="15364" max="15364" width="15" style="237" customWidth="1"/>
    <col min="15365" max="15365" width="16.42578125" style="237" customWidth="1"/>
    <col min="15366" max="15366" width="10.7109375" style="237" bestFit="1" customWidth="1"/>
    <col min="15367" max="15617" width="9.140625" style="237"/>
    <col min="15618" max="15618" width="46.7109375" style="237" customWidth="1"/>
    <col min="15619" max="15619" width="20.7109375" style="237" customWidth="1"/>
    <col min="15620" max="15620" width="15" style="237" customWidth="1"/>
    <col min="15621" max="15621" width="16.42578125" style="237" customWidth="1"/>
    <col min="15622" max="15622" width="10.7109375" style="237" bestFit="1" customWidth="1"/>
    <col min="15623" max="15873" width="9.140625" style="237"/>
    <col min="15874" max="15874" width="46.7109375" style="237" customWidth="1"/>
    <col min="15875" max="15875" width="20.7109375" style="237" customWidth="1"/>
    <col min="15876" max="15876" width="15" style="237" customWidth="1"/>
    <col min="15877" max="15877" width="16.42578125" style="237" customWidth="1"/>
    <col min="15878" max="15878" width="10.7109375" style="237" bestFit="1" customWidth="1"/>
    <col min="15879" max="16129" width="9.140625" style="237"/>
    <col min="16130" max="16130" width="46.7109375" style="237" customWidth="1"/>
    <col min="16131" max="16131" width="20.7109375" style="237" customWidth="1"/>
    <col min="16132" max="16132" width="15" style="237" customWidth="1"/>
    <col min="16133" max="16133" width="16.42578125" style="237" customWidth="1"/>
    <col min="16134" max="16134" width="10.7109375" style="237" bestFit="1" customWidth="1"/>
    <col min="16135" max="16384" width="9.140625" style="237"/>
  </cols>
  <sheetData>
    <row r="1" spans="1:11" ht="15">
      <c r="A1" s="588"/>
      <c r="B1" s="458" t="s">
        <v>300</v>
      </c>
      <c r="C1" s="459"/>
      <c r="D1" s="459"/>
      <c r="E1" s="459"/>
      <c r="F1" s="236"/>
      <c r="G1" s="236"/>
      <c r="H1" s="236"/>
      <c r="I1" s="236"/>
      <c r="J1" s="236"/>
      <c r="K1" s="236"/>
    </row>
    <row r="2" spans="1:11" ht="15">
      <c r="A2" s="589"/>
      <c r="B2" s="460" t="s">
        <v>301</v>
      </c>
      <c r="C2" s="461"/>
      <c r="D2" s="461"/>
      <c r="E2" s="461"/>
      <c r="F2" s="236"/>
      <c r="G2" s="236"/>
      <c r="H2" s="236"/>
      <c r="I2" s="236"/>
      <c r="J2" s="236"/>
      <c r="K2" s="236"/>
    </row>
    <row r="3" spans="1:11" ht="15">
      <c r="A3" s="589"/>
      <c r="B3" s="460" t="s">
        <v>302</v>
      </c>
      <c r="C3" s="461"/>
      <c r="D3" s="461"/>
      <c r="E3" s="461"/>
      <c r="F3" s="236"/>
      <c r="G3" s="236"/>
      <c r="H3" s="236"/>
      <c r="I3" s="236"/>
      <c r="J3" s="236"/>
      <c r="K3" s="236"/>
    </row>
    <row r="4" spans="1:11" ht="15">
      <c r="A4" s="590"/>
      <c r="B4" s="462" t="s">
        <v>303</v>
      </c>
      <c r="C4" s="463"/>
      <c r="D4" s="463"/>
      <c r="E4" s="463"/>
      <c r="F4" s="236"/>
      <c r="G4" s="236"/>
      <c r="H4" s="236"/>
      <c r="I4" s="236"/>
      <c r="J4" s="236"/>
      <c r="K4" s="236"/>
    </row>
    <row r="5" spans="1:11">
      <c r="A5" s="464"/>
      <c r="B5" s="465"/>
      <c r="C5" s="466"/>
      <c r="D5" s="467"/>
      <c r="E5" s="468"/>
    </row>
    <row r="6" spans="1:11">
      <c r="A6" s="464"/>
      <c r="B6" s="465"/>
      <c r="C6" s="466"/>
      <c r="D6" s="467"/>
      <c r="E6" s="469"/>
    </row>
    <row r="7" spans="1:11" ht="35.25" customHeight="1">
      <c r="A7" s="591" t="s">
        <v>992</v>
      </c>
      <c r="B7" s="592"/>
      <c r="C7" s="592"/>
      <c r="D7" s="592"/>
      <c r="E7" s="592"/>
    </row>
    <row r="8" spans="1:11" ht="12" customHeight="1">
      <c r="A8" s="593" t="s">
        <v>304</v>
      </c>
      <c r="B8" s="593" t="s">
        <v>305</v>
      </c>
      <c r="C8" s="593" t="s">
        <v>306</v>
      </c>
      <c r="D8" s="594" t="s">
        <v>307</v>
      </c>
      <c r="E8" s="594"/>
    </row>
    <row r="9" spans="1:11" ht="23.25" customHeight="1">
      <c r="A9" s="593"/>
      <c r="B9" s="593"/>
      <c r="C9" s="593"/>
      <c r="D9" s="470" t="s">
        <v>852</v>
      </c>
      <c r="E9" s="470" t="s">
        <v>853</v>
      </c>
    </row>
    <row r="10" spans="1:11" ht="15.75">
      <c r="A10" s="242">
        <v>1</v>
      </c>
      <c r="B10" s="243" t="s">
        <v>803</v>
      </c>
      <c r="C10" s="244"/>
      <c r="D10" s="245" t="s">
        <v>854</v>
      </c>
      <c r="E10" s="246" t="s">
        <v>855</v>
      </c>
    </row>
    <row r="11" spans="1:11" s="249" customFormat="1" ht="15.75">
      <c r="A11" s="242">
        <v>2</v>
      </c>
      <c r="B11" s="247" t="s">
        <v>308</v>
      </c>
      <c r="C11" s="248"/>
      <c r="D11" s="245" t="s">
        <v>854</v>
      </c>
      <c r="E11" s="246" t="s">
        <v>856</v>
      </c>
    </row>
    <row r="12" spans="1:11" s="249" customFormat="1" ht="15.75">
      <c r="A12" s="242">
        <v>3</v>
      </c>
      <c r="B12" s="247" t="s">
        <v>804</v>
      </c>
      <c r="C12" s="248"/>
      <c r="D12" s="245" t="s">
        <v>857</v>
      </c>
      <c r="E12" s="246" t="s">
        <v>858</v>
      </c>
      <c r="F12" s="250"/>
    </row>
    <row r="13" spans="1:11" ht="15.75">
      <c r="A13" s="242">
        <v>4</v>
      </c>
      <c r="B13" s="247" t="s">
        <v>805</v>
      </c>
      <c r="C13" s="248"/>
      <c r="D13" s="245" t="s">
        <v>854</v>
      </c>
      <c r="E13" s="246" t="s">
        <v>859</v>
      </c>
      <c r="F13" s="251"/>
    </row>
    <row r="14" spans="1:11" ht="15.75">
      <c r="A14" s="242">
        <v>5</v>
      </c>
      <c r="B14" s="247" t="s">
        <v>806</v>
      </c>
      <c r="C14" s="248"/>
      <c r="D14" s="245" t="s">
        <v>860</v>
      </c>
      <c r="E14" s="246" t="s">
        <v>861</v>
      </c>
      <c r="F14" s="251"/>
    </row>
    <row r="15" spans="1:11" ht="15.75">
      <c r="A15" s="242">
        <v>6</v>
      </c>
      <c r="B15" s="247" t="s">
        <v>807</v>
      </c>
      <c r="C15" s="248"/>
      <c r="D15" s="245" t="s">
        <v>854</v>
      </c>
      <c r="E15" s="246" t="s">
        <v>862</v>
      </c>
      <c r="F15" s="251"/>
    </row>
    <row r="16" spans="1:11" ht="15.75">
      <c r="A16" s="242">
        <v>7</v>
      </c>
      <c r="B16" s="247" t="s">
        <v>808</v>
      </c>
      <c r="C16" s="248"/>
      <c r="D16" s="245" t="s">
        <v>863</v>
      </c>
      <c r="E16" s="246" t="s">
        <v>864</v>
      </c>
      <c r="F16" s="251"/>
    </row>
    <row r="17" spans="1:6" ht="15.75">
      <c r="A17" s="242">
        <v>8</v>
      </c>
      <c r="B17" s="247" t="s">
        <v>809</v>
      </c>
      <c r="C17" s="248"/>
      <c r="D17" s="245" t="s">
        <v>863</v>
      </c>
      <c r="E17" s="246" t="s">
        <v>865</v>
      </c>
      <c r="F17" s="251"/>
    </row>
    <row r="18" spans="1:6" ht="15.75">
      <c r="A18" s="242">
        <v>9</v>
      </c>
      <c r="B18" s="247" t="s">
        <v>810</v>
      </c>
      <c r="C18" s="248"/>
      <c r="D18" s="245" t="s">
        <v>866</v>
      </c>
      <c r="E18" s="246" t="s">
        <v>867</v>
      </c>
      <c r="F18" s="251"/>
    </row>
    <row r="19" spans="1:6" ht="15.75">
      <c r="A19" s="242">
        <v>10</v>
      </c>
      <c r="B19" s="247" t="s">
        <v>811</v>
      </c>
      <c r="C19" s="248"/>
      <c r="D19" s="245" t="s">
        <v>868</v>
      </c>
      <c r="E19" s="246" t="s">
        <v>869</v>
      </c>
      <c r="F19" s="251"/>
    </row>
    <row r="20" spans="1:6" ht="15.75">
      <c r="A20" s="242">
        <v>11</v>
      </c>
      <c r="B20" s="247" t="s">
        <v>812</v>
      </c>
      <c r="C20" s="248"/>
      <c r="D20" s="245" t="s">
        <v>870</v>
      </c>
      <c r="E20" s="246" t="s">
        <v>867</v>
      </c>
      <c r="F20" s="251"/>
    </row>
    <row r="21" spans="1:6" ht="15.75">
      <c r="A21" s="242">
        <v>12</v>
      </c>
      <c r="B21" s="247" t="s">
        <v>813</v>
      </c>
      <c r="C21" s="248"/>
      <c r="D21" s="245" t="s">
        <v>868</v>
      </c>
      <c r="E21" s="246" t="s">
        <v>869</v>
      </c>
      <c r="F21" s="251"/>
    </row>
    <row r="22" spans="1:6" ht="15.75" customHeight="1">
      <c r="A22" s="242">
        <v>13</v>
      </c>
      <c r="B22" s="247" t="s">
        <v>814</v>
      </c>
      <c r="C22" s="248"/>
      <c r="D22" s="245" t="s">
        <v>871</v>
      </c>
      <c r="E22" s="246" t="s">
        <v>872</v>
      </c>
      <c r="F22" s="251"/>
    </row>
    <row r="23" spans="1:6" ht="12.75" customHeight="1">
      <c r="A23" s="242">
        <v>14</v>
      </c>
      <c r="B23" s="247" t="s">
        <v>815</v>
      </c>
      <c r="C23" s="248"/>
      <c r="D23" s="245" t="s">
        <v>873</v>
      </c>
      <c r="E23" s="246" t="s">
        <v>874</v>
      </c>
      <c r="F23" s="251"/>
    </row>
    <row r="24" spans="1:6" ht="12.75" customHeight="1">
      <c r="A24" s="242">
        <v>15</v>
      </c>
      <c r="B24" s="252" t="s">
        <v>816</v>
      </c>
      <c r="C24" s="248"/>
      <c r="D24" s="245" t="s">
        <v>873</v>
      </c>
      <c r="E24" s="246" t="s">
        <v>875</v>
      </c>
      <c r="F24" s="251"/>
    </row>
    <row r="25" spans="1:6" ht="15.75">
      <c r="A25" s="242">
        <v>16</v>
      </c>
      <c r="B25" s="247" t="s">
        <v>817</v>
      </c>
      <c r="C25" s="248"/>
      <c r="D25" s="245" t="s">
        <v>876</v>
      </c>
      <c r="E25" s="246" t="s">
        <v>877</v>
      </c>
      <c r="F25" s="251"/>
    </row>
    <row r="26" spans="1:6" ht="15.75">
      <c r="A26" s="242">
        <v>17</v>
      </c>
      <c r="B26" s="247" t="s">
        <v>818</v>
      </c>
      <c r="C26" s="248"/>
      <c r="D26" s="245" t="s">
        <v>878</v>
      </c>
      <c r="E26" s="246" t="s">
        <v>879</v>
      </c>
      <c r="F26" s="251"/>
    </row>
    <row r="27" spans="1:6" ht="15.75">
      <c r="A27" s="242">
        <v>18</v>
      </c>
      <c r="B27" s="247" t="s">
        <v>819</v>
      </c>
      <c r="C27" s="248"/>
      <c r="D27" s="245" t="s">
        <v>880</v>
      </c>
      <c r="E27" s="246" t="s">
        <v>881</v>
      </c>
      <c r="F27" s="251"/>
    </row>
    <row r="28" spans="1:6" ht="15.75">
      <c r="A28" s="242">
        <v>19</v>
      </c>
      <c r="B28" s="247" t="s">
        <v>820</v>
      </c>
      <c r="C28" s="248"/>
      <c r="D28" s="245" t="s">
        <v>882</v>
      </c>
      <c r="E28" s="246" t="s">
        <v>883</v>
      </c>
      <c r="F28" s="251"/>
    </row>
    <row r="29" spans="1:6" ht="15.75">
      <c r="A29" s="242">
        <v>20</v>
      </c>
      <c r="B29" s="247" t="s">
        <v>821</v>
      </c>
      <c r="C29" s="248"/>
      <c r="D29" s="245" t="s">
        <v>884</v>
      </c>
      <c r="E29" s="246" t="s">
        <v>885</v>
      </c>
      <c r="F29" s="251"/>
    </row>
    <row r="30" spans="1:6" ht="15.75">
      <c r="A30" s="242">
        <v>21</v>
      </c>
      <c r="B30" s="247" t="s">
        <v>822</v>
      </c>
      <c r="C30" s="248"/>
      <c r="D30" s="245" t="s">
        <v>886</v>
      </c>
      <c r="E30" s="246" t="s">
        <v>887</v>
      </c>
      <c r="F30" s="251"/>
    </row>
    <row r="31" spans="1:6" ht="15.75">
      <c r="A31" s="242">
        <v>22</v>
      </c>
      <c r="B31" s="247" t="s">
        <v>823</v>
      </c>
      <c r="C31" s="248"/>
      <c r="D31" s="245" t="s">
        <v>888</v>
      </c>
      <c r="E31" s="246" t="s">
        <v>887</v>
      </c>
      <c r="F31" s="251"/>
    </row>
    <row r="32" spans="1:6" ht="15.75">
      <c r="A32" s="242">
        <v>23</v>
      </c>
      <c r="B32" s="247" t="s">
        <v>824</v>
      </c>
      <c r="C32" s="248"/>
      <c r="D32" s="245" t="s">
        <v>889</v>
      </c>
      <c r="E32" s="246" t="s">
        <v>890</v>
      </c>
      <c r="F32" s="251"/>
    </row>
    <row r="33" spans="1:6" ht="15.75">
      <c r="A33" s="242">
        <v>24</v>
      </c>
      <c r="B33" s="247" t="s">
        <v>825</v>
      </c>
      <c r="C33" s="248"/>
      <c r="D33" s="245" t="s">
        <v>891</v>
      </c>
      <c r="E33" s="246" t="s">
        <v>892</v>
      </c>
      <c r="F33" s="251"/>
    </row>
    <row r="34" spans="1:6" ht="15.75">
      <c r="A34" s="242">
        <v>25</v>
      </c>
      <c r="B34" s="247" t="s">
        <v>826</v>
      </c>
      <c r="C34" s="248"/>
      <c r="D34" s="245" t="s">
        <v>893</v>
      </c>
      <c r="E34" s="246" t="s">
        <v>894</v>
      </c>
      <c r="F34" s="251"/>
    </row>
    <row r="35" spans="1:6" ht="15.75">
      <c r="A35" s="242">
        <v>26</v>
      </c>
      <c r="B35" s="247" t="s">
        <v>827</v>
      </c>
      <c r="C35" s="248"/>
      <c r="D35" s="245" t="s">
        <v>895</v>
      </c>
      <c r="E35" s="246" t="s">
        <v>896</v>
      </c>
      <c r="F35" s="251"/>
    </row>
    <row r="36" spans="1:6" ht="15.75">
      <c r="A36" s="242">
        <v>27</v>
      </c>
      <c r="B36" s="247" t="s">
        <v>828</v>
      </c>
      <c r="C36" s="248"/>
      <c r="D36" s="245" t="s">
        <v>897</v>
      </c>
      <c r="E36" s="246" t="s">
        <v>898</v>
      </c>
      <c r="F36" s="251"/>
    </row>
    <row r="37" spans="1:6" ht="15.75">
      <c r="A37" s="242">
        <v>28</v>
      </c>
      <c r="B37" s="247" t="s">
        <v>829</v>
      </c>
      <c r="C37" s="248"/>
      <c r="D37" s="245" t="s">
        <v>899</v>
      </c>
      <c r="E37" s="246" t="s">
        <v>900</v>
      </c>
      <c r="F37" s="251"/>
    </row>
    <row r="38" spans="1:6" ht="15.75">
      <c r="A38" s="242">
        <v>29</v>
      </c>
      <c r="B38" s="247" t="s">
        <v>830</v>
      </c>
      <c r="C38" s="248"/>
      <c r="D38" s="245" t="s">
        <v>901</v>
      </c>
      <c r="E38" s="246" t="s">
        <v>902</v>
      </c>
      <c r="F38" s="251"/>
    </row>
    <row r="39" spans="1:6" ht="15.75">
      <c r="A39" s="242">
        <v>30</v>
      </c>
      <c r="B39" s="247" t="s">
        <v>831</v>
      </c>
      <c r="C39" s="248"/>
      <c r="D39" s="245" t="s">
        <v>903</v>
      </c>
      <c r="E39" s="246" t="s">
        <v>904</v>
      </c>
      <c r="F39" s="251"/>
    </row>
    <row r="40" spans="1:6" ht="15.75">
      <c r="A40" s="242">
        <v>31</v>
      </c>
      <c r="B40" s="247" t="s">
        <v>832</v>
      </c>
      <c r="C40" s="248"/>
      <c r="D40" s="245" t="s">
        <v>905</v>
      </c>
      <c r="E40" s="246" t="s">
        <v>906</v>
      </c>
      <c r="F40" s="251"/>
    </row>
    <row r="41" spans="1:6" ht="15.75">
      <c r="A41" s="242">
        <v>32</v>
      </c>
      <c r="B41" s="247" t="s">
        <v>833</v>
      </c>
      <c r="C41" s="248"/>
      <c r="D41" s="245" t="s">
        <v>907</v>
      </c>
      <c r="E41" s="246" t="s">
        <v>908</v>
      </c>
      <c r="F41" s="251"/>
    </row>
    <row r="42" spans="1:6" ht="15.75">
      <c r="A42" s="242">
        <v>33</v>
      </c>
      <c r="B42" s="247"/>
      <c r="C42" s="248"/>
      <c r="D42" s="245"/>
      <c r="E42" s="246"/>
      <c r="F42" s="251"/>
    </row>
    <row r="43" spans="1:6" ht="15.75">
      <c r="A43" s="242">
        <v>34</v>
      </c>
      <c r="B43" s="247"/>
      <c r="C43" s="248"/>
      <c r="D43" s="253"/>
      <c r="E43" s="246"/>
      <c r="F43" s="251"/>
    </row>
    <row r="44" spans="1:6" ht="15.75">
      <c r="A44" s="242">
        <v>35</v>
      </c>
      <c r="B44" s="247"/>
      <c r="C44" s="248"/>
      <c r="D44" s="245"/>
      <c r="E44" s="246"/>
      <c r="F44" s="251"/>
    </row>
    <row r="45" spans="1:6" ht="15.75">
      <c r="A45" s="242">
        <v>36</v>
      </c>
      <c r="B45" s="247"/>
      <c r="C45" s="248"/>
      <c r="D45" s="245"/>
      <c r="E45" s="246"/>
      <c r="F45" s="251"/>
    </row>
    <row r="46" spans="1:6" ht="15.75">
      <c r="A46" s="242">
        <v>37</v>
      </c>
      <c r="B46" s="247"/>
      <c r="C46" s="248"/>
      <c r="D46" s="245"/>
      <c r="E46" s="246"/>
      <c r="F46" s="251"/>
    </row>
    <row r="47" spans="1:6" ht="15.75">
      <c r="A47" s="242">
        <v>38</v>
      </c>
      <c r="B47" s="247"/>
      <c r="C47" s="248"/>
      <c r="D47" s="245"/>
      <c r="E47" s="246"/>
      <c r="F47" s="251"/>
    </row>
    <row r="48" spans="1:6" ht="15.75">
      <c r="A48" s="242">
        <v>39</v>
      </c>
      <c r="B48" s="247"/>
      <c r="C48" s="248"/>
      <c r="D48" s="245"/>
      <c r="E48" s="246"/>
      <c r="F48" s="251"/>
    </row>
    <row r="49" spans="1:6" ht="15.75">
      <c r="A49" s="242">
        <v>40</v>
      </c>
      <c r="B49" s="247"/>
      <c r="C49" s="248"/>
      <c r="D49" s="245"/>
      <c r="E49" s="246"/>
      <c r="F49" s="251"/>
    </row>
    <row r="50" spans="1:6" ht="15.75">
      <c r="A50" s="242">
        <v>41</v>
      </c>
      <c r="B50" s="247"/>
      <c r="C50" s="248"/>
      <c r="D50" s="245"/>
      <c r="E50" s="246"/>
      <c r="F50" s="251"/>
    </row>
    <row r="51" spans="1:6" ht="15.75">
      <c r="A51" s="242">
        <v>42</v>
      </c>
      <c r="B51" s="247"/>
      <c r="C51" s="248"/>
      <c r="D51" s="245"/>
      <c r="E51" s="246"/>
      <c r="F51" s="251"/>
    </row>
    <row r="52" spans="1:6" ht="15.75">
      <c r="A52" s="242">
        <v>43</v>
      </c>
      <c r="B52" s="247"/>
      <c r="C52" s="253"/>
      <c r="D52" s="245"/>
      <c r="E52" s="246"/>
      <c r="F52" s="251"/>
    </row>
    <row r="53" spans="1:6" ht="15.75">
      <c r="A53" s="242">
        <v>44</v>
      </c>
      <c r="B53" s="247"/>
      <c r="C53" s="253"/>
      <c r="D53" s="245"/>
      <c r="E53" s="246"/>
      <c r="F53" s="251"/>
    </row>
    <row r="54" spans="1:6" ht="15.75">
      <c r="A54" s="242">
        <v>45</v>
      </c>
      <c r="B54" s="247"/>
      <c r="C54" s="253"/>
      <c r="D54" s="245"/>
      <c r="E54" s="246"/>
      <c r="F54" s="251"/>
    </row>
    <row r="55" spans="1:6" ht="12.75" hidden="1" customHeight="1">
      <c r="A55" s="242">
        <v>46</v>
      </c>
      <c r="B55" s="247"/>
      <c r="C55" s="247"/>
      <c r="D55" s="245"/>
      <c r="E55" s="246"/>
      <c r="F55" s="251"/>
    </row>
    <row r="56" spans="1:6" ht="12.75" hidden="1" customHeight="1">
      <c r="A56" s="242">
        <v>47</v>
      </c>
      <c r="B56" s="247"/>
      <c r="C56" s="247"/>
      <c r="D56" s="245"/>
      <c r="E56" s="246"/>
    </row>
    <row r="57" spans="1:6" ht="12.75" hidden="1" customHeight="1">
      <c r="A57" s="242">
        <v>48</v>
      </c>
      <c r="B57" s="247"/>
      <c r="C57" s="247"/>
      <c r="D57" s="245"/>
      <c r="E57" s="246"/>
    </row>
    <row r="58" spans="1:6" ht="12.75" hidden="1" customHeight="1">
      <c r="A58" s="242">
        <v>49</v>
      </c>
      <c r="B58" s="247"/>
      <c r="C58" s="247"/>
      <c r="D58" s="245"/>
      <c r="E58" s="246"/>
    </row>
    <row r="59" spans="1:6" ht="12.75" hidden="1" customHeight="1">
      <c r="A59" s="242">
        <v>50</v>
      </c>
      <c r="B59" s="247"/>
      <c r="C59" s="247"/>
      <c r="D59" s="245"/>
      <c r="E59" s="246"/>
    </row>
    <row r="60" spans="1:6" ht="12.75" hidden="1" customHeight="1">
      <c r="A60" s="242">
        <v>51</v>
      </c>
      <c r="B60" s="247"/>
      <c r="C60" s="247"/>
      <c r="D60" s="245"/>
      <c r="E60" s="246"/>
    </row>
    <row r="61" spans="1:6" ht="12.75" hidden="1" customHeight="1">
      <c r="A61" s="242">
        <v>52</v>
      </c>
      <c r="B61" s="247"/>
      <c r="C61" s="247"/>
      <c r="D61" s="245"/>
      <c r="E61" s="246"/>
    </row>
    <row r="62" spans="1:6" ht="12.75" hidden="1" customHeight="1">
      <c r="A62" s="242">
        <v>53</v>
      </c>
      <c r="B62" s="247"/>
      <c r="C62" s="247"/>
      <c r="D62" s="245"/>
      <c r="E62" s="246"/>
    </row>
    <row r="63" spans="1:6" ht="12.75" hidden="1" customHeight="1">
      <c r="A63" s="242">
        <v>54</v>
      </c>
      <c r="B63" s="247"/>
      <c r="C63" s="252"/>
      <c r="D63" s="245"/>
      <c r="E63" s="246"/>
    </row>
    <row r="64" spans="1:6" ht="12.75" hidden="1" customHeight="1">
      <c r="A64" s="242">
        <v>55</v>
      </c>
      <c r="B64" s="247"/>
      <c r="C64" s="247"/>
      <c r="D64" s="245"/>
      <c r="E64" s="246"/>
    </row>
    <row r="65" spans="1:6" ht="12.75" hidden="1" customHeight="1">
      <c r="A65" s="242">
        <v>56</v>
      </c>
      <c r="B65" s="247"/>
      <c r="C65" s="247"/>
      <c r="D65" s="245"/>
      <c r="E65" s="246"/>
      <c r="F65" s="251"/>
    </row>
    <row r="66" spans="1:6" ht="12.75" hidden="1" customHeight="1">
      <c r="A66" s="242">
        <v>57</v>
      </c>
      <c r="B66" s="247"/>
      <c r="C66" s="247"/>
      <c r="D66" s="245"/>
      <c r="E66" s="246"/>
      <c r="F66" s="251"/>
    </row>
    <row r="67" spans="1:6" ht="12.75" hidden="1" customHeight="1">
      <c r="A67" s="242">
        <v>58</v>
      </c>
      <c r="B67" s="247"/>
      <c r="C67" s="247"/>
      <c r="D67" s="245"/>
      <c r="E67" s="246"/>
      <c r="F67" s="251"/>
    </row>
    <row r="68" spans="1:6" ht="12.75" hidden="1" customHeight="1">
      <c r="A68" s="242">
        <v>59</v>
      </c>
      <c r="B68" s="247"/>
      <c r="C68" s="247"/>
      <c r="D68" s="245"/>
      <c r="E68" s="246"/>
      <c r="F68" s="251"/>
    </row>
    <row r="69" spans="1:6" ht="12.75" hidden="1" customHeight="1">
      <c r="A69" s="242">
        <v>60</v>
      </c>
      <c r="B69" s="254"/>
      <c r="C69" s="255"/>
      <c r="D69" s="256"/>
      <c r="E69" s="256"/>
      <c r="F69" s="251"/>
    </row>
    <row r="70" spans="1:6" ht="12.75" hidden="1" customHeight="1">
      <c r="A70" s="242">
        <v>61</v>
      </c>
      <c r="B70" s="254"/>
      <c r="C70" s="255"/>
      <c r="D70" s="256"/>
      <c r="E70" s="256"/>
      <c r="F70" s="251"/>
    </row>
    <row r="71" spans="1:6" ht="12.75" hidden="1" customHeight="1">
      <c r="A71" s="242">
        <v>62</v>
      </c>
      <c r="B71" s="254"/>
      <c r="C71" s="255"/>
      <c r="D71" s="256"/>
      <c r="E71" s="256"/>
      <c r="F71" s="251"/>
    </row>
    <row r="72" spans="1:6" ht="12.75" hidden="1" customHeight="1">
      <c r="A72" s="242">
        <v>63</v>
      </c>
      <c r="B72" s="254"/>
      <c r="C72" s="255"/>
      <c r="D72" s="256"/>
      <c r="E72" s="256"/>
      <c r="F72" s="251"/>
    </row>
    <row r="73" spans="1:6" ht="12.75" hidden="1" customHeight="1">
      <c r="A73" s="242">
        <v>64</v>
      </c>
      <c r="B73" s="254"/>
      <c r="C73" s="255"/>
      <c r="D73" s="256"/>
      <c r="E73" s="256"/>
      <c r="F73" s="251"/>
    </row>
    <row r="74" spans="1:6" ht="12.75" hidden="1" customHeight="1">
      <c r="A74" s="242">
        <v>65</v>
      </c>
      <c r="B74" s="254"/>
      <c r="C74" s="255"/>
      <c r="D74" s="256"/>
      <c r="E74" s="256"/>
      <c r="F74" s="251"/>
    </row>
    <row r="75" spans="1:6" ht="12.75" hidden="1" customHeight="1">
      <c r="A75" s="242">
        <v>66</v>
      </c>
      <c r="B75" s="254"/>
      <c r="C75" s="255"/>
      <c r="D75" s="256"/>
      <c r="E75" s="256"/>
    </row>
    <row r="76" spans="1:6" ht="12.75" hidden="1" customHeight="1">
      <c r="A76" s="242">
        <v>67</v>
      </c>
      <c r="B76" s="254"/>
      <c r="C76" s="255"/>
      <c r="D76" s="256"/>
      <c r="E76" s="256"/>
    </row>
    <row r="77" spans="1:6" ht="12.75" hidden="1" customHeight="1">
      <c r="A77" s="242">
        <v>68</v>
      </c>
      <c r="B77" s="254"/>
      <c r="C77" s="255"/>
      <c r="D77" s="256"/>
      <c r="E77" s="256"/>
    </row>
    <row r="78" spans="1:6" ht="12.75" hidden="1" customHeight="1">
      <c r="A78" s="242">
        <v>69</v>
      </c>
      <c r="B78" s="254"/>
      <c r="C78" s="255"/>
      <c r="D78" s="256"/>
      <c r="E78" s="256"/>
    </row>
    <row r="79" spans="1:6" ht="12.75" hidden="1" customHeight="1">
      <c r="A79" s="242">
        <v>70</v>
      </c>
      <c r="B79" s="254"/>
      <c r="C79" s="255"/>
      <c r="D79" s="256"/>
      <c r="E79" s="256"/>
    </row>
    <row r="80" spans="1:6" ht="12.75" hidden="1" customHeight="1">
      <c r="A80" s="242">
        <v>71</v>
      </c>
      <c r="B80" s="254"/>
      <c r="C80" s="255"/>
      <c r="D80" s="256"/>
      <c r="E80" s="256"/>
    </row>
    <row r="81" spans="1:5" ht="12.75" hidden="1" customHeight="1">
      <c r="A81" s="242">
        <v>72</v>
      </c>
      <c r="B81" s="254"/>
      <c r="C81" s="255"/>
      <c r="D81" s="256"/>
      <c r="E81" s="256"/>
    </row>
    <row r="82" spans="1:5" ht="12.75" hidden="1" customHeight="1">
      <c r="A82" s="242">
        <v>73</v>
      </c>
      <c r="B82" s="254"/>
      <c r="C82" s="255"/>
      <c r="D82" s="256"/>
      <c r="E82" s="256"/>
    </row>
    <row r="83" spans="1:5" ht="12.75" hidden="1" customHeight="1">
      <c r="A83" s="242">
        <v>74</v>
      </c>
      <c r="B83" s="254"/>
      <c r="C83" s="255"/>
      <c r="D83" s="256"/>
      <c r="E83" s="256"/>
    </row>
    <row r="84" spans="1:5" ht="12.75" hidden="1" customHeight="1">
      <c r="A84" s="242">
        <v>75</v>
      </c>
      <c r="B84" s="254"/>
      <c r="C84" s="255"/>
      <c r="D84" s="256"/>
      <c r="E84" s="256"/>
    </row>
    <row r="85" spans="1:5" ht="12.75" hidden="1" customHeight="1">
      <c r="A85" s="242">
        <v>76</v>
      </c>
      <c r="B85" s="254"/>
      <c r="C85" s="255"/>
      <c r="D85" s="256"/>
      <c r="E85" s="256"/>
    </row>
    <row r="86" spans="1:5" ht="12.75" hidden="1" customHeight="1">
      <c r="A86" s="242">
        <v>77</v>
      </c>
      <c r="B86" s="254"/>
      <c r="C86" s="255"/>
      <c r="D86" s="256"/>
      <c r="E86" s="256"/>
    </row>
    <row r="87" spans="1:5" ht="12.75" hidden="1" customHeight="1">
      <c r="A87" s="242">
        <v>78</v>
      </c>
      <c r="B87" s="254"/>
      <c r="C87" s="255"/>
      <c r="D87" s="256"/>
      <c r="E87" s="256"/>
    </row>
    <row r="88" spans="1:5" ht="12.75" hidden="1" customHeight="1">
      <c r="A88" s="242">
        <v>79</v>
      </c>
      <c r="B88" s="254"/>
      <c r="C88" s="255"/>
      <c r="D88" s="256"/>
      <c r="E88" s="256"/>
    </row>
    <row r="89" spans="1:5" ht="12.75" hidden="1" customHeight="1">
      <c r="A89" s="242">
        <v>80</v>
      </c>
      <c r="B89" s="254"/>
      <c r="C89" s="255"/>
      <c r="D89" s="256"/>
      <c r="E89" s="256"/>
    </row>
    <row r="90" spans="1:5" s="249" customFormat="1" ht="15.75">
      <c r="A90" s="242">
        <v>46</v>
      </c>
      <c r="B90" s="247"/>
      <c r="C90" s="253"/>
      <c r="D90" s="245"/>
      <c r="E90" s="246"/>
    </row>
    <row r="91" spans="1:5" s="249" customFormat="1" ht="15.75">
      <c r="A91" s="242">
        <v>47</v>
      </c>
      <c r="B91" s="247"/>
      <c r="C91" s="253"/>
      <c r="D91" s="245"/>
      <c r="E91" s="246"/>
    </row>
    <row r="92" spans="1:5" s="249" customFormat="1" ht="25.5" customHeight="1">
      <c r="A92" s="242">
        <v>48</v>
      </c>
      <c r="B92" s="247"/>
      <c r="C92" s="253"/>
      <c r="D92" s="245"/>
      <c r="E92" s="246"/>
    </row>
    <row r="93" spans="1:5" ht="15.75">
      <c r="A93" s="242">
        <v>49</v>
      </c>
      <c r="B93" s="247"/>
      <c r="C93" s="253"/>
      <c r="D93" s="245"/>
      <c r="E93" s="246"/>
    </row>
    <row r="94" spans="1:5" ht="15.75">
      <c r="A94" s="242">
        <v>50</v>
      </c>
      <c r="B94" s="247"/>
      <c r="C94" s="253"/>
      <c r="D94" s="245"/>
      <c r="E94" s="246"/>
    </row>
    <row r="95" spans="1:5" ht="15.75">
      <c r="A95" s="242">
        <v>51</v>
      </c>
      <c r="B95" s="247"/>
      <c r="C95" s="253"/>
      <c r="D95" s="245"/>
      <c r="E95" s="246"/>
    </row>
    <row r="96" spans="1:5" ht="15.75">
      <c r="A96" s="242">
        <v>52</v>
      </c>
      <c r="B96" s="247"/>
      <c r="C96" s="253"/>
      <c r="D96" s="245"/>
      <c r="E96" s="246"/>
    </row>
    <row r="97" spans="1:8" ht="15.75">
      <c r="A97" s="242">
        <v>53</v>
      </c>
      <c r="B97" s="247"/>
      <c r="C97" s="253"/>
      <c r="E97" s="246"/>
    </row>
    <row r="98" spans="1:8" ht="15.75">
      <c r="A98" s="242">
        <v>54</v>
      </c>
      <c r="B98" s="247"/>
      <c r="C98" s="257"/>
      <c r="D98" s="245"/>
      <c r="E98" s="246"/>
    </row>
    <row r="99" spans="1:8" ht="15.75">
      <c r="A99" s="242">
        <v>55</v>
      </c>
      <c r="B99" s="247"/>
      <c r="C99" s="253"/>
      <c r="D99" s="245"/>
      <c r="E99" s="246"/>
    </row>
    <row r="100" spans="1:8" ht="15.75">
      <c r="A100" s="242">
        <v>56</v>
      </c>
      <c r="B100" s="247"/>
      <c r="C100" s="253"/>
      <c r="D100" s="245"/>
      <c r="E100" s="246"/>
    </row>
    <row r="101" spans="1:8" ht="15.75">
      <c r="A101" s="242">
        <v>57</v>
      </c>
      <c r="B101" s="247"/>
      <c r="D101" s="245"/>
      <c r="E101" s="246"/>
    </row>
    <row r="102" spans="1:8" ht="15.75">
      <c r="A102" s="242">
        <v>58</v>
      </c>
      <c r="B102" s="247"/>
      <c r="C102" s="253"/>
      <c r="D102" s="245"/>
      <c r="E102" s="246"/>
    </row>
    <row r="103" spans="1:8" ht="15.75">
      <c r="A103" s="242">
        <v>59</v>
      </c>
      <c r="B103" s="247"/>
      <c r="C103" s="253"/>
      <c r="D103" s="245"/>
      <c r="E103" s="246"/>
    </row>
    <row r="104" spans="1:8">
      <c r="A104" s="258"/>
      <c r="B104" s="259"/>
      <c r="C104" s="260"/>
      <c r="D104" s="261"/>
      <c r="E104" s="259"/>
      <c r="F104" s="251"/>
      <c r="G104" s="262"/>
      <c r="H104" s="263"/>
    </row>
    <row r="105" spans="1:8">
      <c r="A105" s="258"/>
      <c r="B105" s="259"/>
      <c r="C105" s="260"/>
      <c r="D105" s="261"/>
      <c r="E105" s="259"/>
      <c r="F105" s="251"/>
      <c r="G105" s="262"/>
      <c r="H105" s="263"/>
    </row>
    <row r="106" spans="1:8">
      <c r="A106" s="258"/>
      <c r="B106" s="259"/>
      <c r="C106" s="260"/>
      <c r="D106" s="261"/>
      <c r="E106" s="259"/>
      <c r="F106" s="251"/>
      <c r="G106" s="262"/>
      <c r="H106" s="263"/>
    </row>
    <row r="107" spans="1:8">
      <c r="A107" s="258"/>
      <c r="B107" s="259"/>
      <c r="C107" s="260"/>
      <c r="D107" s="261"/>
      <c r="E107" s="259"/>
      <c r="F107" s="251"/>
      <c r="G107" s="262"/>
      <c r="H107" s="263"/>
    </row>
    <row r="108" spans="1:8" hidden="1">
      <c r="A108" s="258"/>
      <c r="B108" s="259"/>
      <c r="C108" s="260"/>
      <c r="D108" s="261"/>
      <c r="E108" s="259"/>
      <c r="F108" s="251"/>
      <c r="G108" s="262"/>
      <c r="H108" s="263"/>
    </row>
    <row r="109" spans="1:8" hidden="1">
      <c r="A109" s="258"/>
      <c r="B109" s="259" t="s">
        <v>309</v>
      </c>
      <c r="C109" s="264"/>
      <c r="D109" s="241"/>
      <c r="E109" s="259"/>
      <c r="F109" s="251"/>
      <c r="G109" s="262"/>
      <c r="H109" s="263"/>
    </row>
    <row r="110" spans="1:8" hidden="1">
      <c r="A110" s="258"/>
      <c r="B110" s="265" t="str">
        <f>[39]insumos!$B$9</f>
        <v>Ajudante de encanador</v>
      </c>
      <c r="C110" s="266" t="str">
        <f>[39]insumos!$C$9</f>
        <v>h</v>
      </c>
      <c r="D110" s="267">
        <v>0.63</v>
      </c>
      <c r="E110" s="268">
        <f>[39]insumos!$D$9</f>
        <v>3.11</v>
      </c>
      <c r="F110" s="251"/>
      <c r="G110" s="262"/>
      <c r="H110" s="263"/>
    </row>
    <row r="111" spans="1:8" hidden="1">
      <c r="A111" s="258"/>
      <c r="B111" s="265" t="str">
        <f>[39]insumos!$B$21</f>
        <v>Encanador</v>
      </c>
      <c r="C111" s="266" t="str">
        <f>[39]insumos!$C$21</f>
        <v>h</v>
      </c>
      <c r="D111" s="267">
        <v>0.63</v>
      </c>
      <c r="E111" s="268">
        <f>[39]insumos!$D$21</f>
        <v>4.6100000000000003</v>
      </c>
      <c r="F111" s="251"/>
      <c r="G111" s="262"/>
      <c r="H111" s="263"/>
    </row>
    <row r="112" spans="1:8" hidden="1">
      <c r="A112" s="258"/>
      <c r="B112" s="265" t="str">
        <f>[39]insumos!$B$262</f>
        <v>Anel de borracha DN 100mm</v>
      </c>
      <c r="C112" s="266" t="str">
        <f>[39]insumos!$C$262</f>
        <v>un</v>
      </c>
      <c r="D112" s="267">
        <v>1</v>
      </c>
      <c r="E112" s="268">
        <f>[39]insumos!$D$262</f>
        <v>2.46</v>
      </c>
      <c r="F112" s="251"/>
      <c r="G112" s="262"/>
      <c r="H112" s="263"/>
    </row>
    <row r="113" spans="1:8" hidden="1">
      <c r="A113" s="258"/>
      <c r="B113" s="265" t="str">
        <f>[39]insumos!$B$333</f>
        <v>Lubrificante para tubo de ferro fundido</v>
      </c>
      <c r="C113" s="266" t="str">
        <f>[39]insumos!$C$333</f>
        <v>kg</v>
      </c>
      <c r="D113" s="267">
        <v>1.14E-2</v>
      </c>
      <c r="E113" s="268">
        <f>[39]insumos!$D$333</f>
        <v>17.559999999999999</v>
      </c>
      <c r="F113" s="251"/>
      <c r="G113" s="262"/>
      <c r="H113" s="263"/>
    </row>
    <row r="114" spans="1:8" hidden="1">
      <c r="A114" s="258"/>
      <c r="B114" s="269" t="str">
        <f>[39]insumos!B355</f>
        <v>Redução normal FºFº - RFF DN 100x80</v>
      </c>
      <c r="C114" s="266" t="str">
        <f>[39]insumos!$C$354</f>
        <v>un</v>
      </c>
      <c r="D114" s="267">
        <v>1</v>
      </c>
      <c r="E114" s="270">
        <f>[39]insumos!D355</f>
        <v>100.8</v>
      </c>
      <c r="F114" s="251"/>
      <c r="G114" s="262"/>
      <c r="H114" s="263"/>
    </row>
    <row r="115" spans="1:8" hidden="1">
      <c r="A115" s="258"/>
      <c r="B115" s="269"/>
      <c r="C115" s="266"/>
      <c r="D115" s="267"/>
      <c r="E115" s="259" t="s">
        <v>310</v>
      </c>
      <c r="F115" s="251"/>
      <c r="G115" s="262"/>
      <c r="H115" s="263"/>
    </row>
    <row r="116" spans="1:8" hidden="1">
      <c r="A116" s="258"/>
      <c r="B116" s="239"/>
      <c r="C116" s="264"/>
      <c r="D116" s="241"/>
      <c r="E116" s="259" t="s">
        <v>311</v>
      </c>
      <c r="F116" s="251"/>
      <c r="G116" s="262"/>
      <c r="H116" s="263"/>
    </row>
    <row r="117" spans="1:8" hidden="1">
      <c r="A117" s="258"/>
      <c r="B117" s="265"/>
      <c r="C117" s="271"/>
      <c r="D117" s="272"/>
      <c r="E117" s="259" t="s">
        <v>312</v>
      </c>
      <c r="F117" s="251"/>
      <c r="G117" s="262"/>
      <c r="H117" s="263"/>
    </row>
    <row r="118" spans="1:8" hidden="1">
      <c r="A118" s="258"/>
      <c r="B118" s="265"/>
      <c r="C118" s="271"/>
      <c r="D118" s="272"/>
      <c r="E118" s="259" t="s">
        <v>313</v>
      </c>
      <c r="F118" s="251"/>
      <c r="G118" s="262"/>
      <c r="H118" s="263"/>
    </row>
    <row r="119" spans="1:8" hidden="1">
      <c r="A119" s="258"/>
      <c r="B119" s="265"/>
      <c r="C119" s="273"/>
      <c r="D119" s="273"/>
      <c r="E119" s="259"/>
      <c r="F119" s="251"/>
      <c r="G119" s="262"/>
      <c r="H119" s="263"/>
    </row>
    <row r="120" spans="1:8" hidden="1">
      <c r="A120" s="258"/>
      <c r="B120" s="259" t="s">
        <v>314</v>
      </c>
      <c r="C120" s="264"/>
      <c r="D120" s="241"/>
      <c r="E120" s="259"/>
      <c r="F120" s="251"/>
      <c r="G120" s="262"/>
      <c r="H120" s="263"/>
    </row>
    <row r="121" spans="1:8" hidden="1">
      <c r="A121" s="258"/>
      <c r="B121" s="265" t="str">
        <f>[39]insumos!$B$9</f>
        <v>Ajudante de encanador</v>
      </c>
      <c r="C121" s="266" t="str">
        <f>[39]insumos!$C$9</f>
        <v>h</v>
      </c>
      <c r="D121" s="267">
        <v>0.63</v>
      </c>
      <c r="E121" s="268">
        <f>[39]insumos!$D$9</f>
        <v>3.11</v>
      </c>
      <c r="F121" s="251"/>
      <c r="G121" s="262"/>
      <c r="H121" s="263"/>
    </row>
    <row r="122" spans="1:8" hidden="1">
      <c r="A122" s="258"/>
      <c r="B122" s="265" t="str">
        <f>[39]insumos!$B$21</f>
        <v>Encanador</v>
      </c>
      <c r="C122" s="266" t="str">
        <f>[39]insumos!$C$21</f>
        <v>h</v>
      </c>
      <c r="D122" s="267">
        <v>0.63</v>
      </c>
      <c r="E122" s="268">
        <f>[39]insumos!$D$21</f>
        <v>4.6100000000000003</v>
      </c>
      <c r="F122" s="251"/>
      <c r="G122" s="262"/>
      <c r="H122" s="263"/>
    </row>
    <row r="123" spans="1:8" hidden="1">
      <c r="A123" s="258"/>
      <c r="B123" s="265" t="str">
        <f>[39]insumos!B261</f>
        <v>Anel de borracha DN 75mm</v>
      </c>
      <c r="C123" s="266" t="str">
        <f>[39]insumos!$C$262</f>
        <v>un</v>
      </c>
      <c r="D123" s="267">
        <v>1</v>
      </c>
      <c r="E123" s="268">
        <f>[39]insumos!D261</f>
        <v>2.2999999999999998</v>
      </c>
      <c r="F123" s="251"/>
      <c r="G123" s="262"/>
      <c r="H123" s="263"/>
    </row>
    <row r="124" spans="1:8" hidden="1">
      <c r="A124" s="258"/>
      <c r="B124" s="265" t="str">
        <f>[39]insumos!$B$333</f>
        <v>Lubrificante para tubo de ferro fundido</v>
      </c>
      <c r="C124" s="266" t="str">
        <f>[39]insumos!$C$333</f>
        <v>kg</v>
      </c>
      <c r="D124" s="267">
        <v>1.14E-2</v>
      </c>
      <c r="E124" s="268">
        <f>[39]insumos!$D$333</f>
        <v>17.559999999999999</v>
      </c>
      <c r="F124" s="251"/>
      <c r="G124" s="262"/>
      <c r="H124" s="263"/>
    </row>
    <row r="125" spans="1:8" hidden="1">
      <c r="A125" s="258"/>
      <c r="B125" s="269" t="str">
        <f>[39]insumos!B356</f>
        <v>Redução normal FºFº - RFF DN 80x50</v>
      </c>
      <c r="C125" s="266" t="str">
        <f>[39]insumos!$C$354</f>
        <v>un</v>
      </c>
      <c r="D125" s="267">
        <v>1</v>
      </c>
      <c r="E125" s="270">
        <f>[39]insumos!D356</f>
        <v>74.430000000000007</v>
      </c>
      <c r="F125" s="251"/>
      <c r="G125" s="262"/>
      <c r="H125" s="263"/>
    </row>
    <row r="126" spans="1:8" hidden="1">
      <c r="A126" s="258"/>
      <c r="B126" s="269"/>
      <c r="C126" s="266"/>
      <c r="D126" s="267"/>
      <c r="E126" s="259" t="s">
        <v>310</v>
      </c>
      <c r="F126" s="251"/>
      <c r="G126" s="262"/>
      <c r="H126" s="263"/>
    </row>
    <row r="127" spans="1:8" hidden="1">
      <c r="A127" s="258"/>
      <c r="B127" s="239"/>
      <c r="C127" s="264"/>
      <c r="D127" s="241"/>
      <c r="E127" s="259" t="s">
        <v>311</v>
      </c>
      <c r="F127" s="251"/>
      <c r="G127" s="262"/>
      <c r="H127" s="263"/>
    </row>
    <row r="128" spans="1:8" hidden="1">
      <c r="A128" s="258"/>
      <c r="B128" s="265"/>
      <c r="C128" s="271"/>
      <c r="D128" s="272"/>
      <c r="E128" s="259" t="s">
        <v>312</v>
      </c>
      <c r="F128" s="251"/>
      <c r="G128" s="262"/>
      <c r="H128" s="263"/>
    </row>
    <row r="129" spans="1:8" hidden="1">
      <c r="A129" s="258"/>
      <c r="B129" s="265"/>
      <c r="C129" s="271"/>
      <c r="D129" s="272"/>
      <c r="E129" s="259" t="s">
        <v>313</v>
      </c>
      <c r="F129" s="251"/>
      <c r="G129" s="262"/>
      <c r="H129" s="263"/>
    </row>
    <row r="130" spans="1:8" hidden="1">
      <c r="A130" s="258"/>
      <c r="B130" s="265"/>
      <c r="C130" s="273"/>
      <c r="D130" s="273"/>
      <c r="E130" s="259"/>
      <c r="F130" s="251"/>
      <c r="G130" s="262"/>
      <c r="H130" s="263"/>
    </row>
    <row r="131" spans="1:8" hidden="1">
      <c r="A131" s="259" t="s">
        <v>315</v>
      </c>
      <c r="B131" s="259" t="s">
        <v>316</v>
      </c>
      <c r="C131" s="264"/>
      <c r="D131" s="241"/>
      <c r="E131" s="259"/>
      <c r="F131" s="274"/>
      <c r="G131" s="262"/>
      <c r="H131" s="263"/>
    </row>
    <row r="132" spans="1:8" hidden="1">
      <c r="A132" s="258"/>
      <c r="B132" s="265" t="str">
        <f>[39]insumos!$B$9</f>
        <v>Ajudante de encanador</v>
      </c>
      <c r="C132" s="266" t="str">
        <f>[39]insumos!$C$9</f>
        <v>h</v>
      </c>
      <c r="D132" s="267">
        <v>0.28000000000000003</v>
      </c>
      <c r="E132" s="268">
        <f>[39]insumos!$D$9</f>
        <v>3.11</v>
      </c>
      <c r="F132" s="274"/>
      <c r="G132" s="262"/>
      <c r="H132" s="263"/>
    </row>
    <row r="133" spans="1:8" hidden="1">
      <c r="A133" s="258"/>
      <c r="B133" s="265" t="str">
        <f>[39]insumos!$B$21</f>
        <v>Encanador</v>
      </c>
      <c r="C133" s="266" t="str">
        <f>[39]insumos!$C$21</f>
        <v>h</v>
      </c>
      <c r="D133" s="267">
        <v>0.48</v>
      </c>
      <c r="E133" s="268">
        <f>[39]insumos!$D$21</f>
        <v>4.6100000000000003</v>
      </c>
      <c r="F133" s="274"/>
      <c r="G133" s="262"/>
      <c r="H133" s="263"/>
    </row>
    <row r="134" spans="1:8" hidden="1">
      <c r="A134" s="258"/>
      <c r="B134" s="269" t="str">
        <f>[39]insumos!$B$650</f>
        <v>Caminhão comerc. Equip. c/guindaste (CHP)</v>
      </c>
      <c r="C134" s="266" t="str">
        <f>[39]insumos!$C$650</f>
        <v>h</v>
      </c>
      <c r="D134" s="267">
        <v>0.03</v>
      </c>
      <c r="E134" s="268">
        <f>[39]insumos!$D$650</f>
        <v>45.61</v>
      </c>
      <c r="F134" s="274"/>
      <c r="G134" s="262"/>
      <c r="H134" s="263"/>
    </row>
    <row r="135" spans="1:8" hidden="1">
      <c r="A135" s="258"/>
      <c r="B135" s="269" t="str">
        <f>[39]insumos!$B$438</f>
        <v>Tubo F°F° K-12 c/dois flanges DN 100 - 2,00m</v>
      </c>
      <c r="C135" s="266" t="str">
        <f>[39]insumos!$C$438</f>
        <v>un</v>
      </c>
      <c r="D135" s="267">
        <v>1</v>
      </c>
      <c r="E135" s="270">
        <f>[39]insumos!$D$438</f>
        <v>466.75</v>
      </c>
      <c r="F135" s="274"/>
      <c r="G135" s="262"/>
      <c r="H135" s="263"/>
    </row>
    <row r="136" spans="1:8" hidden="1">
      <c r="A136" s="258"/>
      <c r="B136" s="269"/>
      <c r="C136" s="266"/>
      <c r="D136" s="267"/>
      <c r="E136" s="259" t="s">
        <v>310</v>
      </c>
      <c r="F136" s="274"/>
      <c r="G136" s="262"/>
      <c r="H136" s="263"/>
    </row>
    <row r="137" spans="1:8" hidden="1">
      <c r="A137" s="258"/>
      <c r="B137" s="239"/>
      <c r="C137" s="264"/>
      <c r="D137" s="241"/>
      <c r="E137" s="259" t="s">
        <v>311</v>
      </c>
      <c r="F137" s="274"/>
      <c r="G137" s="262"/>
      <c r="H137" s="263"/>
    </row>
    <row r="138" spans="1:8" hidden="1">
      <c r="A138" s="258"/>
      <c r="B138" s="265"/>
      <c r="C138" s="271"/>
      <c r="D138" s="272"/>
      <c r="E138" s="259" t="s">
        <v>312</v>
      </c>
      <c r="F138" s="274"/>
      <c r="G138" s="262"/>
      <c r="H138" s="263"/>
    </row>
    <row r="139" spans="1:8" hidden="1">
      <c r="A139" s="258"/>
      <c r="B139" s="265"/>
      <c r="C139" s="271"/>
      <c r="D139" s="272"/>
      <c r="E139" s="259" t="s">
        <v>313</v>
      </c>
      <c r="F139" s="274"/>
      <c r="G139" s="262"/>
      <c r="H139" s="263"/>
    </row>
    <row r="140" spans="1:8" hidden="1">
      <c r="A140" s="258"/>
      <c r="B140" s="265"/>
      <c r="C140" s="271"/>
      <c r="D140" s="272"/>
      <c r="E140" s="259"/>
      <c r="F140" s="274"/>
      <c r="G140" s="262"/>
      <c r="H140" s="263"/>
    </row>
    <row r="141" spans="1:8" hidden="1">
      <c r="A141" s="258"/>
      <c r="B141" s="259" t="s">
        <v>317</v>
      </c>
      <c r="C141" s="264"/>
      <c r="D141" s="241"/>
      <c r="E141" s="259"/>
      <c r="F141" s="274"/>
      <c r="G141" s="262"/>
      <c r="H141" s="263"/>
    </row>
    <row r="142" spans="1:8" hidden="1">
      <c r="A142" s="258"/>
      <c r="B142" s="265" t="str">
        <f>[39]insumos!$B$9</f>
        <v>Ajudante de encanador</v>
      </c>
      <c r="C142" s="266" t="str">
        <f>[39]insumos!$C$9</f>
        <v>h</v>
      </c>
      <c r="D142" s="267">
        <v>0.28000000000000003</v>
      </c>
      <c r="E142" s="268">
        <f>[39]insumos!$D$9</f>
        <v>3.11</v>
      </c>
      <c r="F142" s="274"/>
      <c r="G142" s="262"/>
      <c r="H142" s="263"/>
    </row>
    <row r="143" spans="1:8" hidden="1">
      <c r="A143" s="258"/>
      <c r="B143" s="265" t="str">
        <f>[39]insumos!$B$21</f>
        <v>Encanador</v>
      </c>
      <c r="C143" s="266" t="str">
        <f>[39]insumos!$C$21</f>
        <v>h</v>
      </c>
      <c r="D143" s="267">
        <v>0.48</v>
      </c>
      <c r="E143" s="268">
        <f>[39]insumos!$D$21</f>
        <v>4.6100000000000003</v>
      </c>
      <c r="F143" s="274"/>
      <c r="G143" s="262"/>
      <c r="H143" s="263"/>
    </row>
    <row r="144" spans="1:8" hidden="1">
      <c r="A144" s="258"/>
      <c r="B144" s="269" t="str">
        <f>[39]insumos!$B$650</f>
        <v>Caminhão comerc. Equip. c/guindaste (CHP)</v>
      </c>
      <c r="C144" s="266" t="str">
        <f>[39]insumos!$C$650</f>
        <v>h</v>
      </c>
      <c r="D144" s="267">
        <v>0.03</v>
      </c>
      <c r="E144" s="268">
        <f>[39]insumos!$D$650</f>
        <v>45.61</v>
      </c>
      <c r="F144" s="274"/>
      <c r="G144" s="262"/>
      <c r="H144" s="263"/>
    </row>
    <row r="145" spans="1:8" hidden="1">
      <c r="A145" s="258"/>
      <c r="B145" s="269" t="str">
        <f>[39]insumos!B507</f>
        <v>Tubo F°F° K-12 C/ DOIS FLANGES DN 100 - 1,60m</v>
      </c>
      <c r="C145" s="266" t="str">
        <f>[39]insumos!$C$438</f>
        <v>un</v>
      </c>
      <c r="D145" s="267">
        <v>1</v>
      </c>
      <c r="E145" s="270">
        <f>[39]insumos!D507</f>
        <v>398.62</v>
      </c>
      <c r="F145" s="274"/>
      <c r="G145" s="262"/>
      <c r="H145" s="263"/>
    </row>
    <row r="146" spans="1:8" hidden="1">
      <c r="A146" s="258"/>
      <c r="B146" s="269"/>
      <c r="C146" s="266"/>
      <c r="D146" s="267"/>
      <c r="E146" s="259" t="s">
        <v>310</v>
      </c>
      <c r="F146" s="274"/>
      <c r="G146" s="262"/>
      <c r="H146" s="263"/>
    </row>
    <row r="147" spans="1:8" hidden="1">
      <c r="A147" s="258"/>
      <c r="B147" s="239"/>
      <c r="C147" s="264"/>
      <c r="D147" s="241"/>
      <c r="E147" s="259" t="s">
        <v>311</v>
      </c>
      <c r="F147" s="274"/>
      <c r="G147" s="262"/>
      <c r="H147" s="263"/>
    </row>
    <row r="148" spans="1:8" hidden="1">
      <c r="A148" s="258"/>
      <c r="B148" s="265"/>
      <c r="C148" s="271"/>
      <c r="D148" s="272"/>
      <c r="E148" s="259" t="s">
        <v>312</v>
      </c>
      <c r="F148" s="274"/>
      <c r="G148" s="262"/>
      <c r="H148" s="263"/>
    </row>
    <row r="149" spans="1:8" hidden="1">
      <c r="A149" s="258"/>
      <c r="B149" s="265"/>
      <c r="C149" s="271"/>
      <c r="D149" s="272"/>
      <c r="E149" s="259" t="s">
        <v>313</v>
      </c>
      <c r="F149" s="274"/>
      <c r="G149" s="262"/>
      <c r="H149" s="263"/>
    </row>
    <row r="150" spans="1:8" hidden="1">
      <c r="A150" s="258"/>
      <c r="B150" s="265"/>
      <c r="C150" s="271"/>
      <c r="D150" s="272"/>
      <c r="E150" s="259"/>
      <c r="F150" s="274"/>
      <c r="G150" s="262"/>
      <c r="H150" s="263"/>
    </row>
    <row r="151" spans="1:8" hidden="1">
      <c r="A151" s="258"/>
      <c r="B151" s="265"/>
      <c r="C151" s="271"/>
      <c r="D151" s="272"/>
      <c r="E151" s="259"/>
      <c r="F151" s="274"/>
      <c r="G151" s="262"/>
      <c r="H151" s="263"/>
    </row>
    <row r="152" spans="1:8" hidden="1">
      <c r="A152" s="258"/>
      <c r="B152" s="259" t="s">
        <v>318</v>
      </c>
      <c r="C152" s="264"/>
      <c r="D152" s="241"/>
      <c r="E152" s="259"/>
      <c r="F152" s="274"/>
      <c r="G152" s="262"/>
      <c r="H152" s="263"/>
    </row>
    <row r="153" spans="1:8" hidden="1">
      <c r="A153" s="258"/>
      <c r="B153" s="265" t="str">
        <f>[39]insumos!$B$9</f>
        <v>Ajudante de encanador</v>
      </c>
      <c r="C153" s="266" t="str">
        <f>[39]insumos!$C$9</f>
        <v>h</v>
      </c>
      <c r="D153" s="267">
        <v>0.28000000000000003</v>
      </c>
      <c r="E153" s="268">
        <f>[39]insumos!$D$9</f>
        <v>3.11</v>
      </c>
      <c r="F153" s="274"/>
      <c r="G153" s="262"/>
      <c r="H153" s="263"/>
    </row>
    <row r="154" spans="1:8" hidden="1">
      <c r="A154" s="258"/>
      <c r="B154" s="265" t="str">
        <f>[39]insumos!$B$21</f>
        <v>Encanador</v>
      </c>
      <c r="C154" s="266" t="str">
        <f>[39]insumos!$C$21</f>
        <v>h</v>
      </c>
      <c r="D154" s="267">
        <v>0.48</v>
      </c>
      <c r="E154" s="268">
        <f>[39]insumos!$D$21</f>
        <v>4.6100000000000003</v>
      </c>
      <c r="F154" s="274"/>
      <c r="G154" s="262"/>
      <c r="H154" s="263"/>
    </row>
    <row r="155" spans="1:8" hidden="1">
      <c r="A155" s="258"/>
      <c r="B155" s="269" t="str">
        <f>[39]insumos!$B$650</f>
        <v>Caminhão comerc. Equip. c/guindaste (CHP)</v>
      </c>
      <c r="C155" s="266" t="str">
        <f>[39]insumos!$C$650</f>
        <v>h</v>
      </c>
      <c r="D155" s="267">
        <v>0.03</v>
      </c>
      <c r="E155" s="268">
        <f>[39]insumos!$D$650</f>
        <v>45.61</v>
      </c>
      <c r="F155" s="274"/>
      <c r="G155" s="262"/>
      <c r="H155" s="263"/>
    </row>
    <row r="156" spans="1:8" hidden="1">
      <c r="A156" s="258"/>
      <c r="B156" s="269" t="str">
        <f>[39]insumos!B505</f>
        <v>Tubo F°F° K-12 C/ DOIS FLANGES DN 100 - 1,30m</v>
      </c>
      <c r="C156" s="266" t="str">
        <f>[39]insumos!$C$438</f>
        <v>un</v>
      </c>
      <c r="D156" s="267">
        <v>1</v>
      </c>
      <c r="E156" s="270">
        <f>[39]insumos!D505</f>
        <v>347.54</v>
      </c>
      <c r="F156" s="274"/>
      <c r="G156" s="262"/>
      <c r="H156" s="263"/>
    </row>
    <row r="157" spans="1:8" hidden="1">
      <c r="A157" s="258"/>
      <c r="B157" s="269"/>
      <c r="C157" s="266"/>
      <c r="D157" s="267"/>
      <c r="E157" s="259" t="s">
        <v>310</v>
      </c>
      <c r="F157" s="274"/>
      <c r="G157" s="262"/>
      <c r="H157" s="263"/>
    </row>
    <row r="158" spans="1:8" hidden="1">
      <c r="A158" s="258"/>
      <c r="B158" s="239"/>
      <c r="C158" s="264"/>
      <c r="D158" s="241"/>
      <c r="E158" s="259" t="s">
        <v>311</v>
      </c>
      <c r="F158" s="274"/>
      <c r="G158" s="262"/>
      <c r="H158" s="263"/>
    </row>
    <row r="159" spans="1:8" hidden="1">
      <c r="A159" s="258"/>
      <c r="B159" s="265"/>
      <c r="C159" s="271"/>
      <c r="D159" s="272"/>
      <c r="E159" s="259" t="s">
        <v>312</v>
      </c>
      <c r="F159" s="274"/>
      <c r="G159" s="262"/>
      <c r="H159" s="263"/>
    </row>
    <row r="160" spans="1:8" hidden="1">
      <c r="A160" s="258"/>
      <c r="B160" s="265"/>
      <c r="C160" s="271"/>
      <c r="D160" s="272"/>
      <c r="E160" s="259" t="s">
        <v>313</v>
      </c>
      <c r="F160" s="274"/>
      <c r="G160" s="262"/>
      <c r="H160" s="263"/>
    </row>
    <row r="161" spans="1:8" hidden="1">
      <c r="A161" s="258"/>
      <c r="B161" s="265"/>
      <c r="C161" s="271"/>
      <c r="D161" s="272"/>
      <c r="E161" s="259"/>
      <c r="F161" s="274"/>
      <c r="G161" s="262"/>
      <c r="H161" s="263"/>
    </row>
    <row r="162" spans="1:8" hidden="1">
      <c r="A162" s="258"/>
      <c r="B162" s="265"/>
      <c r="C162" s="273"/>
      <c r="D162" s="273"/>
      <c r="E162" s="259"/>
      <c r="F162" s="251"/>
      <c r="G162" s="262"/>
      <c r="H162" s="263"/>
    </row>
    <row r="163" spans="1:8" hidden="1">
      <c r="A163" s="259" t="s">
        <v>319</v>
      </c>
      <c r="B163" s="259" t="s">
        <v>320</v>
      </c>
      <c r="C163" s="264"/>
      <c r="D163" s="241"/>
      <c r="E163" s="259"/>
      <c r="F163" s="251"/>
      <c r="G163" s="262"/>
      <c r="H163" s="263"/>
    </row>
    <row r="164" spans="1:8" hidden="1">
      <c r="A164" s="258"/>
      <c r="B164" s="265" t="str">
        <f>[39]insumos!$B$9</f>
        <v>Ajudante de encanador</v>
      </c>
      <c r="C164" s="266" t="str">
        <f>[39]insumos!$C$9</f>
        <v>h</v>
      </c>
      <c r="D164" s="267">
        <v>0.08</v>
      </c>
      <c r="E164" s="268">
        <f>[39]insumos!$D$9</f>
        <v>3.11</v>
      </c>
      <c r="F164" s="251"/>
      <c r="G164" s="262"/>
      <c r="H164" s="263"/>
    </row>
    <row r="165" spans="1:8" hidden="1">
      <c r="A165" s="258"/>
      <c r="B165" s="265" t="str">
        <f>[39]insumos!$B$21</f>
        <v>Encanador</v>
      </c>
      <c r="C165" s="266" t="str">
        <f>[39]insumos!$C$21</f>
        <v>h</v>
      </c>
      <c r="D165" s="267">
        <v>0.14000000000000001</v>
      </c>
      <c r="E165" s="268">
        <f>[39]insumos!$D$21</f>
        <v>4.6100000000000003</v>
      </c>
      <c r="F165" s="251"/>
      <c r="G165" s="262"/>
      <c r="H165" s="263"/>
    </row>
    <row r="166" spans="1:8" hidden="1">
      <c r="A166" s="258"/>
      <c r="B166" s="269" t="str">
        <f>[39]insumos!$B$650</f>
        <v>Caminhão comerc. Equip. c/guindaste (CHP)</v>
      </c>
      <c r="C166" s="266" t="str">
        <f>[39]insumos!$C$650</f>
        <v>h</v>
      </c>
      <c r="D166" s="267">
        <v>0.01</v>
      </c>
      <c r="E166" s="268">
        <f>[39]insumos!$D$650</f>
        <v>45.61</v>
      </c>
      <c r="F166" s="251"/>
      <c r="G166" s="262"/>
      <c r="H166" s="263"/>
    </row>
    <row r="167" spans="1:8" hidden="1">
      <c r="A167" s="258"/>
      <c r="B167" s="269" t="str">
        <f>[39]insumos!$B$433</f>
        <v>Tubo F°F° K-12 c/dois flanges DN 100 - 0,60m</v>
      </c>
      <c r="C167" s="266" t="str">
        <f>[39]insumos!$C$433</f>
        <v>un</v>
      </c>
      <c r="D167" s="267">
        <v>1</v>
      </c>
      <c r="E167" s="270">
        <f>[39]insumos!$D$433</f>
        <v>228.36</v>
      </c>
      <c r="F167" s="251"/>
      <c r="G167" s="262"/>
      <c r="H167" s="263"/>
    </row>
    <row r="168" spans="1:8" hidden="1">
      <c r="A168" s="258"/>
      <c r="B168" s="269"/>
      <c r="C168" s="266"/>
      <c r="D168" s="267"/>
      <c r="E168" s="259" t="s">
        <v>310</v>
      </c>
      <c r="F168" s="251"/>
      <c r="G168" s="262"/>
      <c r="H168" s="263"/>
    </row>
    <row r="169" spans="1:8" hidden="1">
      <c r="A169" s="258"/>
      <c r="B169" s="239"/>
      <c r="C169" s="264"/>
      <c r="D169" s="241"/>
      <c r="E169" s="259" t="s">
        <v>311</v>
      </c>
      <c r="F169" s="251"/>
      <c r="G169" s="262"/>
      <c r="H169" s="263"/>
    </row>
    <row r="170" spans="1:8" hidden="1">
      <c r="A170" s="258"/>
      <c r="B170" s="265"/>
      <c r="C170" s="271"/>
      <c r="D170" s="272"/>
      <c r="E170" s="259" t="s">
        <v>312</v>
      </c>
      <c r="F170" s="251"/>
      <c r="G170" s="262"/>
      <c r="H170" s="263"/>
    </row>
    <row r="171" spans="1:8" hidden="1">
      <c r="A171" s="258"/>
      <c r="B171" s="265"/>
      <c r="C171" s="271"/>
      <c r="D171" s="272"/>
      <c r="E171" s="259" t="s">
        <v>313</v>
      </c>
      <c r="F171" s="251"/>
      <c r="G171" s="262"/>
      <c r="H171" s="263"/>
    </row>
    <row r="172" spans="1:8" hidden="1">
      <c r="A172" s="258"/>
      <c r="B172" s="265"/>
      <c r="C172" s="273"/>
      <c r="D172" s="273"/>
      <c r="E172" s="259"/>
      <c r="F172" s="251"/>
      <c r="G172" s="262"/>
      <c r="H172" s="263"/>
    </row>
    <row r="173" spans="1:8" hidden="1">
      <c r="A173" s="259" t="s">
        <v>321</v>
      </c>
      <c r="B173" s="259" t="s">
        <v>322</v>
      </c>
      <c r="C173" s="264"/>
      <c r="D173" s="241"/>
      <c r="E173" s="259"/>
      <c r="F173" s="251"/>
      <c r="G173" s="262"/>
      <c r="H173" s="263"/>
    </row>
    <row r="174" spans="1:8" hidden="1">
      <c r="A174" s="258"/>
      <c r="B174" s="265" t="str">
        <f>[39]insumos!$B$9</f>
        <v>Ajudante de encanador</v>
      </c>
      <c r="C174" s="266" t="str">
        <f>[39]insumos!$C$9</f>
        <v>h</v>
      </c>
      <c r="D174" s="267">
        <v>1</v>
      </c>
      <c r="E174" s="268">
        <f>[39]insumos!$D$9</f>
        <v>3.11</v>
      </c>
      <c r="F174" s="251"/>
      <c r="G174" s="262"/>
      <c r="H174" s="263"/>
    </row>
    <row r="175" spans="1:8" hidden="1">
      <c r="A175" s="258"/>
      <c r="B175" s="265" t="str">
        <f>[39]insumos!$B$21</f>
        <v>Encanador</v>
      </c>
      <c r="C175" s="266" t="str">
        <f>[39]insumos!$C$21</f>
        <v>h</v>
      </c>
      <c r="D175" s="267">
        <v>1</v>
      </c>
      <c r="E175" s="268">
        <f>[39]insumos!$D$21</f>
        <v>4.6100000000000003</v>
      </c>
      <c r="F175" s="251"/>
      <c r="G175" s="262"/>
      <c r="H175" s="263"/>
    </row>
    <row r="176" spans="1:8" ht="24" hidden="1">
      <c r="A176" s="258"/>
      <c r="B176" s="269" t="str">
        <f>[39]insumos!$B$546</f>
        <v>Sensor de fluxo p/desligamento automático de bombas dn 2"</v>
      </c>
      <c r="C176" s="266" t="str">
        <f>[39]insumos!$C$546</f>
        <v>un</v>
      </c>
      <c r="D176" s="267">
        <v>1</v>
      </c>
      <c r="E176" s="270">
        <f>[39]insumos!$D$546</f>
        <v>2247.04</v>
      </c>
      <c r="F176" s="251"/>
      <c r="G176" s="262"/>
      <c r="H176" s="263"/>
    </row>
    <row r="177" spans="1:8" hidden="1">
      <c r="A177" s="258"/>
      <c r="B177" s="269"/>
      <c r="C177" s="266"/>
      <c r="D177" s="267"/>
      <c r="E177" s="259" t="s">
        <v>310</v>
      </c>
      <c r="F177" s="251"/>
      <c r="G177" s="262"/>
      <c r="H177" s="263"/>
    </row>
    <row r="178" spans="1:8" hidden="1">
      <c r="A178" s="258"/>
      <c r="B178" s="239"/>
      <c r="C178" s="264"/>
      <c r="D178" s="241"/>
      <c r="E178" s="259" t="s">
        <v>311</v>
      </c>
      <c r="F178" s="251"/>
      <c r="G178" s="262"/>
      <c r="H178" s="263"/>
    </row>
    <row r="179" spans="1:8" hidden="1">
      <c r="A179" s="258"/>
      <c r="B179" s="265"/>
      <c r="C179" s="271"/>
      <c r="D179" s="272"/>
      <c r="E179" s="259" t="s">
        <v>312</v>
      </c>
      <c r="F179" s="251"/>
      <c r="G179" s="262"/>
      <c r="H179" s="263"/>
    </row>
    <row r="180" spans="1:8" hidden="1">
      <c r="A180" s="258"/>
      <c r="B180" s="265"/>
      <c r="C180" s="271"/>
      <c r="D180" s="272"/>
      <c r="E180" s="259" t="s">
        <v>313</v>
      </c>
      <c r="F180" s="251"/>
      <c r="G180" s="262"/>
      <c r="H180" s="263"/>
    </row>
    <row r="181" spans="1:8" hidden="1">
      <c r="A181" s="258"/>
      <c r="B181" s="265"/>
      <c r="C181" s="271"/>
      <c r="D181" s="272"/>
      <c r="E181" s="259"/>
      <c r="F181" s="251"/>
      <c r="G181" s="262"/>
      <c r="H181" s="263"/>
    </row>
    <row r="182" spans="1:8" hidden="1">
      <c r="A182" s="258"/>
      <c r="B182" s="265"/>
      <c r="C182" s="273"/>
      <c r="D182" s="273"/>
      <c r="E182" s="259"/>
      <c r="F182" s="251"/>
      <c r="G182" s="262"/>
      <c r="H182" s="263"/>
    </row>
    <row r="183" spans="1:8" hidden="1">
      <c r="A183" s="259" t="s">
        <v>323</v>
      </c>
      <c r="B183" s="259" t="s">
        <v>324</v>
      </c>
      <c r="C183" s="264"/>
      <c r="D183" s="241"/>
      <c r="E183" s="259"/>
      <c r="F183" s="251"/>
      <c r="G183" s="262"/>
      <c r="H183" s="263"/>
    </row>
    <row r="184" spans="1:8" hidden="1">
      <c r="A184" s="258"/>
      <c r="B184" s="265" t="str">
        <f>[39]insumos!$B$9</f>
        <v>Ajudante de encanador</v>
      </c>
      <c r="C184" s="271" t="s">
        <v>325</v>
      </c>
      <c r="D184" s="267">
        <v>0.35</v>
      </c>
      <c r="E184" s="268">
        <f>[39]insumos!$D$9</f>
        <v>3.11</v>
      </c>
      <c r="F184" s="251"/>
      <c r="G184" s="262"/>
      <c r="H184" s="263"/>
    </row>
    <row r="185" spans="1:8" hidden="1">
      <c r="A185" s="258"/>
      <c r="B185" s="265" t="str">
        <f>[39]insumos!$B$21</f>
        <v>Encanador</v>
      </c>
      <c r="C185" s="271" t="s">
        <v>325</v>
      </c>
      <c r="D185" s="267">
        <v>0.35</v>
      </c>
      <c r="E185" s="268">
        <f>[39]insumos!$D$21</f>
        <v>4.6100000000000003</v>
      </c>
      <c r="F185" s="251"/>
      <c r="G185" s="262"/>
      <c r="H185" s="263"/>
    </row>
    <row r="186" spans="1:8" hidden="1">
      <c r="A186" s="258"/>
      <c r="B186" s="269" t="str">
        <f>[39]insumos!$B$279</f>
        <v>Colar tomada FOFO DN 100X1/2</v>
      </c>
      <c r="C186" s="266" t="str">
        <f>[39]insumos!$C$279</f>
        <v>un</v>
      </c>
      <c r="D186" s="267">
        <v>1</v>
      </c>
      <c r="E186" s="268">
        <f>[39]insumos!$D$279</f>
        <v>20.46</v>
      </c>
      <c r="F186" s="251"/>
      <c r="G186" s="262"/>
      <c r="H186" s="263"/>
    </row>
    <row r="187" spans="1:8" hidden="1">
      <c r="A187" s="258"/>
      <c r="B187" s="275"/>
      <c r="C187" s="271"/>
      <c r="D187" s="267"/>
      <c r="E187" s="259" t="s">
        <v>310</v>
      </c>
      <c r="F187" s="251"/>
      <c r="G187" s="262"/>
      <c r="H187" s="263"/>
    </row>
    <row r="188" spans="1:8" hidden="1">
      <c r="A188" s="258"/>
      <c r="B188" s="239"/>
      <c r="C188" s="264"/>
      <c r="D188" s="241"/>
      <c r="E188" s="259" t="s">
        <v>311</v>
      </c>
      <c r="F188" s="251"/>
      <c r="G188" s="262"/>
      <c r="H188" s="263"/>
    </row>
    <row r="189" spans="1:8" hidden="1">
      <c r="A189" s="258"/>
      <c r="B189" s="265"/>
      <c r="C189" s="273"/>
      <c r="D189" s="273"/>
      <c r="E189" s="259" t="s">
        <v>312</v>
      </c>
      <c r="F189" s="251"/>
      <c r="G189" s="262"/>
      <c r="H189" s="263"/>
    </row>
    <row r="190" spans="1:8" hidden="1">
      <c r="A190" s="258"/>
      <c r="B190" s="265"/>
      <c r="C190" s="273"/>
      <c r="D190" s="273"/>
      <c r="E190" s="259" t="s">
        <v>313</v>
      </c>
      <c r="F190" s="251"/>
      <c r="G190" s="262"/>
      <c r="H190" s="263"/>
    </row>
    <row r="191" spans="1:8" hidden="1">
      <c r="A191" s="258"/>
      <c r="B191" s="265"/>
      <c r="C191" s="273"/>
      <c r="D191" s="273"/>
      <c r="E191" s="259"/>
      <c r="F191" s="251"/>
      <c r="G191" s="262"/>
      <c r="H191" s="263"/>
    </row>
    <row r="192" spans="1:8" hidden="1">
      <c r="A192" s="258"/>
      <c r="B192" s="265"/>
      <c r="C192" s="273"/>
      <c r="D192" s="273"/>
      <c r="E192" s="259"/>
      <c r="F192" s="251"/>
      <c r="G192" s="262"/>
      <c r="H192" s="263"/>
    </row>
    <row r="193" spans="1:8" hidden="1">
      <c r="A193" s="258"/>
      <c r="B193" s="259" t="s">
        <v>326</v>
      </c>
      <c r="C193" s="264"/>
      <c r="D193" s="241"/>
      <c r="E193" s="259"/>
      <c r="F193" s="251"/>
      <c r="G193" s="262"/>
      <c r="H193" s="263"/>
    </row>
    <row r="194" spans="1:8" hidden="1">
      <c r="A194" s="258"/>
      <c r="B194" s="265" t="str">
        <f>[39]insumos!$B$9</f>
        <v>Ajudante de encanador</v>
      </c>
      <c r="C194" s="271" t="s">
        <v>325</v>
      </c>
      <c r="D194" s="267">
        <v>1.48</v>
      </c>
      <c r="E194" s="268">
        <f>[39]insumos!$D$9</f>
        <v>3.11</v>
      </c>
      <c r="F194" s="251"/>
      <c r="G194" s="262"/>
      <c r="H194" s="263"/>
    </row>
    <row r="195" spans="1:8" hidden="1">
      <c r="A195" s="258"/>
      <c r="B195" s="265" t="str">
        <f>[39]insumos!$B$21</f>
        <v>Encanador</v>
      </c>
      <c r="C195" s="271" t="s">
        <v>325</v>
      </c>
      <c r="D195" s="267">
        <v>1.48</v>
      </c>
      <c r="E195" s="268">
        <f>[39]insumos!$D$21</f>
        <v>4.6100000000000003</v>
      </c>
      <c r="F195" s="251"/>
      <c r="G195" s="262"/>
      <c r="H195" s="263"/>
    </row>
    <row r="196" spans="1:8" hidden="1">
      <c r="A196" s="258"/>
      <c r="B196" s="269" t="str">
        <f>[39]insumos!B552</f>
        <v>Válvula de retenção F°F° - VRPUS DN 80</v>
      </c>
      <c r="C196" s="266" t="str">
        <f>[39]insumos!$C$553</f>
        <v>un</v>
      </c>
      <c r="D196" s="267">
        <v>1</v>
      </c>
      <c r="E196" s="268">
        <f>[39]insumos!D552</f>
        <v>459.66</v>
      </c>
      <c r="F196" s="251"/>
      <c r="G196" s="262"/>
      <c r="H196" s="263"/>
    </row>
    <row r="197" spans="1:8" hidden="1">
      <c r="A197" s="258"/>
      <c r="B197" s="275" t="str">
        <f>[39]insumos!$B$562</f>
        <v>Fita de vedação - largura 18mm</v>
      </c>
      <c r="C197" s="271" t="s">
        <v>219</v>
      </c>
      <c r="D197" s="267">
        <v>4.1399999999999997</v>
      </c>
      <c r="E197" s="276">
        <f>[39]insumos!$D$562</f>
        <v>0.08</v>
      </c>
      <c r="F197" s="251"/>
      <c r="G197" s="262"/>
      <c r="H197" s="263"/>
    </row>
    <row r="198" spans="1:8" hidden="1">
      <c r="A198" s="258"/>
      <c r="B198" s="275"/>
      <c r="C198" s="271"/>
      <c r="D198" s="267"/>
      <c r="E198" s="259" t="s">
        <v>310</v>
      </c>
      <c r="F198" s="251"/>
      <c r="G198" s="262"/>
      <c r="H198" s="263"/>
    </row>
    <row r="199" spans="1:8" hidden="1">
      <c r="A199" s="258"/>
      <c r="B199" s="239"/>
      <c r="C199" s="264"/>
      <c r="D199" s="241"/>
      <c r="E199" s="259" t="s">
        <v>311</v>
      </c>
      <c r="F199" s="251"/>
      <c r="G199" s="262"/>
      <c r="H199" s="263"/>
    </row>
    <row r="200" spans="1:8" hidden="1">
      <c r="A200" s="258"/>
      <c r="B200" s="265"/>
      <c r="C200" s="273"/>
      <c r="D200" s="273"/>
      <c r="E200" s="259" t="s">
        <v>312</v>
      </c>
      <c r="F200" s="251"/>
      <c r="G200" s="262"/>
      <c r="H200" s="263"/>
    </row>
    <row r="201" spans="1:8" hidden="1">
      <c r="A201" s="258"/>
      <c r="B201" s="265"/>
      <c r="C201" s="273"/>
      <c r="D201" s="273"/>
      <c r="E201" s="259" t="s">
        <v>313</v>
      </c>
      <c r="F201" s="251"/>
      <c r="G201" s="262"/>
      <c r="H201" s="263"/>
    </row>
    <row r="202" spans="1:8" hidden="1">
      <c r="A202" s="258"/>
      <c r="B202" s="265"/>
      <c r="C202" s="273"/>
      <c r="D202" s="273"/>
      <c r="E202" s="259"/>
      <c r="F202" s="251"/>
      <c r="G202" s="262"/>
      <c r="H202" s="263"/>
    </row>
    <row r="203" spans="1:8" hidden="1">
      <c r="A203" s="259" t="s">
        <v>327</v>
      </c>
      <c r="B203" s="259" t="s">
        <v>328</v>
      </c>
      <c r="C203" s="264"/>
      <c r="D203" s="241"/>
      <c r="E203" s="259"/>
      <c r="F203" s="251"/>
      <c r="G203" s="262"/>
      <c r="H203" s="263"/>
    </row>
    <row r="204" spans="1:8" hidden="1">
      <c r="A204" s="258"/>
      <c r="B204" s="265" t="str">
        <f>[39]insumos!$B$9</f>
        <v>Ajudante de encanador</v>
      </c>
      <c r="C204" s="266" t="str">
        <f>[39]insumos!$C$9</f>
        <v>h</v>
      </c>
      <c r="D204" s="267">
        <v>0.08</v>
      </c>
      <c r="E204" s="268">
        <f>[39]insumos!$D$9</f>
        <v>3.11</v>
      </c>
      <c r="F204" s="251"/>
      <c r="G204" s="262"/>
      <c r="H204" s="263"/>
    </row>
    <row r="205" spans="1:8" hidden="1">
      <c r="A205" s="258"/>
      <c r="B205" s="265" t="str">
        <f>[39]insumos!$B$21</f>
        <v>Encanador</v>
      </c>
      <c r="C205" s="266" t="str">
        <f>[39]insumos!$C$21</f>
        <v>h</v>
      </c>
      <c r="D205" s="267">
        <v>0.14000000000000001</v>
      </c>
      <c r="E205" s="268">
        <f>[39]insumos!$D$21</f>
        <v>4.6100000000000003</v>
      </c>
      <c r="F205" s="251"/>
      <c r="G205" s="262"/>
      <c r="H205" s="263"/>
    </row>
    <row r="206" spans="1:8" hidden="1">
      <c r="A206" s="258"/>
      <c r="B206" s="269" t="str">
        <f>[39]insumos!$B$650</f>
        <v>Caminhão comerc. Equip. c/guindaste (CHP)</v>
      </c>
      <c r="C206" s="266" t="str">
        <f>[39]insumos!$C$650</f>
        <v>h</v>
      </c>
      <c r="D206" s="267">
        <v>0.01</v>
      </c>
      <c r="E206" s="268">
        <f>[39]insumos!$D$650</f>
        <v>45.61</v>
      </c>
      <c r="F206" s="251"/>
      <c r="G206" s="262"/>
      <c r="H206" s="263"/>
    </row>
    <row r="207" spans="1:8" hidden="1">
      <c r="A207" s="258"/>
      <c r="B207" s="269" t="str">
        <f>[39]insumos!$B$444</f>
        <v>Tubo F°F° K-12 flange e flange DN 100 - 0,70m</v>
      </c>
      <c r="C207" s="266" t="str">
        <f>[39]insumos!$C$444</f>
        <v>un</v>
      </c>
      <c r="D207" s="267">
        <v>1</v>
      </c>
      <c r="E207" s="270">
        <f>[39]insumos!$D$444</f>
        <v>273.86</v>
      </c>
      <c r="F207" s="251"/>
      <c r="G207" s="262"/>
      <c r="H207" s="263"/>
    </row>
    <row r="208" spans="1:8" hidden="1">
      <c r="A208" s="258"/>
      <c r="B208" s="269"/>
      <c r="C208" s="266"/>
      <c r="D208" s="267"/>
      <c r="E208" s="259" t="s">
        <v>310</v>
      </c>
      <c r="F208" s="251"/>
      <c r="G208" s="262"/>
      <c r="H208" s="263"/>
    </row>
    <row r="209" spans="1:8" hidden="1">
      <c r="A209" s="258"/>
      <c r="B209" s="239"/>
      <c r="C209" s="264"/>
      <c r="D209" s="241"/>
      <c r="E209" s="259" t="s">
        <v>311</v>
      </c>
      <c r="F209" s="251"/>
      <c r="G209" s="262"/>
      <c r="H209" s="263"/>
    </row>
    <row r="210" spans="1:8" hidden="1">
      <c r="A210" s="258"/>
      <c r="B210" s="265"/>
      <c r="C210" s="271"/>
      <c r="D210" s="272"/>
      <c r="E210" s="259" t="s">
        <v>312</v>
      </c>
      <c r="F210" s="251"/>
      <c r="G210" s="262"/>
      <c r="H210" s="263"/>
    </row>
    <row r="211" spans="1:8" hidden="1">
      <c r="A211" s="258"/>
      <c r="B211" s="265"/>
      <c r="C211" s="271"/>
      <c r="D211" s="272"/>
      <c r="E211" s="259" t="s">
        <v>313</v>
      </c>
      <c r="F211" s="251"/>
      <c r="G211" s="262"/>
      <c r="H211" s="263"/>
    </row>
    <row r="212" spans="1:8" hidden="1">
      <c r="A212" s="258"/>
      <c r="B212" s="265"/>
      <c r="C212" s="271"/>
      <c r="D212" s="272"/>
      <c r="E212" s="259"/>
      <c r="F212" s="251"/>
      <c r="G212" s="262"/>
      <c r="H212" s="263"/>
    </row>
    <row r="213" spans="1:8" hidden="1">
      <c r="A213" s="258"/>
      <c r="B213" s="265"/>
      <c r="C213" s="271"/>
      <c r="D213" s="272"/>
      <c r="E213" s="259"/>
      <c r="F213" s="251"/>
      <c r="G213" s="262"/>
      <c r="H213" s="263"/>
    </row>
    <row r="214" spans="1:8" hidden="1">
      <c r="A214" s="258"/>
      <c r="B214" s="259" t="s">
        <v>329</v>
      </c>
      <c r="C214" s="264"/>
      <c r="D214" s="241"/>
      <c r="E214" s="259"/>
      <c r="F214" s="251"/>
      <c r="G214" s="262"/>
      <c r="H214" s="263"/>
    </row>
    <row r="215" spans="1:8" hidden="1">
      <c r="A215" s="258"/>
      <c r="B215" s="265" t="str">
        <f>[39]insumos!$B$9</f>
        <v>Ajudante de encanador</v>
      </c>
      <c r="C215" s="266" t="str">
        <f>[39]insumos!$C$9</f>
        <v>h</v>
      </c>
      <c r="D215" s="267">
        <v>0.08</v>
      </c>
      <c r="E215" s="268">
        <f>[39]insumos!$D$9</f>
        <v>3.11</v>
      </c>
      <c r="F215" s="251"/>
      <c r="G215" s="262"/>
      <c r="H215" s="263"/>
    </row>
    <row r="216" spans="1:8" hidden="1">
      <c r="A216" s="258"/>
      <c r="B216" s="265" t="str">
        <f>[39]insumos!$B$21</f>
        <v>Encanador</v>
      </c>
      <c r="C216" s="266" t="str">
        <f>[39]insumos!$C$21</f>
        <v>h</v>
      </c>
      <c r="D216" s="267">
        <v>0.14000000000000001</v>
      </c>
      <c r="E216" s="268">
        <f>[39]insumos!$D$21</f>
        <v>4.6100000000000003</v>
      </c>
      <c r="F216" s="251"/>
      <c r="G216" s="262"/>
      <c r="H216" s="263"/>
    </row>
    <row r="217" spans="1:8" hidden="1">
      <c r="A217" s="258"/>
      <c r="B217" s="269" t="str">
        <f>[39]insumos!$B$650</f>
        <v>Caminhão comerc. Equip. c/guindaste (CHP)</v>
      </c>
      <c r="C217" s="266" t="str">
        <f>[39]insumos!$C$650</f>
        <v>h</v>
      </c>
      <c r="D217" s="267">
        <v>0.01</v>
      </c>
      <c r="E217" s="268">
        <f>[39]insumos!$D$650</f>
        <v>45.61</v>
      </c>
      <c r="F217" s="251"/>
      <c r="G217" s="262"/>
      <c r="H217" s="263"/>
    </row>
    <row r="218" spans="1:8" hidden="1">
      <c r="A218" s="258"/>
      <c r="B218" s="269" t="str">
        <f>[39]insumos!B528</f>
        <v>Tubo F°F° K-12 C/ DOIS FLANGES DN 100 - 2,38m</v>
      </c>
      <c r="C218" s="266" t="str">
        <f>[39]insumos!$C$444</f>
        <v>un</v>
      </c>
      <c r="D218" s="267">
        <v>1</v>
      </c>
      <c r="E218" s="270">
        <f>[39]insumos!D528</f>
        <v>531.46</v>
      </c>
      <c r="F218" s="251"/>
      <c r="G218" s="262"/>
      <c r="H218" s="263"/>
    </row>
    <row r="219" spans="1:8" hidden="1">
      <c r="A219" s="258"/>
      <c r="B219" s="269"/>
      <c r="C219" s="266"/>
      <c r="D219" s="267"/>
      <c r="E219" s="259" t="s">
        <v>310</v>
      </c>
      <c r="F219" s="251"/>
      <c r="G219" s="262"/>
      <c r="H219" s="263"/>
    </row>
    <row r="220" spans="1:8" hidden="1">
      <c r="A220" s="258"/>
      <c r="B220" s="239"/>
      <c r="C220" s="264"/>
      <c r="D220" s="241"/>
      <c r="E220" s="259" t="s">
        <v>311</v>
      </c>
      <c r="F220" s="251"/>
      <c r="G220" s="262"/>
      <c r="H220" s="263"/>
    </row>
    <row r="221" spans="1:8" hidden="1">
      <c r="A221" s="258"/>
      <c r="B221" s="265"/>
      <c r="C221" s="271"/>
      <c r="D221" s="272"/>
      <c r="E221" s="259" t="s">
        <v>312</v>
      </c>
      <c r="F221" s="251"/>
      <c r="G221" s="262"/>
      <c r="H221" s="263"/>
    </row>
    <row r="222" spans="1:8" hidden="1">
      <c r="A222" s="258"/>
      <c r="B222" s="265"/>
      <c r="C222" s="271"/>
      <c r="D222" s="272"/>
      <c r="E222" s="259" t="s">
        <v>313</v>
      </c>
      <c r="F222" s="251"/>
      <c r="G222" s="262"/>
      <c r="H222" s="263"/>
    </row>
    <row r="223" spans="1:8" hidden="1">
      <c r="A223" s="258"/>
      <c r="B223" s="265"/>
      <c r="C223" s="271"/>
      <c r="D223" s="272"/>
      <c r="E223" s="259"/>
      <c r="F223" s="251"/>
      <c r="G223" s="262"/>
      <c r="H223" s="263"/>
    </row>
    <row r="224" spans="1:8" hidden="1">
      <c r="A224" s="258"/>
      <c r="B224" s="259" t="s">
        <v>330</v>
      </c>
      <c r="C224" s="264"/>
      <c r="D224" s="241"/>
      <c r="E224" s="259"/>
      <c r="F224" s="251"/>
      <c r="G224" s="262"/>
      <c r="H224" s="263"/>
    </row>
    <row r="225" spans="1:8" hidden="1">
      <c r="A225" s="258"/>
      <c r="B225" s="265" t="str">
        <f>[39]insumos!$B$9</f>
        <v>Ajudante de encanador</v>
      </c>
      <c r="C225" s="266" t="str">
        <f>[39]insumos!$C$9</f>
        <v>h</v>
      </c>
      <c r="D225" s="267">
        <v>0.08</v>
      </c>
      <c r="E225" s="268">
        <f>[39]insumos!$D$9</f>
        <v>3.11</v>
      </c>
      <c r="F225" s="251"/>
      <c r="G225" s="262"/>
      <c r="H225" s="263"/>
    </row>
    <row r="226" spans="1:8" hidden="1">
      <c r="A226" s="258"/>
      <c r="B226" s="265" t="str">
        <f>[39]insumos!$B$21</f>
        <v>Encanador</v>
      </c>
      <c r="C226" s="266" t="str">
        <f>[39]insumos!$C$21</f>
        <v>h</v>
      </c>
      <c r="D226" s="267">
        <v>0.14000000000000001</v>
      </c>
      <c r="E226" s="268">
        <f>[39]insumos!$D$21</f>
        <v>4.6100000000000003</v>
      </c>
      <c r="F226" s="251"/>
      <c r="G226" s="262"/>
      <c r="H226" s="263"/>
    </row>
    <row r="227" spans="1:8" hidden="1">
      <c r="A227" s="258"/>
      <c r="B227" s="269" t="str">
        <f>[39]insumos!$B$650</f>
        <v>Caminhão comerc. Equip. c/guindaste (CHP)</v>
      </c>
      <c r="C227" s="266" t="str">
        <f>[39]insumos!$C$650</f>
        <v>h</v>
      </c>
      <c r="D227" s="267">
        <v>0.01</v>
      </c>
      <c r="E227" s="268">
        <f>[39]insumos!$D$650</f>
        <v>45.61</v>
      </c>
      <c r="F227" s="251"/>
      <c r="G227" s="262"/>
      <c r="H227" s="263"/>
    </row>
    <row r="228" spans="1:8" hidden="1">
      <c r="A228" s="258"/>
      <c r="B228" s="269" t="str">
        <f>[39]insumos!B530</f>
        <v>Tubo F°F° K-12 C/ DOIS FLANGES DN 100 - 3,36m</v>
      </c>
      <c r="C228" s="266" t="str">
        <f>[39]insumos!$C$444</f>
        <v>un</v>
      </c>
      <c r="D228" s="267">
        <v>1</v>
      </c>
      <c r="E228" s="270">
        <f>[39]insumos!D530</f>
        <v>730.06</v>
      </c>
      <c r="F228" s="251"/>
      <c r="G228" s="262"/>
      <c r="H228" s="263"/>
    </row>
    <row r="229" spans="1:8" hidden="1">
      <c r="A229" s="258"/>
      <c r="B229" s="269"/>
      <c r="C229" s="266"/>
      <c r="D229" s="267"/>
      <c r="E229" s="259" t="s">
        <v>310</v>
      </c>
      <c r="F229" s="251"/>
      <c r="G229" s="262"/>
      <c r="H229" s="263"/>
    </row>
    <row r="230" spans="1:8" hidden="1">
      <c r="A230" s="258"/>
      <c r="B230" s="239"/>
      <c r="C230" s="264"/>
      <c r="D230" s="241"/>
      <c r="E230" s="259" t="s">
        <v>311</v>
      </c>
      <c r="F230" s="251"/>
      <c r="G230" s="262"/>
      <c r="H230" s="263"/>
    </row>
    <row r="231" spans="1:8" hidden="1">
      <c r="A231" s="258"/>
      <c r="B231" s="265"/>
      <c r="C231" s="271"/>
      <c r="D231" s="272"/>
      <c r="E231" s="259" t="s">
        <v>312</v>
      </c>
      <c r="F231" s="251"/>
      <c r="G231" s="262"/>
      <c r="H231" s="263"/>
    </row>
    <row r="232" spans="1:8" hidden="1">
      <c r="A232" s="258"/>
      <c r="B232" s="265"/>
      <c r="C232" s="271"/>
      <c r="D232" s="272"/>
      <c r="E232" s="259" t="s">
        <v>313</v>
      </c>
      <c r="F232" s="251"/>
      <c r="G232" s="262"/>
      <c r="H232" s="263"/>
    </row>
    <row r="233" spans="1:8" hidden="1">
      <c r="A233" s="258"/>
      <c r="B233" s="265"/>
      <c r="C233" s="271"/>
      <c r="D233" s="272"/>
      <c r="E233" s="259"/>
      <c r="F233" s="251"/>
      <c r="G233" s="262"/>
      <c r="H233" s="263"/>
    </row>
    <row r="234" spans="1:8" hidden="1">
      <c r="A234" s="258"/>
      <c r="B234" s="265"/>
      <c r="C234" s="273"/>
      <c r="D234" s="273"/>
      <c r="E234" s="239"/>
      <c r="F234" s="251"/>
      <c r="G234" s="262"/>
      <c r="H234" s="263"/>
    </row>
    <row r="235" spans="1:8" hidden="1">
      <c r="A235" s="258"/>
      <c r="B235" s="259" t="s">
        <v>331</v>
      </c>
      <c r="C235" s="264"/>
      <c r="D235" s="241"/>
      <c r="E235" s="259"/>
      <c r="F235" s="251"/>
      <c r="G235" s="262"/>
      <c r="H235" s="263"/>
    </row>
    <row r="236" spans="1:8" hidden="1">
      <c r="A236" s="258"/>
      <c r="B236" s="265" t="str">
        <f>[39]insumos!$B$9</f>
        <v>Ajudante de encanador</v>
      </c>
      <c r="C236" s="266" t="str">
        <f>[39]insumos!$C$9</f>
        <v>h</v>
      </c>
      <c r="D236" s="267">
        <v>0.18</v>
      </c>
      <c r="E236" s="268">
        <f>[39]insumos!$D$9</f>
        <v>3.11</v>
      </c>
      <c r="F236" s="251"/>
      <c r="G236" s="262"/>
      <c r="H236" s="263"/>
    </row>
    <row r="237" spans="1:8" hidden="1">
      <c r="A237" s="258"/>
      <c r="B237" s="265" t="str">
        <f>[39]insumos!$B$21</f>
        <v>Encanador</v>
      </c>
      <c r="C237" s="266" t="str">
        <f>[39]insumos!$C$21</f>
        <v>h</v>
      </c>
      <c r="D237" s="267">
        <v>0.36</v>
      </c>
      <c r="E237" s="268">
        <f>[39]insumos!$D$21</f>
        <v>4.6100000000000003</v>
      </c>
      <c r="F237" s="251"/>
      <c r="G237" s="262"/>
      <c r="H237" s="263"/>
    </row>
    <row r="238" spans="1:8" hidden="1">
      <c r="A238" s="258"/>
      <c r="B238" s="269" t="str">
        <f>[39]insumos!$B$650</f>
        <v>Caminhão comerc. Equip. c/guindaste (CHP)</v>
      </c>
      <c r="C238" s="266" t="str">
        <f>[39]insumos!$C$650</f>
        <v>h</v>
      </c>
      <c r="D238" s="267">
        <v>0.02</v>
      </c>
      <c r="E238" s="268">
        <f>[39]insumos!$D$650</f>
        <v>45.61</v>
      </c>
      <c r="F238" s="251"/>
      <c r="G238" s="262"/>
      <c r="H238" s="263"/>
    </row>
    <row r="239" spans="1:8" hidden="1">
      <c r="A239" s="258"/>
      <c r="B239" s="269" t="str">
        <f>[39]insumos!B534</f>
        <v>TUBO FºFº K-12C/ PONTA E FLANGES DN 100-4,60m</v>
      </c>
      <c r="C239" s="266" t="str">
        <f>[39]insumos!$C$450</f>
        <v>un</v>
      </c>
      <c r="D239" s="267">
        <v>1</v>
      </c>
      <c r="E239" s="270">
        <f>[39]insumos!D534</f>
        <v>872.85</v>
      </c>
      <c r="F239" s="251"/>
      <c r="G239" s="262"/>
      <c r="H239" s="263"/>
    </row>
    <row r="240" spans="1:8" hidden="1">
      <c r="A240" s="258"/>
      <c r="B240" s="269"/>
      <c r="C240" s="266"/>
      <c r="D240" s="267"/>
      <c r="E240" s="259" t="s">
        <v>310</v>
      </c>
      <c r="F240" s="251"/>
      <c r="G240" s="262"/>
      <c r="H240" s="263"/>
    </row>
    <row r="241" spans="1:8" hidden="1">
      <c r="A241" s="258"/>
      <c r="B241" s="239"/>
      <c r="C241" s="264"/>
      <c r="D241" s="241"/>
      <c r="E241" s="259" t="s">
        <v>311</v>
      </c>
      <c r="F241" s="251"/>
      <c r="G241" s="262"/>
      <c r="H241" s="263"/>
    </row>
    <row r="242" spans="1:8" hidden="1">
      <c r="A242" s="258"/>
      <c r="B242" s="265"/>
      <c r="C242" s="271"/>
      <c r="D242" s="272"/>
      <c r="E242" s="259" t="s">
        <v>312</v>
      </c>
      <c r="F242" s="251"/>
      <c r="G242" s="262"/>
      <c r="H242" s="263"/>
    </row>
    <row r="243" spans="1:8" hidden="1">
      <c r="A243" s="258"/>
      <c r="B243" s="265"/>
      <c r="C243" s="271"/>
      <c r="D243" s="272"/>
      <c r="E243" s="259" t="s">
        <v>313</v>
      </c>
      <c r="F243" s="251"/>
      <c r="G243" s="262"/>
      <c r="H243" s="263"/>
    </row>
    <row r="244" spans="1:8" hidden="1">
      <c r="A244" s="258"/>
      <c r="B244" s="265"/>
      <c r="C244" s="273"/>
      <c r="D244" s="273"/>
      <c r="E244" s="239"/>
      <c r="F244" s="251"/>
      <c r="G244" s="262"/>
      <c r="H244" s="263"/>
    </row>
    <row r="245" spans="1:8" hidden="1">
      <c r="A245" s="258"/>
      <c r="B245" s="259" t="s">
        <v>332</v>
      </c>
      <c r="C245" s="264"/>
      <c r="D245" s="241"/>
      <c r="E245" s="259"/>
      <c r="F245" s="251"/>
      <c r="G245" s="262"/>
      <c r="H245" s="263"/>
    </row>
    <row r="246" spans="1:8" hidden="1">
      <c r="A246" s="258"/>
      <c r="B246" s="265" t="str">
        <f>[39]insumos!$B$9</f>
        <v>Ajudante de encanador</v>
      </c>
      <c r="C246" s="266" t="str">
        <f>[39]insumos!$C$9</f>
        <v>h</v>
      </c>
      <c r="D246" s="267">
        <v>0.18</v>
      </c>
      <c r="E246" s="268">
        <f>[39]insumos!$D$9</f>
        <v>3.11</v>
      </c>
      <c r="F246" s="251"/>
      <c r="G246" s="262"/>
      <c r="H246" s="263"/>
    </row>
    <row r="247" spans="1:8" hidden="1">
      <c r="A247" s="258"/>
      <c r="B247" s="265" t="str">
        <f>[39]insumos!$B$21</f>
        <v>Encanador</v>
      </c>
      <c r="C247" s="266" t="str">
        <f>[39]insumos!$C$21</f>
        <v>h</v>
      </c>
      <c r="D247" s="267">
        <v>0.36</v>
      </c>
      <c r="E247" s="268">
        <f>[39]insumos!$D$21</f>
        <v>4.6100000000000003</v>
      </c>
      <c r="F247" s="251"/>
      <c r="G247" s="262"/>
      <c r="H247" s="263"/>
    </row>
    <row r="248" spans="1:8" hidden="1">
      <c r="A248" s="258"/>
      <c r="B248" s="269" t="str">
        <f>[39]insumos!$B$650</f>
        <v>Caminhão comerc. Equip. c/guindaste (CHP)</v>
      </c>
      <c r="C248" s="266" t="str">
        <f>[39]insumos!$C$650</f>
        <v>h</v>
      </c>
      <c r="D248" s="267">
        <v>0.02</v>
      </c>
      <c r="E248" s="268">
        <f>[39]insumos!$D$650</f>
        <v>45.61</v>
      </c>
      <c r="F248" s="251"/>
      <c r="G248" s="262"/>
      <c r="H248" s="263"/>
    </row>
    <row r="249" spans="1:8" hidden="1">
      <c r="A249" s="258"/>
      <c r="B249" s="269" t="str">
        <f>[39]insumos!B526</f>
        <v>TUBO FºFº K-12 PONTA E FLANGE DN 100- 1,00m</v>
      </c>
      <c r="C249" s="266" t="str">
        <f>[39]insumos!$C$450</f>
        <v>un</v>
      </c>
      <c r="D249" s="267">
        <v>1</v>
      </c>
      <c r="E249" s="270">
        <f>[39]insumos!D526</f>
        <v>233.31</v>
      </c>
      <c r="F249" s="251"/>
      <c r="G249" s="262"/>
      <c r="H249" s="263"/>
    </row>
    <row r="250" spans="1:8" hidden="1">
      <c r="A250" s="258"/>
      <c r="B250" s="269"/>
      <c r="C250" s="266"/>
      <c r="D250" s="267"/>
      <c r="E250" s="259" t="s">
        <v>310</v>
      </c>
      <c r="F250" s="251"/>
      <c r="G250" s="262"/>
      <c r="H250" s="263"/>
    </row>
    <row r="251" spans="1:8" hidden="1">
      <c r="A251" s="258"/>
      <c r="B251" s="239"/>
      <c r="C251" s="264"/>
      <c r="D251" s="241"/>
      <c r="E251" s="259" t="s">
        <v>311</v>
      </c>
      <c r="F251" s="251"/>
      <c r="G251" s="262"/>
      <c r="H251" s="263"/>
    </row>
    <row r="252" spans="1:8" hidden="1">
      <c r="A252" s="258"/>
      <c r="B252" s="265"/>
      <c r="C252" s="271"/>
      <c r="D252" s="272"/>
      <c r="E252" s="259" t="s">
        <v>312</v>
      </c>
      <c r="F252" s="251"/>
      <c r="G252" s="262"/>
      <c r="H252" s="263"/>
    </row>
    <row r="253" spans="1:8" hidden="1">
      <c r="A253" s="258"/>
      <c r="B253" s="265"/>
      <c r="C253" s="271"/>
      <c r="D253" s="272"/>
      <c r="E253" s="259" t="s">
        <v>313</v>
      </c>
      <c r="F253" s="251"/>
      <c r="G253" s="262"/>
      <c r="H253" s="263"/>
    </row>
    <row r="254" spans="1:8" hidden="1">
      <c r="A254" s="258"/>
      <c r="B254" s="265"/>
      <c r="C254" s="273"/>
      <c r="D254" s="273"/>
      <c r="E254" s="239"/>
      <c r="F254" s="251"/>
      <c r="G254" s="262"/>
      <c r="H254" s="263"/>
    </row>
    <row r="255" spans="1:8" hidden="1">
      <c r="A255" s="258"/>
      <c r="B255" s="265"/>
      <c r="C255" s="273"/>
      <c r="D255" s="273"/>
      <c r="E255" s="239"/>
      <c r="F255" s="251"/>
      <c r="G255" s="262"/>
      <c r="H255" s="263"/>
    </row>
    <row r="256" spans="1:8" hidden="1">
      <c r="A256" s="259" t="s">
        <v>333</v>
      </c>
      <c r="B256" s="277" t="s">
        <v>334</v>
      </c>
      <c r="C256" s="273"/>
      <c r="D256" s="273"/>
      <c r="E256" s="239"/>
      <c r="F256" s="251"/>
      <c r="G256" s="262"/>
      <c r="H256" s="263"/>
    </row>
    <row r="257" spans="1:8" hidden="1">
      <c r="A257" s="259"/>
      <c r="B257" s="265" t="str">
        <f>[39]insumos!$B$8</f>
        <v>Ajudante de eletricista</v>
      </c>
      <c r="C257" s="271" t="s">
        <v>325</v>
      </c>
      <c r="D257" s="267">
        <v>0.11</v>
      </c>
      <c r="E257" s="268">
        <f>[39]insumos!$D$8</f>
        <v>3.11</v>
      </c>
      <c r="F257" s="251"/>
      <c r="G257" s="262"/>
      <c r="H257" s="263"/>
    </row>
    <row r="258" spans="1:8" hidden="1">
      <c r="A258" s="258"/>
      <c r="B258" s="265" t="str">
        <f>[39]insumos!$B$19</f>
        <v>Eletricista</v>
      </c>
      <c r="C258" s="271" t="s">
        <v>325</v>
      </c>
      <c r="D258" s="267">
        <v>0.11</v>
      </c>
      <c r="E258" s="268">
        <f>[39]insumos!$D$19</f>
        <v>4.6100000000000003</v>
      </c>
      <c r="F258" s="251"/>
      <c r="G258" s="262"/>
      <c r="H258" s="263"/>
    </row>
    <row r="259" spans="1:8" hidden="1">
      <c r="A259" s="258"/>
      <c r="B259" s="269" t="str">
        <f>[39]insumos!$B$580</f>
        <v>Bujão FG dn 1"</v>
      </c>
      <c r="C259" s="266" t="str">
        <f>[39]insumos!$C$580</f>
        <v>un</v>
      </c>
      <c r="D259" s="267">
        <v>1</v>
      </c>
      <c r="E259" s="268">
        <f>[39]insumos!$D$580</f>
        <v>1.54</v>
      </c>
      <c r="F259" s="251"/>
      <c r="G259" s="262"/>
      <c r="H259" s="263"/>
    </row>
    <row r="260" spans="1:8" hidden="1">
      <c r="A260" s="258"/>
      <c r="B260" s="269"/>
      <c r="C260" s="271"/>
      <c r="D260" s="267"/>
      <c r="E260" s="259" t="s">
        <v>310</v>
      </c>
      <c r="F260" s="251"/>
      <c r="G260" s="262"/>
      <c r="H260" s="263"/>
    </row>
    <row r="261" spans="1:8" hidden="1">
      <c r="A261" s="258"/>
      <c r="B261" s="239"/>
      <c r="C261" s="264"/>
      <c r="D261" s="241"/>
      <c r="E261" s="259" t="s">
        <v>311</v>
      </c>
      <c r="F261" s="251"/>
      <c r="G261" s="262"/>
      <c r="H261" s="263"/>
    </row>
    <row r="262" spans="1:8" hidden="1">
      <c r="A262" s="258"/>
      <c r="B262" s="265"/>
      <c r="C262" s="273"/>
      <c r="D262" s="273"/>
      <c r="E262" s="259" t="s">
        <v>312</v>
      </c>
      <c r="F262" s="251"/>
      <c r="G262" s="262"/>
      <c r="H262" s="263"/>
    </row>
    <row r="263" spans="1:8" hidden="1">
      <c r="A263" s="258"/>
      <c r="B263" s="265"/>
      <c r="C263" s="273"/>
      <c r="D263" s="273"/>
      <c r="E263" s="259" t="s">
        <v>313</v>
      </c>
      <c r="F263" s="251"/>
      <c r="G263" s="262"/>
      <c r="H263" s="263"/>
    </row>
    <row r="264" spans="1:8" hidden="1">
      <c r="A264" s="258"/>
      <c r="B264" s="265"/>
      <c r="C264" s="273"/>
      <c r="D264" s="273"/>
      <c r="E264" s="239"/>
      <c r="F264" s="251"/>
      <c r="G264" s="262"/>
      <c r="H264" s="263"/>
    </row>
    <row r="265" spans="1:8" hidden="1">
      <c r="A265" s="258"/>
      <c r="B265" s="265"/>
      <c r="C265" s="273"/>
      <c r="D265" s="273"/>
      <c r="E265" s="239"/>
      <c r="F265" s="251"/>
      <c r="G265" s="262"/>
      <c r="H265" s="263"/>
    </row>
    <row r="266" spans="1:8" hidden="1">
      <c r="A266" s="259" t="s">
        <v>335</v>
      </c>
      <c r="B266" s="259" t="s">
        <v>336</v>
      </c>
      <c r="C266" s="264"/>
      <c r="D266" s="241"/>
      <c r="E266" s="259"/>
      <c r="F266" s="251"/>
      <c r="G266" s="262"/>
      <c r="H266" s="263"/>
    </row>
    <row r="267" spans="1:8" hidden="1">
      <c r="A267" s="258"/>
      <c r="B267" s="265" t="str">
        <f>[39]insumos!$B$9</f>
        <v>Ajudante de encanador</v>
      </c>
      <c r="C267" s="266" t="str">
        <f>[39]insumos!$C$9</f>
        <v>h</v>
      </c>
      <c r="D267" s="267">
        <v>0.2</v>
      </c>
      <c r="E267" s="268">
        <f>[39]insumos!$D$9</f>
        <v>3.11</v>
      </c>
      <c r="F267" s="251"/>
      <c r="G267" s="262"/>
      <c r="H267" s="263"/>
    </row>
    <row r="268" spans="1:8" hidden="1">
      <c r="A268" s="258"/>
      <c r="B268" s="265" t="str">
        <f>[39]insumos!$B$21</f>
        <v>Encanador</v>
      </c>
      <c r="C268" s="266" t="str">
        <f>[39]insumos!$C$21</f>
        <v>h</v>
      </c>
      <c r="D268" s="267">
        <v>0.2</v>
      </c>
      <c r="E268" s="268">
        <f>[39]insumos!$D$21</f>
        <v>4.6100000000000003</v>
      </c>
      <c r="F268" s="251"/>
      <c r="G268" s="262"/>
      <c r="H268" s="263"/>
    </row>
    <row r="269" spans="1:8" hidden="1">
      <c r="A269" s="258"/>
      <c r="B269" s="269" t="str">
        <f>[39]insumos!$B$336</f>
        <v>Luva ferro galv. rosca 1"</v>
      </c>
      <c r="C269" s="266" t="str">
        <f>[39]insumos!$C$336</f>
        <v>un</v>
      </c>
      <c r="D269" s="267">
        <v>1</v>
      </c>
      <c r="E269" s="268">
        <f>[39]insumos!$D$336</f>
        <v>2.95</v>
      </c>
      <c r="F269" s="251"/>
      <c r="G269" s="262"/>
      <c r="H269" s="263"/>
    </row>
    <row r="270" spans="1:8" hidden="1">
      <c r="A270" s="258"/>
      <c r="B270" s="269"/>
      <c r="C270" s="266"/>
      <c r="D270" s="267"/>
      <c r="E270" s="259" t="s">
        <v>310</v>
      </c>
      <c r="F270" s="251"/>
      <c r="G270" s="262"/>
      <c r="H270" s="263"/>
    </row>
    <row r="271" spans="1:8" hidden="1">
      <c r="A271" s="258"/>
      <c r="B271" s="239"/>
      <c r="C271" s="264"/>
      <c r="D271" s="241"/>
      <c r="E271" s="259" t="s">
        <v>311</v>
      </c>
      <c r="F271" s="251"/>
      <c r="G271" s="262"/>
      <c r="H271" s="263"/>
    </row>
    <row r="272" spans="1:8" hidden="1">
      <c r="A272" s="258"/>
      <c r="B272" s="265"/>
      <c r="C272" s="271"/>
      <c r="D272" s="272"/>
      <c r="E272" s="259" t="s">
        <v>312</v>
      </c>
      <c r="F272" s="251"/>
      <c r="G272" s="262"/>
      <c r="H272" s="263"/>
    </row>
    <row r="273" spans="1:8" hidden="1">
      <c r="A273" s="258"/>
      <c r="B273" s="265"/>
      <c r="C273" s="271"/>
      <c r="D273" s="272"/>
      <c r="E273" s="259" t="s">
        <v>313</v>
      </c>
      <c r="F273" s="251"/>
      <c r="G273" s="262"/>
      <c r="H273" s="263"/>
    </row>
    <row r="274" spans="1:8" hidden="1">
      <c r="A274" s="258"/>
      <c r="B274" s="265"/>
      <c r="C274" s="273"/>
      <c r="D274" s="273"/>
      <c r="E274" s="239"/>
      <c r="F274" s="251"/>
      <c r="G274" s="262"/>
      <c r="H274" s="263"/>
    </row>
    <row r="275" spans="1:8" hidden="1">
      <c r="A275" s="258"/>
      <c r="B275" s="265"/>
      <c r="C275" s="273"/>
      <c r="D275" s="273"/>
      <c r="E275" s="239"/>
      <c r="F275" s="251"/>
      <c r="G275" s="262"/>
      <c r="H275" s="263"/>
    </row>
    <row r="276" spans="1:8" hidden="1">
      <c r="A276" s="258"/>
      <c r="B276" s="259" t="s">
        <v>337</v>
      </c>
      <c r="C276" s="264"/>
      <c r="D276" s="241"/>
      <c r="E276" s="259"/>
      <c r="F276" s="251"/>
      <c r="G276" s="262"/>
      <c r="H276" s="263"/>
    </row>
    <row r="277" spans="1:8" hidden="1">
      <c r="A277" s="258"/>
      <c r="B277" s="265" t="str">
        <f>[39]insumos!$B$9</f>
        <v>Ajudante de encanador</v>
      </c>
      <c r="C277" s="266" t="str">
        <f>[39]insumos!$C$9</f>
        <v>h</v>
      </c>
      <c r="D277" s="267">
        <v>0.2</v>
      </c>
      <c r="E277" s="268">
        <f>[39]insumos!$D$9</f>
        <v>3.11</v>
      </c>
      <c r="F277" s="251"/>
      <c r="G277" s="262"/>
      <c r="H277" s="263"/>
    </row>
    <row r="278" spans="1:8" hidden="1">
      <c r="A278" s="258"/>
      <c r="B278" s="265" t="str">
        <f>[39]insumos!$B$21</f>
        <v>Encanador</v>
      </c>
      <c r="C278" s="266" t="str">
        <f>[39]insumos!$C$21</f>
        <v>h</v>
      </c>
      <c r="D278" s="267">
        <v>0.2</v>
      </c>
      <c r="E278" s="268">
        <f>[39]insumos!$D$21</f>
        <v>4.6100000000000003</v>
      </c>
      <c r="F278" s="251"/>
      <c r="G278" s="262"/>
      <c r="H278" s="263"/>
    </row>
    <row r="279" spans="1:8" hidden="1">
      <c r="A279" s="258"/>
      <c r="B279" s="269" t="str">
        <f>[39]insumos!B337</f>
        <v>Luva FG 3"</v>
      </c>
      <c r="C279" s="266" t="str">
        <f>[39]insumos!$C$336</f>
        <v>un</v>
      </c>
      <c r="D279" s="267">
        <v>1</v>
      </c>
      <c r="E279" s="268">
        <f>[39]insumos!D337</f>
        <v>21.7</v>
      </c>
      <c r="F279" s="251"/>
      <c r="G279" s="262"/>
      <c r="H279" s="263"/>
    </row>
    <row r="280" spans="1:8" hidden="1">
      <c r="A280" s="258"/>
      <c r="B280" s="269"/>
      <c r="C280" s="266"/>
      <c r="D280" s="267"/>
      <c r="E280" s="259" t="s">
        <v>310</v>
      </c>
      <c r="F280" s="251"/>
      <c r="G280" s="262"/>
      <c r="H280" s="263"/>
    </row>
    <row r="281" spans="1:8" hidden="1">
      <c r="A281" s="258"/>
      <c r="B281" s="239"/>
      <c r="C281" s="264"/>
      <c r="D281" s="241"/>
      <c r="E281" s="259" t="s">
        <v>311</v>
      </c>
      <c r="F281" s="251"/>
      <c r="G281" s="262"/>
      <c r="H281" s="263"/>
    </row>
    <row r="282" spans="1:8" hidden="1">
      <c r="A282" s="258"/>
      <c r="B282" s="265"/>
      <c r="C282" s="271"/>
      <c r="D282" s="272"/>
      <c r="E282" s="259" t="s">
        <v>312</v>
      </c>
      <c r="F282" s="251"/>
      <c r="G282" s="262"/>
      <c r="H282" s="263"/>
    </row>
    <row r="283" spans="1:8" hidden="1">
      <c r="A283" s="258"/>
      <c r="B283" s="265"/>
      <c r="C283" s="271"/>
      <c r="D283" s="272"/>
      <c r="E283" s="259" t="s">
        <v>313</v>
      </c>
      <c r="F283" s="251"/>
      <c r="G283" s="262"/>
      <c r="H283" s="263"/>
    </row>
    <row r="284" spans="1:8" hidden="1">
      <c r="A284" s="258"/>
      <c r="B284" s="265"/>
      <c r="C284" s="271"/>
      <c r="D284" s="272"/>
      <c r="E284" s="259"/>
      <c r="F284" s="251"/>
      <c r="G284" s="262"/>
      <c r="H284" s="263"/>
    </row>
    <row r="285" spans="1:8" hidden="1">
      <c r="A285" s="258"/>
      <c r="B285" s="259" t="s">
        <v>338</v>
      </c>
      <c r="C285" s="264"/>
      <c r="D285" s="241"/>
      <c r="E285" s="259"/>
      <c r="F285" s="251"/>
      <c r="G285" s="262"/>
      <c r="H285" s="263"/>
    </row>
    <row r="286" spans="1:8" hidden="1">
      <c r="A286" s="258"/>
      <c r="B286" s="265" t="str">
        <f>[39]insumos!$B$9</f>
        <v>Ajudante de encanador</v>
      </c>
      <c r="C286" s="266" t="str">
        <f>[39]insumos!$C$9</f>
        <v>h</v>
      </c>
      <c r="D286" s="267">
        <v>0.2</v>
      </c>
      <c r="E286" s="268">
        <f>[39]insumos!$D$9</f>
        <v>3.11</v>
      </c>
      <c r="F286" s="251"/>
      <c r="G286" s="262"/>
      <c r="H286" s="263"/>
    </row>
    <row r="287" spans="1:8" hidden="1">
      <c r="A287" s="258"/>
      <c r="B287" s="265" t="str">
        <f>[39]insumos!$B$21</f>
        <v>Encanador</v>
      </c>
      <c r="C287" s="266" t="str">
        <f>[39]insumos!$C$21</f>
        <v>h</v>
      </c>
      <c r="D287" s="267">
        <v>0.2</v>
      </c>
      <c r="E287" s="268">
        <f>[39]insumos!$D$21</f>
        <v>4.6100000000000003</v>
      </c>
      <c r="F287" s="251"/>
      <c r="G287" s="262"/>
      <c r="H287" s="263"/>
    </row>
    <row r="288" spans="1:8" hidden="1">
      <c r="A288" s="258"/>
      <c r="B288" s="269" t="str">
        <f>[39]insumos!B340</f>
        <v>Te FG dn 1/2"</v>
      </c>
      <c r="C288" s="266" t="str">
        <f>[39]insumos!$C$336</f>
        <v>un</v>
      </c>
      <c r="D288" s="267">
        <v>1</v>
      </c>
      <c r="E288" s="268">
        <f>[39]insumos!D340</f>
        <v>1.95</v>
      </c>
      <c r="F288" s="251"/>
      <c r="G288" s="262"/>
      <c r="H288" s="263"/>
    </row>
    <row r="289" spans="1:8" hidden="1">
      <c r="A289" s="258"/>
      <c r="B289" s="269"/>
      <c r="C289" s="266"/>
      <c r="D289" s="267"/>
      <c r="E289" s="259" t="s">
        <v>310</v>
      </c>
      <c r="F289" s="251"/>
      <c r="G289" s="262"/>
      <c r="H289" s="263"/>
    </row>
    <row r="290" spans="1:8" hidden="1">
      <c r="A290" s="258"/>
      <c r="B290" s="239"/>
      <c r="C290" s="264"/>
      <c r="D290" s="241"/>
      <c r="E290" s="259" t="s">
        <v>311</v>
      </c>
      <c r="F290" s="251"/>
      <c r="G290" s="262"/>
      <c r="H290" s="263"/>
    </row>
    <row r="291" spans="1:8" hidden="1">
      <c r="A291" s="258"/>
      <c r="B291" s="265"/>
      <c r="C291" s="271"/>
      <c r="D291" s="272"/>
      <c r="E291" s="259" t="s">
        <v>312</v>
      </c>
      <c r="F291" s="251"/>
      <c r="G291" s="262"/>
      <c r="H291" s="263"/>
    </row>
    <row r="292" spans="1:8" hidden="1">
      <c r="A292" s="258"/>
      <c r="B292" s="265"/>
      <c r="C292" s="271"/>
      <c r="D292" s="272"/>
      <c r="E292" s="259" t="s">
        <v>313</v>
      </c>
      <c r="F292" s="251"/>
      <c r="G292" s="262"/>
      <c r="H292" s="263"/>
    </row>
    <row r="293" spans="1:8" hidden="1">
      <c r="A293" s="258"/>
      <c r="B293" s="265"/>
      <c r="C293" s="273"/>
      <c r="D293" s="273"/>
      <c r="E293" s="239"/>
      <c r="F293" s="251"/>
      <c r="G293" s="262"/>
      <c r="H293" s="263"/>
    </row>
    <row r="294" spans="1:8" hidden="1">
      <c r="A294" s="258"/>
      <c r="B294" s="265"/>
      <c r="C294" s="271"/>
      <c r="D294" s="272"/>
      <c r="E294" s="259"/>
      <c r="F294" s="251"/>
      <c r="G294" s="262"/>
      <c r="H294" s="263"/>
    </row>
    <row r="295" spans="1:8" hidden="1">
      <c r="A295" s="258"/>
      <c r="B295" s="259" t="s">
        <v>339</v>
      </c>
      <c r="C295" s="264"/>
      <c r="D295" s="241"/>
      <c r="E295" s="259"/>
      <c r="F295" s="251"/>
      <c r="G295" s="262"/>
      <c r="H295" s="263"/>
    </row>
    <row r="296" spans="1:8" hidden="1">
      <c r="A296" s="258"/>
      <c r="B296" s="265" t="str">
        <f>[39]insumos!$B$9</f>
        <v>Ajudante de encanador</v>
      </c>
      <c r="C296" s="266" t="str">
        <f>[39]insumos!$C$9</f>
        <v>h</v>
      </c>
      <c r="D296" s="267">
        <v>0.33</v>
      </c>
      <c r="E296" s="268">
        <f>[39]insumos!$D$9</f>
        <v>3.11</v>
      </c>
      <c r="F296" s="251"/>
      <c r="G296" s="262"/>
      <c r="H296" s="263"/>
    </row>
    <row r="297" spans="1:8" hidden="1">
      <c r="A297" s="258"/>
      <c r="B297" s="265" t="str">
        <f>[39]insumos!$B$21</f>
        <v>Encanador</v>
      </c>
      <c r="C297" s="266" t="str">
        <f>[39]insumos!$C$21</f>
        <v>h</v>
      </c>
      <c r="D297" s="267">
        <v>0.33</v>
      </c>
      <c r="E297" s="268">
        <f>[39]insumos!$D$21</f>
        <v>4.6100000000000003</v>
      </c>
      <c r="F297" s="251"/>
      <c r="G297" s="262"/>
      <c r="H297" s="263"/>
    </row>
    <row r="298" spans="1:8" hidden="1">
      <c r="A298" s="258"/>
      <c r="B298" s="275" t="str">
        <f>[39]insumos!$B$562</f>
        <v>Fita de vedação - largura 18mm</v>
      </c>
      <c r="C298" s="271" t="s">
        <v>219</v>
      </c>
      <c r="D298" s="267">
        <v>0.6</v>
      </c>
      <c r="E298" s="276">
        <f>[39]insumos!$D$562</f>
        <v>0.08</v>
      </c>
      <c r="F298" s="251"/>
      <c r="G298" s="262"/>
      <c r="H298" s="263"/>
    </row>
    <row r="299" spans="1:8" ht="10.5" hidden="1" customHeight="1">
      <c r="A299" s="258"/>
      <c r="B299" s="269" t="str">
        <f>[39]insumos!B415</f>
        <v>Tubo de ferro galvanizado, classe média sem costura dn 3"</v>
      </c>
      <c r="C299" s="266" t="str">
        <f>[39]insumos!$C$413</f>
        <v>m</v>
      </c>
      <c r="D299" s="267">
        <v>1</v>
      </c>
      <c r="E299" s="268">
        <f>[39]insumos!D415</f>
        <v>44.01</v>
      </c>
      <c r="F299" s="251"/>
      <c r="G299" s="262"/>
      <c r="H299" s="263"/>
    </row>
    <row r="300" spans="1:8" hidden="1">
      <c r="A300" s="258"/>
      <c r="B300" s="269"/>
      <c r="C300" s="266"/>
      <c r="D300" s="267"/>
      <c r="E300" s="259" t="s">
        <v>310</v>
      </c>
      <c r="F300" s="251"/>
      <c r="G300" s="262"/>
      <c r="H300" s="263"/>
    </row>
    <row r="301" spans="1:8" hidden="1">
      <c r="A301" s="258"/>
      <c r="B301" s="239"/>
      <c r="C301" s="264"/>
      <c r="D301" s="241"/>
      <c r="E301" s="259" t="s">
        <v>311</v>
      </c>
      <c r="F301" s="251"/>
      <c r="G301" s="262"/>
      <c r="H301" s="263"/>
    </row>
    <row r="302" spans="1:8" hidden="1">
      <c r="A302" s="258"/>
      <c r="B302" s="265"/>
      <c r="C302" s="271"/>
      <c r="D302" s="272"/>
      <c r="E302" s="259" t="s">
        <v>312</v>
      </c>
      <c r="F302" s="251"/>
      <c r="G302" s="262"/>
      <c r="H302" s="263"/>
    </row>
    <row r="303" spans="1:8" hidden="1">
      <c r="A303" s="258"/>
      <c r="B303" s="265"/>
      <c r="C303" s="271"/>
      <c r="D303" s="272"/>
      <c r="E303" s="259" t="s">
        <v>313</v>
      </c>
      <c r="F303" s="251"/>
      <c r="G303" s="262"/>
      <c r="H303" s="263"/>
    </row>
    <row r="304" spans="1:8" hidden="1">
      <c r="A304" s="258"/>
      <c r="B304" s="265"/>
      <c r="C304" s="273"/>
      <c r="D304" s="273"/>
      <c r="E304" s="239"/>
      <c r="F304" s="251"/>
      <c r="G304" s="262"/>
      <c r="H304" s="263"/>
    </row>
    <row r="305" spans="1:8" hidden="1">
      <c r="A305" s="258"/>
      <c r="B305" s="265"/>
      <c r="C305" s="273"/>
      <c r="D305" s="273"/>
      <c r="E305" s="239"/>
      <c r="F305" s="251"/>
      <c r="G305" s="262"/>
      <c r="H305" s="263"/>
    </row>
    <row r="306" spans="1:8" hidden="1">
      <c r="A306" s="258"/>
      <c r="B306" s="259" t="s">
        <v>340</v>
      </c>
      <c r="C306" s="264"/>
      <c r="D306" s="241"/>
      <c r="E306" s="259"/>
      <c r="F306" s="251"/>
      <c r="G306" s="262"/>
      <c r="H306" s="263"/>
    </row>
    <row r="307" spans="1:8" hidden="1">
      <c r="A307" s="258"/>
      <c r="B307" s="265" t="str">
        <f>[39]insumos!$B$9</f>
        <v>Ajudante de encanador</v>
      </c>
      <c r="C307" s="266" t="str">
        <f>[39]insumos!$C$9</f>
        <v>h</v>
      </c>
      <c r="D307" s="267">
        <v>85</v>
      </c>
      <c r="E307" s="268">
        <f>[39]insumos!$D$9</f>
        <v>3.11</v>
      </c>
      <c r="F307" s="251"/>
      <c r="G307" s="262"/>
      <c r="H307" s="263"/>
    </row>
    <row r="308" spans="1:8" hidden="1">
      <c r="A308" s="258"/>
      <c r="B308" s="265" t="str">
        <f>[39]insumos!$B$21</f>
        <v>Encanador</v>
      </c>
      <c r="C308" s="266" t="str">
        <f>[39]insumos!$C$21</f>
        <v>h</v>
      </c>
      <c r="D308" s="267">
        <v>85</v>
      </c>
      <c r="E308" s="268">
        <f>[39]insumos!$D$21</f>
        <v>4.6100000000000003</v>
      </c>
      <c r="F308" s="251"/>
      <c r="G308" s="262"/>
      <c r="H308" s="263"/>
    </row>
    <row r="309" spans="1:8" hidden="1">
      <c r="A309" s="258"/>
      <c r="B309" s="269"/>
      <c r="C309" s="266"/>
      <c r="D309" s="267"/>
      <c r="E309" s="259" t="s">
        <v>310</v>
      </c>
      <c r="F309" s="251"/>
      <c r="G309" s="262"/>
      <c r="H309" s="263"/>
    </row>
    <row r="310" spans="1:8" hidden="1">
      <c r="A310" s="258"/>
      <c r="B310" s="239"/>
      <c r="C310" s="264"/>
      <c r="D310" s="241"/>
      <c r="E310" s="259" t="s">
        <v>311</v>
      </c>
      <c r="F310" s="251"/>
      <c r="G310" s="262"/>
      <c r="H310" s="263"/>
    </row>
    <row r="311" spans="1:8" hidden="1">
      <c r="A311" s="258"/>
      <c r="B311" s="265"/>
      <c r="C311" s="271"/>
      <c r="D311" s="272"/>
      <c r="E311" s="259" t="s">
        <v>312</v>
      </c>
      <c r="F311" s="251"/>
      <c r="G311" s="262"/>
      <c r="H311" s="263"/>
    </row>
    <row r="312" spans="1:8" hidden="1">
      <c r="A312" s="258"/>
      <c r="B312" s="265"/>
      <c r="C312" s="271"/>
      <c r="D312" s="272"/>
      <c r="E312" s="259" t="s">
        <v>313</v>
      </c>
      <c r="F312" s="251"/>
      <c r="G312" s="262"/>
      <c r="H312" s="263"/>
    </row>
    <row r="313" spans="1:8" hidden="1">
      <c r="A313" s="258"/>
      <c r="B313" s="265"/>
      <c r="C313" s="273"/>
      <c r="D313" s="273"/>
      <c r="E313" s="239"/>
      <c r="F313" s="251"/>
      <c r="G313" s="262"/>
      <c r="H313" s="263"/>
    </row>
    <row r="314" spans="1:8" hidden="1">
      <c r="A314" s="258"/>
      <c r="B314" s="265"/>
      <c r="C314" s="273"/>
      <c r="D314" s="273"/>
      <c r="E314" s="239"/>
      <c r="F314" s="251"/>
      <c r="G314" s="262"/>
      <c r="H314" s="263"/>
    </row>
    <row r="315" spans="1:8" hidden="1">
      <c r="A315" s="258"/>
      <c r="B315" s="587" t="s">
        <v>341</v>
      </c>
      <c r="C315" s="587"/>
      <c r="D315" s="587"/>
      <c r="E315" s="587"/>
      <c r="F315" s="251"/>
      <c r="G315" s="262"/>
      <c r="H315" s="263"/>
    </row>
    <row r="316" spans="1:8" hidden="1">
      <c r="A316" s="258"/>
      <c r="B316" s="587"/>
      <c r="C316" s="587"/>
      <c r="D316" s="587"/>
      <c r="E316" s="587"/>
      <c r="F316" s="251"/>
      <c r="G316" s="262"/>
      <c r="H316" s="263"/>
    </row>
    <row r="317" spans="1:8" hidden="1">
      <c r="A317" s="258"/>
      <c r="B317" s="265" t="str">
        <f>[39]insumos!$B$9</f>
        <v>Ajudante de encanador</v>
      </c>
      <c r="C317" s="266" t="str">
        <f>[39]insumos!$C$9</f>
        <v>h</v>
      </c>
      <c r="D317" s="267">
        <v>8</v>
      </c>
      <c r="E317" s="268">
        <f>[39]insumos!$D$9</f>
        <v>3.11</v>
      </c>
      <c r="F317" s="251"/>
      <c r="G317" s="262"/>
      <c r="H317" s="263"/>
    </row>
    <row r="318" spans="1:8" hidden="1">
      <c r="A318" s="258"/>
      <c r="B318" s="265" t="str">
        <f>[39]insumos!$B$21</f>
        <v>Encanador</v>
      </c>
      <c r="C318" s="266" t="str">
        <f>[39]insumos!$C$21</f>
        <v>h</v>
      </c>
      <c r="D318" s="267">
        <v>8</v>
      </c>
      <c r="E318" s="268">
        <f>[39]insumos!$D$21</f>
        <v>4.6100000000000003</v>
      </c>
      <c r="F318" s="251"/>
      <c r="G318" s="262"/>
      <c r="H318" s="263"/>
    </row>
    <row r="319" spans="1:8" hidden="1">
      <c r="A319" s="258"/>
      <c r="B319" s="265" t="str">
        <f>[39]insumos!$B$20</f>
        <v>Eletrotecnico montador</v>
      </c>
      <c r="C319" s="266" t="str">
        <f>[39]insumos!$C$20</f>
        <v>h</v>
      </c>
      <c r="D319" s="267">
        <v>3</v>
      </c>
      <c r="E319" s="268">
        <f>[39]insumos!$D$20</f>
        <v>4.6100000000000003</v>
      </c>
      <c r="F319" s="251"/>
      <c r="G319" s="262"/>
      <c r="H319" s="263"/>
    </row>
    <row r="320" spans="1:8" ht="24" hidden="1">
      <c r="A320" s="258"/>
      <c r="B320" s="269" t="str">
        <f>[39]insumos!$B$644</f>
        <v>Conjunto ELETROBOMBA trifásico Q=18m³/h, P=17HP e AMT=148m</v>
      </c>
      <c r="C320" s="266" t="str">
        <f>[39]insumos!$C$644</f>
        <v>un</v>
      </c>
      <c r="D320" s="267">
        <v>1</v>
      </c>
      <c r="E320" s="268">
        <f>[39]insumos!D645</f>
        <v>5572.08</v>
      </c>
      <c r="F320" s="251"/>
      <c r="G320" s="262"/>
      <c r="H320" s="263"/>
    </row>
    <row r="321" spans="1:8" hidden="1">
      <c r="A321" s="258"/>
      <c r="B321" s="269"/>
      <c r="C321" s="266"/>
      <c r="D321" s="267"/>
      <c r="E321" s="259" t="s">
        <v>310</v>
      </c>
      <c r="F321" s="251"/>
      <c r="G321" s="262"/>
      <c r="H321" s="263"/>
    </row>
    <row r="322" spans="1:8" hidden="1">
      <c r="A322" s="258"/>
      <c r="B322" s="239"/>
      <c r="C322" s="264"/>
      <c r="D322" s="241"/>
      <c r="E322" s="259" t="s">
        <v>311</v>
      </c>
      <c r="F322" s="251"/>
      <c r="G322" s="262"/>
      <c r="H322" s="263"/>
    </row>
    <row r="323" spans="1:8" hidden="1">
      <c r="A323" s="258"/>
      <c r="B323" s="265"/>
      <c r="C323" s="271"/>
      <c r="D323" s="272"/>
      <c r="E323" s="259" t="s">
        <v>312</v>
      </c>
      <c r="F323" s="251"/>
      <c r="G323" s="262"/>
      <c r="H323" s="263"/>
    </row>
    <row r="324" spans="1:8" hidden="1">
      <c r="A324" s="258"/>
      <c r="B324" s="265"/>
      <c r="C324" s="271"/>
      <c r="D324" s="272"/>
      <c r="E324" s="259" t="s">
        <v>313</v>
      </c>
      <c r="F324" s="251"/>
      <c r="G324" s="262"/>
      <c r="H324" s="263"/>
    </row>
    <row r="325" spans="1:8" hidden="1">
      <c r="A325" s="258"/>
      <c r="B325" s="265"/>
      <c r="C325" s="273"/>
      <c r="D325" s="273"/>
      <c r="E325" s="239"/>
      <c r="F325" s="251"/>
      <c r="G325" s="262"/>
      <c r="H325" s="263"/>
    </row>
    <row r="326" spans="1:8" hidden="1">
      <c r="A326" s="258"/>
      <c r="B326" s="587" t="s">
        <v>342</v>
      </c>
      <c r="C326" s="587"/>
      <c r="D326" s="587"/>
      <c r="E326" s="587"/>
      <c r="F326" s="251"/>
      <c r="G326" s="262"/>
      <c r="H326" s="263"/>
    </row>
    <row r="327" spans="1:8" hidden="1">
      <c r="A327" s="258"/>
      <c r="B327" s="587"/>
      <c r="C327" s="587"/>
      <c r="D327" s="587"/>
      <c r="E327" s="587"/>
      <c r="F327" s="251"/>
      <c r="G327" s="262"/>
      <c r="H327" s="263"/>
    </row>
    <row r="328" spans="1:8" hidden="1">
      <c r="A328" s="258"/>
      <c r="B328" s="265" t="str">
        <f>[39]insumos!$B$9</f>
        <v>Ajudante de encanador</v>
      </c>
      <c r="C328" s="266" t="str">
        <f>[39]insumos!$C$9</f>
        <v>h</v>
      </c>
      <c r="D328" s="267">
        <v>8</v>
      </c>
      <c r="E328" s="268">
        <f>[39]insumos!$D$9</f>
        <v>3.11</v>
      </c>
      <c r="F328" s="251"/>
      <c r="G328" s="262"/>
      <c r="H328" s="263"/>
    </row>
    <row r="329" spans="1:8" hidden="1">
      <c r="A329" s="258"/>
      <c r="B329" s="265" t="str">
        <f>[39]insumos!$B$21</f>
        <v>Encanador</v>
      </c>
      <c r="C329" s="266" t="str">
        <f>[39]insumos!$C$21</f>
        <v>h</v>
      </c>
      <c r="D329" s="267">
        <v>8</v>
      </c>
      <c r="E329" s="268">
        <f>[39]insumos!$D$21</f>
        <v>4.6100000000000003</v>
      </c>
      <c r="F329" s="251"/>
      <c r="G329" s="262"/>
      <c r="H329" s="263"/>
    </row>
    <row r="330" spans="1:8" hidden="1">
      <c r="A330" s="258"/>
      <c r="B330" s="265" t="str">
        <f>[39]insumos!$B$20</f>
        <v>Eletrotecnico montador</v>
      </c>
      <c r="C330" s="266" t="str">
        <f>[39]insumos!$C$20</f>
        <v>h</v>
      </c>
      <c r="D330" s="267">
        <v>3</v>
      </c>
      <c r="E330" s="268">
        <f>[39]insumos!$D$20</f>
        <v>4.6100000000000003</v>
      </c>
      <c r="F330" s="251"/>
      <c r="G330" s="262"/>
      <c r="H330" s="263"/>
    </row>
    <row r="331" spans="1:8" ht="24" hidden="1">
      <c r="A331" s="258"/>
      <c r="B331" s="269" t="str">
        <f>[39]insumos!$B$644</f>
        <v>Conjunto ELETROBOMBA trifásico Q=18m³/h, P=17HP e AMT=148m</v>
      </c>
      <c r="C331" s="266" t="str">
        <f>[39]insumos!$C$644</f>
        <v>un</v>
      </c>
      <c r="D331" s="267">
        <v>1</v>
      </c>
      <c r="E331" s="268">
        <f>[39]insumos!D646</f>
        <v>6980.09</v>
      </c>
      <c r="F331" s="251"/>
      <c r="G331" s="262"/>
      <c r="H331" s="263"/>
    </row>
    <row r="332" spans="1:8" hidden="1">
      <c r="A332" s="258"/>
      <c r="B332" s="269"/>
      <c r="C332" s="266"/>
      <c r="D332" s="267"/>
      <c r="E332" s="259" t="s">
        <v>310</v>
      </c>
      <c r="F332" s="251"/>
      <c r="G332" s="262"/>
      <c r="H332" s="263"/>
    </row>
    <row r="333" spans="1:8" hidden="1">
      <c r="A333" s="258"/>
      <c r="B333" s="239"/>
      <c r="C333" s="264"/>
      <c r="D333" s="241"/>
      <c r="E333" s="259" t="s">
        <v>311</v>
      </c>
      <c r="F333" s="251"/>
      <c r="G333" s="262"/>
      <c r="H333" s="263"/>
    </row>
    <row r="334" spans="1:8" hidden="1">
      <c r="A334" s="258"/>
      <c r="B334" s="265"/>
      <c r="C334" s="271"/>
      <c r="D334" s="272"/>
      <c r="E334" s="259" t="s">
        <v>312</v>
      </c>
      <c r="F334" s="251"/>
      <c r="G334" s="262"/>
      <c r="H334" s="263"/>
    </row>
    <row r="335" spans="1:8" hidden="1">
      <c r="A335" s="258"/>
      <c r="B335" s="265"/>
      <c r="C335" s="271"/>
      <c r="D335" s="272"/>
      <c r="E335" s="259" t="s">
        <v>313</v>
      </c>
      <c r="F335" s="251"/>
      <c r="G335" s="262"/>
      <c r="H335" s="263"/>
    </row>
    <row r="336" spans="1:8" hidden="1">
      <c r="A336" s="258"/>
      <c r="B336" s="265"/>
      <c r="C336" s="273"/>
      <c r="D336" s="273"/>
      <c r="E336" s="239"/>
      <c r="F336" s="251"/>
      <c r="G336" s="262"/>
      <c r="H336" s="263"/>
    </row>
    <row r="337" spans="1:8" ht="72" hidden="1">
      <c r="A337" s="258"/>
      <c r="B337" s="278" t="s">
        <v>343</v>
      </c>
      <c r="C337" s="278"/>
      <c r="D337" s="278"/>
      <c r="E337" s="278"/>
      <c r="F337" s="251"/>
      <c r="G337" s="262"/>
      <c r="H337" s="263"/>
    </row>
    <row r="338" spans="1:8" hidden="1">
      <c r="A338" s="258"/>
      <c r="B338" s="278"/>
      <c r="C338" s="278"/>
      <c r="D338" s="278"/>
      <c r="E338" s="278"/>
      <c r="F338" s="251"/>
      <c r="G338" s="262"/>
      <c r="H338" s="263"/>
    </row>
    <row r="339" spans="1:8" hidden="1">
      <c r="A339" s="258"/>
      <c r="B339" s="265" t="str">
        <f>[39]insumos!$B$9</f>
        <v>Ajudante de encanador</v>
      </c>
      <c r="C339" s="266" t="str">
        <f>[39]insumos!$C$9</f>
        <v>h</v>
      </c>
      <c r="D339" s="267">
        <v>8</v>
      </c>
      <c r="E339" s="268">
        <f>[39]insumos!$D$9</f>
        <v>3.11</v>
      </c>
      <c r="F339" s="251"/>
      <c r="G339" s="262"/>
      <c r="H339" s="263"/>
    </row>
    <row r="340" spans="1:8" hidden="1">
      <c r="A340" s="258"/>
      <c r="B340" s="265" t="str">
        <f>[39]insumos!$B$21</f>
        <v>Encanador</v>
      </c>
      <c r="C340" s="266" t="str">
        <f>[39]insumos!$C$21</f>
        <v>h</v>
      </c>
      <c r="D340" s="267">
        <v>8</v>
      </c>
      <c r="E340" s="268">
        <f>[39]insumos!$D$21</f>
        <v>4.6100000000000003</v>
      </c>
      <c r="F340" s="251"/>
      <c r="G340" s="262"/>
      <c r="H340" s="263"/>
    </row>
    <row r="341" spans="1:8" hidden="1">
      <c r="A341" s="258"/>
      <c r="B341" s="265" t="str">
        <f>[39]insumos!$B$20</f>
        <v>Eletrotecnico montador</v>
      </c>
      <c r="C341" s="266" t="str">
        <f>[39]insumos!$C$20</f>
        <v>h</v>
      </c>
      <c r="D341" s="267">
        <v>3</v>
      </c>
      <c r="E341" s="268">
        <f>[39]insumos!$D$20</f>
        <v>4.6100000000000003</v>
      </c>
      <c r="F341" s="251"/>
      <c r="G341" s="262"/>
      <c r="H341" s="263"/>
    </row>
    <row r="342" spans="1:8" ht="24" hidden="1">
      <c r="A342" s="258"/>
      <c r="B342" s="269" t="str">
        <f>[39]insumos!$B$644</f>
        <v>Conjunto ELETROBOMBA trifásico Q=18m³/h, P=17HP e AMT=148m</v>
      </c>
      <c r="C342" s="266" t="str">
        <f>[39]insumos!$C$644</f>
        <v>un</v>
      </c>
      <c r="D342" s="267">
        <v>1</v>
      </c>
      <c r="E342" s="268">
        <f>[39]insumos!D647</f>
        <v>4885.29</v>
      </c>
      <c r="F342" s="251"/>
      <c r="G342" s="262"/>
      <c r="H342" s="263"/>
    </row>
    <row r="343" spans="1:8" hidden="1">
      <c r="A343" s="258"/>
      <c r="B343" s="269"/>
      <c r="C343" s="266"/>
      <c r="D343" s="267"/>
      <c r="E343" s="259" t="s">
        <v>310</v>
      </c>
      <c r="F343" s="251"/>
      <c r="G343" s="262"/>
      <c r="H343" s="263"/>
    </row>
    <row r="344" spans="1:8" hidden="1">
      <c r="A344" s="258"/>
      <c r="B344" s="239"/>
      <c r="C344" s="264"/>
      <c r="D344" s="241"/>
      <c r="E344" s="259" t="s">
        <v>311</v>
      </c>
      <c r="F344" s="251"/>
      <c r="G344" s="262"/>
      <c r="H344" s="263"/>
    </row>
    <row r="345" spans="1:8" hidden="1">
      <c r="A345" s="258"/>
      <c r="B345" s="265"/>
      <c r="C345" s="271"/>
      <c r="D345" s="272"/>
      <c r="E345" s="259" t="s">
        <v>312</v>
      </c>
      <c r="F345" s="251"/>
      <c r="G345" s="262"/>
      <c r="H345" s="263"/>
    </row>
    <row r="346" spans="1:8" hidden="1">
      <c r="A346" s="258"/>
      <c r="B346" s="265"/>
      <c r="C346" s="271"/>
      <c r="D346" s="272"/>
      <c r="E346" s="259" t="s">
        <v>313</v>
      </c>
      <c r="F346" s="251"/>
      <c r="G346" s="262"/>
      <c r="H346" s="263"/>
    </row>
    <row r="347" spans="1:8" hidden="1">
      <c r="A347" s="258"/>
      <c r="B347" s="265"/>
      <c r="C347" s="271"/>
      <c r="D347" s="272"/>
      <c r="E347" s="259"/>
      <c r="F347" s="251"/>
      <c r="G347" s="262"/>
      <c r="H347" s="263"/>
    </row>
    <row r="348" spans="1:8" hidden="1">
      <c r="A348" s="258"/>
      <c r="B348" s="265"/>
      <c r="C348" s="271"/>
      <c r="D348" s="272"/>
      <c r="E348" s="259"/>
      <c r="F348" s="251"/>
      <c r="G348" s="262"/>
      <c r="H348" s="263"/>
    </row>
    <row r="349" spans="1:8" hidden="1">
      <c r="A349" s="279" t="s">
        <v>344</v>
      </c>
      <c r="B349" s="585" t="s">
        <v>345</v>
      </c>
      <c r="C349" s="586"/>
      <c r="D349" s="586"/>
      <c r="E349" s="586"/>
      <c r="F349" s="251"/>
      <c r="G349" s="262"/>
      <c r="H349" s="263"/>
    </row>
    <row r="350" spans="1:8" hidden="1">
      <c r="A350" s="258"/>
      <c r="B350" s="265" t="str">
        <f>[39]insumos!$B$9</f>
        <v>Ajudante de encanador</v>
      </c>
      <c r="C350" s="266" t="str">
        <f>[39]insumos!$C$9</f>
        <v>h</v>
      </c>
      <c r="D350" s="267">
        <v>0.24</v>
      </c>
      <c r="E350" s="268">
        <f>[39]insumos!$D$9</f>
        <v>3.11</v>
      </c>
      <c r="F350" s="251"/>
      <c r="G350" s="262"/>
      <c r="H350" s="263"/>
    </row>
    <row r="351" spans="1:8" hidden="1">
      <c r="A351" s="258"/>
      <c r="B351" s="265" t="str">
        <f>[39]insumos!$B$21</f>
        <v>Encanador</v>
      </c>
      <c r="C351" s="266" t="str">
        <f>[39]insumos!$C$21</f>
        <v>h</v>
      </c>
      <c r="D351" s="267">
        <v>0.14000000000000001</v>
      </c>
      <c r="E351" s="268">
        <f>[39]insumos!$D$21</f>
        <v>4.6100000000000003</v>
      </c>
      <c r="F351" s="251"/>
      <c r="G351" s="262"/>
      <c r="H351" s="263"/>
    </row>
    <row r="352" spans="1:8" hidden="1">
      <c r="A352" s="258"/>
      <c r="B352" s="269" t="str">
        <f>[39]insumos!$B$650</f>
        <v>Caminhão comerc. Equip. c/guindaste (CHP)</v>
      </c>
      <c r="C352" s="266" t="str">
        <f>[39]insumos!$C$650</f>
        <v>h</v>
      </c>
      <c r="D352" s="267">
        <v>0.02</v>
      </c>
      <c r="E352" s="268">
        <f>[39]insumos!$D$650</f>
        <v>45.61</v>
      </c>
      <c r="F352" s="251"/>
      <c r="G352" s="262"/>
      <c r="H352" s="263"/>
    </row>
    <row r="353" spans="1:8" hidden="1">
      <c r="A353" s="258"/>
      <c r="B353" s="269" t="str">
        <f>[39]insumos!$B$659</f>
        <v>Carga e descarga de tubos e conexões em FoFo</v>
      </c>
      <c r="C353" s="266" t="str">
        <f>[39]insumos!$C$659</f>
        <v>t</v>
      </c>
      <c r="D353" s="267">
        <v>1.4999999999999999E-2</v>
      </c>
      <c r="E353" s="268">
        <f>[39]insumos!$D$659</f>
        <v>16.47</v>
      </c>
      <c r="F353" s="251"/>
      <c r="G353" s="262"/>
      <c r="H353" s="263"/>
    </row>
    <row r="354" spans="1:8" ht="24" hidden="1">
      <c r="A354" s="258"/>
      <c r="B354" s="269" t="str">
        <f>[39]insumos!$B$660</f>
        <v>Transporte de tubos e conexões de FoFo, aço ou concreto</v>
      </c>
      <c r="C354" s="266" t="str">
        <f>[39]insumos!$C$660</f>
        <v>t</v>
      </c>
      <c r="D354" s="267">
        <v>1.4999999999999999E-2</v>
      </c>
      <c r="E354" s="268">
        <f>[39]insumos!$D$660</f>
        <v>10.039999999999999</v>
      </c>
      <c r="F354" s="251"/>
      <c r="G354" s="262"/>
      <c r="H354" s="263"/>
    </row>
    <row r="355" spans="1:8" hidden="1">
      <c r="A355" s="258"/>
      <c r="B355" s="269" t="str">
        <f>[39]insumos!$B$543</f>
        <v>Tubo PVC rígido PBA DEFoFo - DN 100 incl.anel</v>
      </c>
      <c r="C355" s="266" t="str">
        <f>[39]insumos!$C$543</f>
        <v>m</v>
      </c>
      <c r="D355" s="267">
        <v>1</v>
      </c>
      <c r="E355" s="270">
        <f>[39]insumos!$D$543</f>
        <v>16.91</v>
      </c>
      <c r="F355" s="251"/>
      <c r="G355" s="262"/>
      <c r="H355" s="263"/>
    </row>
    <row r="356" spans="1:8" hidden="1">
      <c r="A356" s="258"/>
      <c r="B356" s="269"/>
      <c r="C356" s="266"/>
      <c r="D356" s="267"/>
      <c r="E356" s="259" t="s">
        <v>310</v>
      </c>
      <c r="F356" s="251"/>
      <c r="G356" s="262"/>
      <c r="H356" s="263"/>
    </row>
    <row r="357" spans="1:8" hidden="1">
      <c r="A357" s="258"/>
      <c r="B357" s="239"/>
      <c r="C357" s="264"/>
      <c r="D357" s="241"/>
      <c r="E357" s="259" t="s">
        <v>311</v>
      </c>
      <c r="F357" s="251"/>
      <c r="G357" s="262"/>
      <c r="H357" s="263"/>
    </row>
    <row r="358" spans="1:8" hidden="1">
      <c r="A358" s="258"/>
      <c r="B358" s="265"/>
      <c r="C358" s="271"/>
      <c r="D358" s="272"/>
      <c r="E358" s="259" t="s">
        <v>312</v>
      </c>
      <c r="F358" s="251"/>
      <c r="G358" s="262"/>
      <c r="H358" s="263"/>
    </row>
    <row r="359" spans="1:8" hidden="1">
      <c r="A359" s="258"/>
      <c r="B359" s="265"/>
      <c r="C359" s="271"/>
      <c r="D359" s="272"/>
      <c r="E359" s="259" t="s">
        <v>313</v>
      </c>
      <c r="F359" s="251"/>
      <c r="G359" s="262"/>
      <c r="H359" s="263"/>
    </row>
    <row r="360" spans="1:8" hidden="1">
      <c r="A360" s="258"/>
      <c r="B360" s="265"/>
      <c r="C360" s="271"/>
      <c r="D360" s="272"/>
      <c r="E360" s="259"/>
      <c r="F360" s="251"/>
      <c r="G360" s="262"/>
      <c r="H360" s="263"/>
    </row>
    <row r="361" spans="1:8" hidden="1">
      <c r="A361" s="258"/>
      <c r="B361" s="259" t="s">
        <v>346</v>
      </c>
      <c r="C361" s="264"/>
      <c r="D361" s="241"/>
      <c r="E361" s="259"/>
      <c r="F361" s="251"/>
      <c r="G361" s="262"/>
      <c r="H361" s="263"/>
    </row>
    <row r="362" spans="1:8" hidden="1">
      <c r="A362" s="258"/>
      <c r="B362" s="265" t="str">
        <f>[39]insumos!$B$9</f>
        <v>Ajudante de encanador</v>
      </c>
      <c r="C362" s="266" t="str">
        <f>[39]insumos!$C$9</f>
        <v>h</v>
      </c>
      <c r="D362" s="267">
        <v>1.6</v>
      </c>
      <c r="E362" s="268">
        <f>[39]insumos!$D$9</f>
        <v>3.11</v>
      </c>
      <c r="F362" s="251"/>
      <c r="G362" s="262"/>
      <c r="H362" s="263"/>
    </row>
    <row r="363" spans="1:8" hidden="1">
      <c r="A363" s="258"/>
      <c r="B363" s="265" t="str">
        <f>[39]insumos!$B$21</f>
        <v>Encanador</v>
      </c>
      <c r="C363" s="266" t="str">
        <f>[39]insumos!$C$21</f>
        <v>h</v>
      </c>
      <c r="D363" s="267">
        <v>1.6</v>
      </c>
      <c r="E363" s="268">
        <f>[39]insumos!$D$21</f>
        <v>4.6100000000000003</v>
      </c>
      <c r="F363" s="251"/>
      <c r="G363" s="262"/>
      <c r="H363" s="263"/>
    </row>
    <row r="364" spans="1:8" hidden="1">
      <c r="A364" s="258"/>
      <c r="B364" s="265" t="str">
        <f>[39]insumos!$B$262</f>
        <v>Anel de borracha DN 100mm</v>
      </c>
      <c r="C364" s="266" t="str">
        <f>[39]insumos!$C$262</f>
        <v>un</v>
      </c>
      <c r="D364" s="267">
        <v>3</v>
      </c>
      <c r="E364" s="268">
        <f>[39]insumos!$D$262</f>
        <v>2.46</v>
      </c>
      <c r="F364" s="251"/>
      <c r="G364" s="262"/>
      <c r="H364" s="263"/>
    </row>
    <row r="365" spans="1:8" hidden="1">
      <c r="A365" s="258"/>
      <c r="B365" s="265" t="str">
        <f>[39]insumos!$B$333</f>
        <v>Lubrificante para tubo de ferro fundido</v>
      </c>
      <c r="C365" s="266" t="str">
        <f>[39]insumos!$C$333</f>
        <v>kg</v>
      </c>
      <c r="D365" s="267">
        <v>3.9E-2</v>
      </c>
      <c r="E365" s="268">
        <f>[39]insumos!$D$333</f>
        <v>17.559999999999999</v>
      </c>
      <c r="F365" s="251"/>
      <c r="G365" s="262"/>
      <c r="H365" s="263"/>
    </row>
    <row r="366" spans="1:8" hidden="1">
      <c r="A366" s="258"/>
      <c r="B366" s="269" t="str">
        <f>[39]insumos!B385</f>
        <v>TÊ FºFº - TJE10 DN 100x100</v>
      </c>
      <c r="C366" s="266" t="str">
        <f>[39]insumos!$C$384</f>
        <v>un</v>
      </c>
      <c r="D366" s="267">
        <v>1</v>
      </c>
      <c r="E366" s="270">
        <f>[39]insumos!D385</f>
        <v>185.77</v>
      </c>
      <c r="F366" s="251"/>
      <c r="G366" s="262"/>
      <c r="H366" s="263"/>
    </row>
    <row r="367" spans="1:8" hidden="1">
      <c r="A367" s="258"/>
      <c r="B367" s="269"/>
      <c r="C367" s="266"/>
      <c r="D367" s="267"/>
      <c r="E367" s="259" t="s">
        <v>310</v>
      </c>
      <c r="F367" s="251"/>
      <c r="G367" s="262"/>
      <c r="H367" s="263"/>
    </row>
    <row r="368" spans="1:8" hidden="1">
      <c r="A368" s="258"/>
      <c r="B368" s="239"/>
      <c r="C368" s="264"/>
      <c r="D368" s="241"/>
      <c r="E368" s="259" t="s">
        <v>311</v>
      </c>
      <c r="F368" s="251"/>
      <c r="G368" s="262"/>
      <c r="H368" s="263"/>
    </row>
    <row r="369" spans="1:8" hidden="1">
      <c r="A369" s="258"/>
      <c r="B369" s="265"/>
      <c r="C369" s="271"/>
      <c r="D369" s="272"/>
      <c r="E369" s="259" t="s">
        <v>312</v>
      </c>
      <c r="F369" s="251"/>
      <c r="G369" s="262"/>
      <c r="H369" s="263"/>
    </row>
    <row r="370" spans="1:8" hidden="1">
      <c r="A370" s="258"/>
      <c r="B370" s="265"/>
      <c r="C370" s="271"/>
      <c r="D370" s="272"/>
      <c r="E370" s="259" t="s">
        <v>313</v>
      </c>
      <c r="F370" s="251"/>
      <c r="G370" s="262"/>
      <c r="H370" s="263"/>
    </row>
    <row r="371" spans="1:8" ht="13.5" hidden="1" customHeight="1">
      <c r="A371" s="258"/>
      <c r="B371" s="265"/>
      <c r="C371" s="271"/>
      <c r="D371" s="272"/>
      <c r="E371" s="259"/>
      <c r="F371" s="251"/>
      <c r="G371" s="262"/>
      <c r="H371" s="263"/>
    </row>
    <row r="372" spans="1:8" s="274" customFormat="1" hidden="1">
      <c r="A372" s="259"/>
      <c r="B372" s="265"/>
      <c r="C372" s="273"/>
      <c r="D372" s="273"/>
      <c r="E372" s="259"/>
      <c r="F372" s="251"/>
      <c r="G372" s="262"/>
      <c r="H372" s="239"/>
    </row>
    <row r="373" spans="1:8" s="274" customFormat="1" hidden="1">
      <c r="A373" s="259"/>
      <c r="B373" s="259" t="s">
        <v>347</v>
      </c>
      <c r="C373" s="264"/>
      <c r="D373" s="241"/>
      <c r="E373" s="259"/>
      <c r="F373" s="251"/>
      <c r="G373" s="262"/>
      <c r="H373" s="239"/>
    </row>
    <row r="374" spans="1:8" s="274" customFormat="1" hidden="1">
      <c r="A374" s="259"/>
      <c r="B374" s="265" t="str">
        <f>[39]insumos!$B$9</f>
        <v>Ajudante de encanador</v>
      </c>
      <c r="C374" s="271" t="s">
        <v>325</v>
      </c>
      <c r="D374" s="267">
        <v>0.5</v>
      </c>
      <c r="E374" s="268">
        <f>[39]insumos!$D$9</f>
        <v>3.11</v>
      </c>
      <c r="F374" s="251"/>
      <c r="G374" s="262"/>
      <c r="H374" s="239"/>
    </row>
    <row r="375" spans="1:8" s="274" customFormat="1" hidden="1">
      <c r="A375" s="259"/>
      <c r="B375" s="265" t="str">
        <f>[39]insumos!$B$21</f>
        <v>Encanador</v>
      </c>
      <c r="C375" s="271" t="s">
        <v>325</v>
      </c>
      <c r="D375" s="267">
        <v>0.3</v>
      </c>
      <c r="E375" s="268">
        <f>[39]insumos!$D$21</f>
        <v>4.6100000000000003</v>
      </c>
      <c r="F375" s="251"/>
      <c r="G375" s="262"/>
      <c r="H375" s="239"/>
    </row>
    <row r="376" spans="1:8" s="274" customFormat="1" hidden="1">
      <c r="A376" s="259"/>
      <c r="B376" s="269" t="str">
        <f>[39]insumos!B556</f>
        <v>Ventosa simples flange movel F°F° - VSCFM DN 50</v>
      </c>
      <c r="C376" s="266" t="str">
        <f>[39]insumos!$C$557</f>
        <v>un</v>
      </c>
      <c r="D376" s="267">
        <v>1</v>
      </c>
      <c r="E376" s="268">
        <f>[39]insumos!D556</f>
        <v>153.36000000000001</v>
      </c>
      <c r="F376" s="251"/>
      <c r="G376" s="262"/>
      <c r="H376" s="239"/>
    </row>
    <row r="377" spans="1:8" s="274" customFormat="1" hidden="1">
      <c r="A377" s="259"/>
      <c r="B377" s="275"/>
      <c r="C377" s="271"/>
      <c r="D377" s="267"/>
      <c r="E377" s="259" t="s">
        <v>310</v>
      </c>
      <c r="F377" s="251"/>
      <c r="G377" s="262"/>
      <c r="H377" s="239"/>
    </row>
    <row r="378" spans="1:8" s="274" customFormat="1" hidden="1">
      <c r="A378" s="259"/>
      <c r="B378" s="239"/>
      <c r="C378" s="264"/>
      <c r="D378" s="241"/>
      <c r="E378" s="259" t="s">
        <v>311</v>
      </c>
      <c r="F378" s="251"/>
      <c r="G378" s="262"/>
      <c r="H378" s="239"/>
    </row>
    <row r="379" spans="1:8" s="274" customFormat="1" hidden="1">
      <c r="A379" s="259"/>
      <c r="B379" s="265"/>
      <c r="C379" s="273"/>
      <c r="D379" s="273"/>
      <c r="E379" s="259" t="s">
        <v>312</v>
      </c>
      <c r="F379" s="251"/>
      <c r="G379" s="262"/>
      <c r="H379" s="239"/>
    </row>
    <row r="380" spans="1:8" s="274" customFormat="1" hidden="1">
      <c r="A380" s="259"/>
      <c r="B380" s="265"/>
      <c r="C380" s="273"/>
      <c r="D380" s="273"/>
      <c r="E380" s="259" t="s">
        <v>313</v>
      </c>
      <c r="F380" s="251"/>
      <c r="G380" s="262"/>
      <c r="H380" s="239"/>
    </row>
    <row r="381" spans="1:8" s="274" customFormat="1" hidden="1">
      <c r="A381" s="259"/>
      <c r="B381" s="265"/>
      <c r="C381" s="273"/>
      <c r="D381" s="273"/>
      <c r="E381" s="259"/>
      <c r="F381" s="251"/>
      <c r="G381" s="262"/>
      <c r="H381" s="239"/>
    </row>
    <row r="382" spans="1:8" s="274" customFormat="1" hidden="1">
      <c r="A382" s="259"/>
      <c r="B382" s="277" t="s">
        <v>348</v>
      </c>
      <c r="C382" s="273"/>
      <c r="D382" s="273"/>
      <c r="E382" s="239"/>
      <c r="F382" s="251"/>
      <c r="G382" s="262"/>
      <c r="H382" s="239"/>
    </row>
    <row r="383" spans="1:8" s="274" customFormat="1" hidden="1">
      <c r="A383" s="259"/>
      <c r="B383" s="265" t="str">
        <f>[39]insumos!$B$9</f>
        <v>Ajudante de encanador</v>
      </c>
      <c r="C383" s="266" t="str">
        <f>[39]insumos!$C$9</f>
        <v>h</v>
      </c>
      <c r="D383" s="267">
        <v>0.2</v>
      </c>
      <c r="E383" s="268">
        <f>[39]insumos!$D$9</f>
        <v>3.11</v>
      </c>
      <c r="F383" s="251"/>
      <c r="G383" s="262"/>
      <c r="H383" s="239"/>
    </row>
    <row r="384" spans="1:8" s="274" customFormat="1" hidden="1">
      <c r="A384" s="259"/>
      <c r="B384" s="265" t="str">
        <f>[39]insumos!$B$21</f>
        <v>Encanador</v>
      </c>
      <c r="C384" s="266" t="str">
        <f>[39]insumos!$C$21</f>
        <v>h</v>
      </c>
      <c r="D384" s="267">
        <v>0.2</v>
      </c>
      <c r="E384" s="268">
        <f>[39]insumos!$D$21</f>
        <v>4.6100000000000003</v>
      </c>
      <c r="F384" s="251"/>
      <c r="G384" s="262"/>
      <c r="H384" s="239"/>
    </row>
    <row r="385" spans="1:8" s="274" customFormat="1" hidden="1">
      <c r="A385" s="259"/>
      <c r="B385" s="269" t="str">
        <f>[39]insumos!B350</f>
        <v>Niple duplo FG dn 1"</v>
      </c>
      <c r="C385" s="266" t="str">
        <f>[39]insumos!$C$349</f>
        <v>un</v>
      </c>
      <c r="D385" s="267">
        <v>1</v>
      </c>
      <c r="E385" s="270">
        <f>[39]insumos!D350</f>
        <v>1.62</v>
      </c>
      <c r="F385" s="251"/>
      <c r="G385" s="262"/>
      <c r="H385" s="239"/>
    </row>
    <row r="386" spans="1:8" s="274" customFormat="1" hidden="1">
      <c r="A386" s="259"/>
      <c r="B386" s="269"/>
      <c r="C386" s="266"/>
      <c r="D386" s="267"/>
      <c r="E386" s="259" t="s">
        <v>310</v>
      </c>
      <c r="F386" s="251"/>
      <c r="G386" s="262"/>
      <c r="H386" s="239"/>
    </row>
    <row r="387" spans="1:8" s="274" customFormat="1" hidden="1">
      <c r="A387" s="259"/>
      <c r="B387" s="239"/>
      <c r="C387" s="264"/>
      <c r="D387" s="241"/>
      <c r="E387" s="259" t="s">
        <v>311</v>
      </c>
      <c r="F387" s="251"/>
      <c r="G387" s="262"/>
      <c r="H387" s="239"/>
    </row>
    <row r="388" spans="1:8" s="274" customFormat="1" hidden="1">
      <c r="A388" s="259"/>
      <c r="B388" s="265"/>
      <c r="C388" s="271"/>
      <c r="D388" s="272"/>
      <c r="E388" s="259" t="s">
        <v>312</v>
      </c>
      <c r="F388" s="251"/>
      <c r="G388" s="262"/>
      <c r="H388" s="239"/>
    </row>
    <row r="389" spans="1:8" s="274" customFormat="1" hidden="1">
      <c r="A389" s="259"/>
      <c r="B389" s="265"/>
      <c r="C389" s="271"/>
      <c r="D389" s="272"/>
      <c r="E389" s="259" t="s">
        <v>313</v>
      </c>
      <c r="F389" s="251"/>
      <c r="G389" s="262"/>
      <c r="H389" s="239"/>
    </row>
    <row r="390" spans="1:8" s="274" customFormat="1" hidden="1">
      <c r="A390" s="259"/>
      <c r="F390" s="251"/>
      <c r="G390" s="262"/>
      <c r="H390" s="239"/>
    </row>
    <row r="391" spans="1:8" hidden="1">
      <c r="A391" s="279" t="s">
        <v>349</v>
      </c>
      <c r="B391" s="585" t="s">
        <v>350</v>
      </c>
      <c r="C391" s="586"/>
      <c r="D391" s="586"/>
      <c r="E391" s="586"/>
      <c r="F391" s="251"/>
      <c r="G391" s="262"/>
      <c r="H391" s="263"/>
    </row>
    <row r="392" spans="1:8" hidden="1">
      <c r="A392" s="258"/>
      <c r="B392" s="265" t="str">
        <f>[39]insumos!$B$9</f>
        <v>Ajudante de encanador</v>
      </c>
      <c r="C392" s="266" t="str">
        <f>[39]insumos!$C$9</f>
        <v>h</v>
      </c>
      <c r="D392" s="267">
        <v>1.55</v>
      </c>
      <c r="E392" s="268">
        <f>[39]insumos!$D$9</f>
        <v>3.11</v>
      </c>
      <c r="F392" s="251"/>
      <c r="G392" s="262"/>
      <c r="H392" s="263"/>
    </row>
    <row r="393" spans="1:8" hidden="1">
      <c r="A393" s="258"/>
      <c r="B393" s="265" t="str">
        <f>[39]insumos!$B$21</f>
        <v>Encanador</v>
      </c>
      <c r="C393" s="266" t="str">
        <f>[39]insumos!$C$21</f>
        <v>h</v>
      </c>
      <c r="D393" s="267">
        <v>1.55</v>
      </c>
      <c r="E393" s="268">
        <f>[39]insumos!$D$21</f>
        <v>4.6100000000000003</v>
      </c>
      <c r="F393" s="251"/>
      <c r="G393" s="262"/>
      <c r="H393" s="263"/>
    </row>
    <row r="394" spans="1:8" hidden="1">
      <c r="A394" s="258"/>
      <c r="B394" s="265" t="str">
        <f>[39]insumos!$B$262</f>
        <v>Anel de borracha DN 100mm</v>
      </c>
      <c r="C394" s="266" t="str">
        <f>[39]insumos!$C$262</f>
        <v>un</v>
      </c>
      <c r="D394" s="267">
        <v>2</v>
      </c>
      <c r="E394" s="268">
        <f>[39]insumos!$D$262</f>
        <v>2.46</v>
      </c>
      <c r="F394" s="251"/>
      <c r="G394" s="262"/>
      <c r="H394" s="263"/>
    </row>
    <row r="395" spans="1:8" hidden="1">
      <c r="A395" s="258"/>
      <c r="B395" s="265" t="str">
        <f>[39]insumos!$B$334</f>
        <v>Lubrificante para tubo de PVC</v>
      </c>
      <c r="C395" s="266" t="str">
        <f>[39]insumos!$C$334</f>
        <v>kg</v>
      </c>
      <c r="D395" s="267">
        <v>2.5999999999999999E-2</v>
      </c>
      <c r="E395" s="268">
        <f>[39]insumos!$D$334</f>
        <v>27.16</v>
      </c>
      <c r="F395" s="251"/>
      <c r="G395" s="262"/>
      <c r="H395" s="263"/>
    </row>
    <row r="396" spans="1:8" hidden="1">
      <c r="A396" s="258"/>
      <c r="B396" s="269" t="str">
        <f>[39]insumos!$B$292</f>
        <v xml:space="preserve">Curva FOFO 90 GR c/bolsas JGS DN 100 </v>
      </c>
      <c r="C396" s="266" t="str">
        <f>[39]insumos!$C$292</f>
        <v>un</v>
      </c>
      <c r="D396" s="267">
        <v>1</v>
      </c>
      <c r="E396" s="270">
        <f>[39]insumos!$D$292</f>
        <v>66.709999999999994</v>
      </c>
      <c r="F396" s="251"/>
      <c r="G396" s="262"/>
      <c r="H396" s="263"/>
    </row>
    <row r="397" spans="1:8" hidden="1">
      <c r="A397" s="258"/>
      <c r="B397" s="269"/>
      <c r="C397" s="266"/>
      <c r="D397" s="267"/>
      <c r="E397" s="259" t="s">
        <v>310</v>
      </c>
      <c r="F397" s="251"/>
      <c r="G397" s="262"/>
      <c r="H397" s="263"/>
    </row>
    <row r="398" spans="1:8" hidden="1">
      <c r="A398" s="258"/>
      <c r="B398" s="239"/>
      <c r="C398" s="264"/>
      <c r="D398" s="241"/>
      <c r="E398" s="259" t="s">
        <v>311</v>
      </c>
      <c r="F398" s="251"/>
      <c r="G398" s="262"/>
      <c r="H398" s="263"/>
    </row>
    <row r="399" spans="1:8" hidden="1">
      <c r="A399" s="258"/>
      <c r="B399" s="265"/>
      <c r="C399" s="271"/>
      <c r="D399" s="272"/>
      <c r="E399" s="259" t="s">
        <v>312</v>
      </c>
      <c r="F399" s="251"/>
      <c r="G399" s="262"/>
      <c r="H399" s="263"/>
    </row>
    <row r="400" spans="1:8" hidden="1">
      <c r="A400" s="258"/>
      <c r="B400" s="265"/>
      <c r="C400" s="271"/>
      <c r="D400" s="272"/>
      <c r="E400" s="259" t="s">
        <v>313</v>
      </c>
      <c r="F400" s="251"/>
      <c r="G400" s="262"/>
      <c r="H400" s="263"/>
    </row>
    <row r="401" spans="1:8" hidden="1">
      <c r="A401" s="258"/>
      <c r="B401" s="265"/>
      <c r="C401" s="273"/>
      <c r="D401" s="273"/>
      <c r="E401" s="239"/>
      <c r="F401" s="251"/>
      <c r="G401" s="262"/>
      <c r="H401" s="263"/>
    </row>
    <row r="402" spans="1:8" hidden="1">
      <c r="A402" s="279" t="s">
        <v>351</v>
      </c>
      <c r="B402" s="585" t="s">
        <v>352</v>
      </c>
      <c r="C402" s="586"/>
      <c r="D402" s="586"/>
      <c r="E402" s="586"/>
      <c r="F402" s="251"/>
      <c r="G402" s="262"/>
      <c r="H402" s="263"/>
    </row>
    <row r="403" spans="1:8" hidden="1">
      <c r="A403" s="258"/>
      <c r="B403" s="265" t="str">
        <f>[39]insumos!$B$9</f>
        <v>Ajudante de encanador</v>
      </c>
      <c r="C403" s="266" t="str">
        <f>[39]insumos!$C$9</f>
        <v>h</v>
      </c>
      <c r="D403" s="267">
        <v>1.55</v>
      </c>
      <c r="E403" s="268">
        <f>[39]insumos!$D$9</f>
        <v>3.11</v>
      </c>
      <c r="F403" s="251"/>
      <c r="G403" s="262"/>
      <c r="H403" s="263"/>
    </row>
    <row r="404" spans="1:8" hidden="1">
      <c r="A404" s="258"/>
      <c r="B404" s="265" t="str">
        <f>[39]insumos!$B$21</f>
        <v>Encanador</v>
      </c>
      <c r="C404" s="266" t="str">
        <f>[39]insumos!$C$21</f>
        <v>h</v>
      </c>
      <c r="D404" s="267">
        <v>1.55</v>
      </c>
      <c r="E404" s="268">
        <f>[39]insumos!$D$21</f>
        <v>4.6100000000000003</v>
      </c>
      <c r="F404" s="251"/>
      <c r="G404" s="262"/>
      <c r="H404" s="263"/>
    </row>
    <row r="405" spans="1:8" hidden="1">
      <c r="A405" s="258"/>
      <c r="B405" s="265" t="str">
        <f>[39]insumos!$B$262</f>
        <v>Anel de borracha DN 100mm</v>
      </c>
      <c r="C405" s="266" t="str">
        <f>[39]insumos!$C$262</f>
        <v>un</v>
      </c>
      <c r="D405" s="267">
        <v>2</v>
      </c>
      <c r="E405" s="268">
        <f>[39]insumos!$D$262</f>
        <v>2.46</v>
      </c>
      <c r="F405" s="251"/>
      <c r="G405" s="262"/>
      <c r="H405" s="263"/>
    </row>
    <row r="406" spans="1:8" hidden="1">
      <c r="A406" s="258"/>
      <c r="B406" s="265" t="str">
        <f>[39]insumos!$B$334</f>
        <v>Lubrificante para tubo de PVC</v>
      </c>
      <c r="C406" s="266" t="str">
        <f>[39]insumos!$C$334</f>
        <v>kg</v>
      </c>
      <c r="D406" s="267">
        <v>2.5999999999999999E-2</v>
      </c>
      <c r="E406" s="268">
        <f>[39]insumos!$D$334</f>
        <v>27.16</v>
      </c>
      <c r="F406" s="251"/>
      <c r="G406" s="262"/>
      <c r="H406" s="263"/>
    </row>
    <row r="407" spans="1:8" hidden="1">
      <c r="A407" s="258"/>
      <c r="B407" s="269" t="str">
        <f>[39]insumos!$B$290</f>
        <v xml:space="preserve">Curva FOFO 45 GR c/bolsas JGS DN 100 </v>
      </c>
      <c r="C407" s="266" t="str">
        <f>[39]insumos!$C$290</f>
        <v>un</v>
      </c>
      <c r="D407" s="267">
        <v>1</v>
      </c>
      <c r="E407" s="270">
        <f>[39]insumos!$D$290</f>
        <v>63.2</v>
      </c>
      <c r="F407" s="251"/>
      <c r="G407" s="262"/>
      <c r="H407" s="263"/>
    </row>
    <row r="408" spans="1:8" hidden="1">
      <c r="A408" s="258"/>
      <c r="B408" s="269"/>
      <c r="C408" s="266"/>
      <c r="D408" s="267"/>
      <c r="E408" s="259" t="s">
        <v>310</v>
      </c>
      <c r="F408" s="251"/>
      <c r="G408" s="262"/>
      <c r="H408" s="263"/>
    </row>
    <row r="409" spans="1:8" hidden="1">
      <c r="A409" s="258"/>
      <c r="B409" s="239"/>
      <c r="C409" s="264"/>
      <c r="D409" s="241"/>
      <c r="E409" s="259" t="s">
        <v>311</v>
      </c>
      <c r="F409" s="251"/>
      <c r="G409" s="262"/>
      <c r="H409" s="263"/>
    </row>
    <row r="410" spans="1:8" hidden="1">
      <c r="A410" s="258"/>
      <c r="B410" s="265"/>
      <c r="C410" s="271"/>
      <c r="D410" s="272"/>
      <c r="E410" s="259" t="s">
        <v>312</v>
      </c>
      <c r="F410" s="251"/>
      <c r="G410" s="262"/>
      <c r="H410" s="263"/>
    </row>
    <row r="411" spans="1:8" hidden="1">
      <c r="A411" s="258"/>
      <c r="B411" s="265"/>
      <c r="C411" s="271"/>
      <c r="D411" s="272"/>
      <c r="E411" s="259" t="s">
        <v>313</v>
      </c>
      <c r="F411" s="251"/>
      <c r="G411" s="262"/>
      <c r="H411" s="263"/>
    </row>
    <row r="412" spans="1:8" hidden="1">
      <c r="A412" s="258"/>
      <c r="B412" s="265"/>
      <c r="C412" s="273"/>
      <c r="D412" s="273"/>
      <c r="E412" s="239"/>
      <c r="F412" s="251"/>
      <c r="G412" s="262"/>
      <c r="H412" s="263"/>
    </row>
    <row r="413" spans="1:8" hidden="1">
      <c r="A413" s="279" t="s">
        <v>353</v>
      </c>
      <c r="B413" s="585" t="s">
        <v>354</v>
      </c>
      <c r="C413" s="586"/>
      <c r="D413" s="586"/>
      <c r="E413" s="586"/>
      <c r="F413" s="251"/>
      <c r="G413" s="262"/>
      <c r="H413" s="263"/>
    </row>
    <row r="414" spans="1:8" hidden="1">
      <c r="A414" s="258"/>
      <c r="B414" s="265" t="str">
        <f>[39]insumos!$B$9</f>
        <v>Ajudante de encanador</v>
      </c>
      <c r="C414" s="266" t="str">
        <f>[39]insumos!$C$9</f>
        <v>h</v>
      </c>
      <c r="D414" s="267">
        <v>1.55</v>
      </c>
      <c r="E414" s="268">
        <f>[39]insumos!$D$9</f>
        <v>3.11</v>
      </c>
      <c r="F414" s="251"/>
      <c r="G414" s="262"/>
      <c r="H414" s="263"/>
    </row>
    <row r="415" spans="1:8" hidden="1">
      <c r="A415" s="258"/>
      <c r="B415" s="265" t="str">
        <f>[39]insumos!$B$21</f>
        <v>Encanador</v>
      </c>
      <c r="C415" s="266" t="str">
        <f>[39]insumos!$C$21</f>
        <v>h</v>
      </c>
      <c r="D415" s="267">
        <v>1.55</v>
      </c>
      <c r="E415" s="268">
        <f>[39]insumos!$D$21</f>
        <v>4.6100000000000003</v>
      </c>
      <c r="F415" s="251"/>
      <c r="G415" s="262"/>
      <c r="H415" s="263"/>
    </row>
    <row r="416" spans="1:8" hidden="1">
      <c r="A416" s="258"/>
      <c r="B416" s="265" t="str">
        <f>[39]insumos!$B$262</f>
        <v>Anel de borracha DN 100mm</v>
      </c>
      <c r="C416" s="266" t="str">
        <f>[39]insumos!$C$262</f>
        <v>un</v>
      </c>
      <c r="D416" s="267">
        <v>2</v>
      </c>
      <c r="E416" s="268">
        <f>[39]insumos!$D$262</f>
        <v>2.46</v>
      </c>
      <c r="F416" s="251"/>
      <c r="G416" s="262"/>
      <c r="H416" s="263"/>
    </row>
    <row r="417" spans="1:8" hidden="1">
      <c r="A417" s="258"/>
      <c r="B417" s="265" t="str">
        <f>[39]insumos!$B$334</f>
        <v>Lubrificante para tubo de PVC</v>
      </c>
      <c r="C417" s="266" t="str">
        <f>[39]insumos!$C$334</f>
        <v>kg</v>
      </c>
      <c r="D417" s="267">
        <v>2.5999999999999999E-2</v>
      </c>
      <c r="E417" s="268">
        <f>[39]insumos!$D$334</f>
        <v>27.16</v>
      </c>
      <c r="F417" s="251"/>
      <c r="G417" s="262"/>
      <c r="H417" s="263"/>
    </row>
    <row r="418" spans="1:8" hidden="1">
      <c r="A418" s="258"/>
      <c r="B418" s="269" t="str">
        <f>[39]insumos!$B$288</f>
        <v xml:space="preserve">Curva FOFO 22 GR c/bolsas JGS DN 100 </v>
      </c>
      <c r="C418" s="266" t="str">
        <f>[39]insumos!$C$288</f>
        <v>un</v>
      </c>
      <c r="D418" s="267">
        <v>1</v>
      </c>
      <c r="E418" s="270">
        <f>[39]insumos!$D$288</f>
        <v>52.67</v>
      </c>
      <c r="F418" s="251"/>
      <c r="G418" s="262"/>
      <c r="H418" s="263"/>
    </row>
    <row r="419" spans="1:8" hidden="1">
      <c r="A419" s="258"/>
      <c r="B419" s="269"/>
      <c r="C419" s="266"/>
      <c r="D419" s="267"/>
      <c r="E419" s="259" t="s">
        <v>310</v>
      </c>
      <c r="F419" s="251"/>
      <c r="G419" s="262"/>
      <c r="H419" s="263"/>
    </row>
    <row r="420" spans="1:8" hidden="1">
      <c r="A420" s="258"/>
      <c r="B420" s="239"/>
      <c r="C420" s="264"/>
      <c r="D420" s="241"/>
      <c r="E420" s="259" t="s">
        <v>311</v>
      </c>
      <c r="F420" s="251"/>
      <c r="G420" s="262"/>
      <c r="H420" s="263"/>
    </row>
    <row r="421" spans="1:8" hidden="1">
      <c r="A421" s="258"/>
      <c r="B421" s="265"/>
      <c r="C421" s="271"/>
      <c r="D421" s="272"/>
      <c r="E421" s="259" t="s">
        <v>312</v>
      </c>
      <c r="F421" s="251"/>
      <c r="G421" s="262"/>
      <c r="H421" s="263"/>
    </row>
    <row r="422" spans="1:8" hidden="1">
      <c r="A422" s="258"/>
      <c r="B422" s="265"/>
      <c r="C422" s="271"/>
      <c r="D422" s="272"/>
      <c r="E422" s="259" t="s">
        <v>313</v>
      </c>
      <c r="F422" s="251"/>
      <c r="G422" s="262"/>
      <c r="H422" s="263"/>
    </row>
    <row r="423" spans="1:8" hidden="1">
      <c r="A423" s="258"/>
      <c r="B423" s="265"/>
      <c r="C423" s="273"/>
      <c r="D423" s="273"/>
      <c r="E423" s="239"/>
      <c r="F423" s="251"/>
      <c r="G423" s="262"/>
      <c r="H423" s="263"/>
    </row>
    <row r="424" spans="1:8" hidden="1">
      <c r="A424" s="259" t="s">
        <v>355</v>
      </c>
      <c r="B424" s="259" t="s">
        <v>356</v>
      </c>
      <c r="C424" s="264"/>
      <c r="D424" s="241"/>
      <c r="E424" s="259"/>
      <c r="F424" s="251"/>
      <c r="G424" s="262"/>
      <c r="H424" s="263"/>
    </row>
    <row r="425" spans="1:8" hidden="1">
      <c r="A425" s="258"/>
      <c r="B425" s="265" t="str">
        <f>[39]insumos!$B$9</f>
        <v>Ajudante de encanador</v>
      </c>
      <c r="C425" s="271" t="s">
        <v>325</v>
      </c>
      <c r="D425" s="267">
        <v>0.5</v>
      </c>
      <c r="E425" s="268">
        <f>[39]insumos!$D$9</f>
        <v>3.11</v>
      </c>
      <c r="F425" s="251"/>
      <c r="G425" s="262"/>
      <c r="H425" s="263"/>
    </row>
    <row r="426" spans="1:8" hidden="1">
      <c r="A426" s="258"/>
      <c r="B426" s="265" t="str">
        <f>[39]insumos!$B$21</f>
        <v>Encanador</v>
      </c>
      <c r="C426" s="271" t="s">
        <v>325</v>
      </c>
      <c r="D426" s="267">
        <v>0.3</v>
      </c>
      <c r="E426" s="268">
        <f>[39]insumos!$D$21</f>
        <v>4.6100000000000003</v>
      </c>
      <c r="F426" s="251"/>
      <c r="G426" s="262"/>
      <c r="H426" s="263"/>
    </row>
    <row r="427" spans="1:8" hidden="1">
      <c r="A427" s="258"/>
      <c r="B427" s="269" t="str">
        <f>[39]insumos!$B$557</f>
        <v>Ventosa simples FOFO c/rosca PN-25 DN 1</v>
      </c>
      <c r="C427" s="266" t="str">
        <f>[39]insumos!$C$557</f>
        <v>un</v>
      </c>
      <c r="D427" s="267">
        <v>1</v>
      </c>
      <c r="E427" s="268">
        <f>[39]insumos!$D$557</f>
        <v>126.4</v>
      </c>
      <c r="F427" s="251"/>
      <c r="G427" s="262"/>
      <c r="H427" s="263"/>
    </row>
    <row r="428" spans="1:8" hidden="1">
      <c r="A428" s="258"/>
      <c r="B428" s="275"/>
      <c r="C428" s="271"/>
      <c r="D428" s="267"/>
      <c r="E428" s="259" t="s">
        <v>310</v>
      </c>
      <c r="F428" s="251"/>
      <c r="G428" s="262"/>
      <c r="H428" s="263"/>
    </row>
    <row r="429" spans="1:8" hidden="1">
      <c r="A429" s="258"/>
      <c r="B429" s="239"/>
      <c r="C429" s="264"/>
      <c r="D429" s="241"/>
      <c r="E429" s="259" t="s">
        <v>311</v>
      </c>
      <c r="F429" s="251"/>
      <c r="G429" s="262"/>
      <c r="H429" s="263"/>
    </row>
    <row r="430" spans="1:8" hidden="1">
      <c r="A430" s="258"/>
      <c r="B430" s="265"/>
      <c r="C430" s="273"/>
      <c r="D430" s="273"/>
      <c r="E430" s="259" t="s">
        <v>312</v>
      </c>
      <c r="F430" s="251"/>
      <c r="G430" s="262"/>
      <c r="H430" s="263"/>
    </row>
    <row r="431" spans="1:8" hidden="1">
      <c r="A431" s="258"/>
      <c r="B431" s="265"/>
      <c r="C431" s="273"/>
      <c r="D431" s="273"/>
      <c r="E431" s="259" t="s">
        <v>313</v>
      </c>
      <c r="F431" s="251"/>
      <c r="G431" s="262"/>
      <c r="H431" s="263"/>
    </row>
    <row r="432" spans="1:8" hidden="1">
      <c r="F432" s="251"/>
      <c r="G432" s="262"/>
      <c r="H432" s="263"/>
    </row>
    <row r="433" spans="1:8" hidden="1">
      <c r="A433" s="258"/>
      <c r="B433" s="265"/>
      <c r="C433" s="273"/>
      <c r="D433" s="273"/>
      <c r="E433" s="239"/>
      <c r="F433" s="251"/>
      <c r="G433" s="262"/>
      <c r="H433" s="263"/>
    </row>
    <row r="434" spans="1:8" hidden="1">
      <c r="A434" s="258" t="s">
        <v>357</v>
      </c>
      <c r="B434" s="280" t="s">
        <v>358</v>
      </c>
      <c r="C434" s="280"/>
      <c r="D434" s="280"/>
      <c r="E434" s="280"/>
      <c r="F434" s="251"/>
      <c r="G434" s="262"/>
      <c r="H434" s="263"/>
    </row>
    <row r="435" spans="1:8" hidden="1">
      <c r="A435" s="258"/>
      <c r="B435" s="265" t="str">
        <f>[39]insumos!$B$9</f>
        <v>Ajudante de encanador</v>
      </c>
      <c r="C435" s="271" t="s">
        <v>325</v>
      </c>
      <c r="D435" s="267">
        <v>0.05</v>
      </c>
      <c r="E435" s="268">
        <f>[39]insumos!$D$9</f>
        <v>3.11</v>
      </c>
      <c r="F435" s="251"/>
      <c r="G435" s="262"/>
      <c r="H435" s="263"/>
    </row>
    <row r="436" spans="1:8" hidden="1">
      <c r="A436" s="258"/>
      <c r="B436" s="265" t="str">
        <f>[39]insumos!$B$21</f>
        <v>Encanador</v>
      </c>
      <c r="C436" s="281" t="str">
        <f>[39]insumos!$C$21</f>
        <v>h</v>
      </c>
      <c r="D436" s="267">
        <v>0.05</v>
      </c>
      <c r="E436" s="268">
        <f>[39]insumos!$D$21</f>
        <v>4.6100000000000003</v>
      </c>
    </row>
    <row r="437" spans="1:8" hidden="1">
      <c r="A437" s="258"/>
      <c r="B437" s="275"/>
      <c r="C437" s="271"/>
      <c r="D437" s="267"/>
      <c r="E437" s="259" t="s">
        <v>310</v>
      </c>
    </row>
    <row r="438" spans="1:8" hidden="1">
      <c r="A438" s="258"/>
      <c r="B438" s="239"/>
      <c r="C438" s="264"/>
      <c r="D438" s="241"/>
      <c r="E438" s="259" t="s">
        <v>311</v>
      </c>
    </row>
    <row r="439" spans="1:8" hidden="1">
      <c r="A439" s="258"/>
      <c r="B439" s="239"/>
      <c r="C439" s="264"/>
      <c r="D439" s="241"/>
      <c r="E439" s="259" t="s">
        <v>312</v>
      </c>
    </row>
    <row r="440" spans="1:8" hidden="1">
      <c r="A440" s="258"/>
      <c r="B440" s="239"/>
      <c r="C440" s="264"/>
      <c r="D440" s="241"/>
      <c r="E440" s="259" t="s">
        <v>313</v>
      </c>
    </row>
    <row r="441" spans="1:8" hidden="1">
      <c r="A441" s="258"/>
    </row>
    <row r="442" spans="1:8" hidden="1">
      <c r="A442" s="282"/>
      <c r="B442" s="258"/>
      <c r="C442" s="263"/>
      <c r="D442" s="263"/>
      <c r="E442" s="263"/>
    </row>
    <row r="443" spans="1:8" hidden="1">
      <c r="A443" s="258" t="s">
        <v>359</v>
      </c>
      <c r="B443" s="258" t="s">
        <v>360</v>
      </c>
      <c r="C443" s="263"/>
      <c r="D443" s="263"/>
      <c r="E443" s="263"/>
    </row>
    <row r="444" spans="1:8" hidden="1">
      <c r="A444" s="258" t="s">
        <v>361</v>
      </c>
      <c r="B444" s="259" t="s">
        <v>100</v>
      </c>
      <c r="C444" s="264"/>
      <c r="D444" s="241"/>
      <c r="E444" s="259"/>
    </row>
    <row r="445" spans="1:8" hidden="1">
      <c r="A445" s="258"/>
      <c r="B445" s="265" t="str">
        <f>[39]insumos!$B$25</f>
        <v>Pintor</v>
      </c>
      <c r="C445" s="266" t="str">
        <f>[39]insumos!$C$25</f>
        <v>h</v>
      </c>
      <c r="D445" s="267">
        <v>0.33</v>
      </c>
      <c r="E445" s="268">
        <f>[39]insumos!$D$25</f>
        <v>4.6100000000000003</v>
      </c>
    </row>
    <row r="446" spans="1:8" hidden="1">
      <c r="A446" s="258"/>
      <c r="B446" s="265" t="str">
        <f>[39]insumos!$B$11</f>
        <v>Ajudante de pintor</v>
      </c>
      <c r="C446" s="266" t="str">
        <f>[39]insumos!$C$11</f>
        <v>h</v>
      </c>
      <c r="D446" s="267">
        <v>0.15</v>
      </c>
      <c r="E446" s="268">
        <f>[39]insumos!$D$11</f>
        <v>3.11</v>
      </c>
    </row>
    <row r="447" spans="1:8" hidden="1">
      <c r="A447" s="258"/>
      <c r="B447" s="265" t="str">
        <f>[39]insumos!$B$213</f>
        <v>Lixa p/ madeira/massa</v>
      </c>
      <c r="C447" s="266" t="str">
        <f>[39]insumos!$C$213</f>
        <v>un</v>
      </c>
      <c r="D447" s="267">
        <v>0.2</v>
      </c>
      <c r="E447" s="268">
        <f>[39]insumos!$D$213</f>
        <v>0.25</v>
      </c>
    </row>
    <row r="448" spans="1:8" hidden="1">
      <c r="A448" s="258"/>
      <c r="B448" s="265" t="str">
        <f>[39]insumos!$B$200</f>
        <v>Tinta HIDRACOR</v>
      </c>
      <c r="C448" s="266" t="str">
        <f>[39]insumos!$C$200</f>
        <v>kg</v>
      </c>
      <c r="D448" s="267">
        <v>0.35</v>
      </c>
      <c r="E448" s="268">
        <f>[39]insumos!$D$200</f>
        <v>2.09</v>
      </c>
    </row>
    <row r="449" spans="1:5" hidden="1">
      <c r="A449" s="258"/>
      <c r="B449" s="265"/>
      <c r="C449" s="271"/>
      <c r="D449" s="267"/>
      <c r="E449" s="259" t="s">
        <v>310</v>
      </c>
    </row>
    <row r="450" spans="1:5" hidden="1">
      <c r="A450" s="258"/>
      <c r="B450" s="239"/>
      <c r="C450" s="264"/>
      <c r="D450" s="241"/>
      <c r="E450" s="259" t="s">
        <v>311</v>
      </c>
    </row>
    <row r="451" spans="1:5" hidden="1">
      <c r="A451" s="258"/>
      <c r="B451" s="265"/>
      <c r="C451" s="271"/>
      <c r="D451" s="272"/>
      <c r="E451" s="259" t="s">
        <v>312</v>
      </c>
    </row>
    <row r="452" spans="1:5" hidden="1">
      <c r="A452" s="258"/>
      <c r="B452" s="265"/>
      <c r="C452" s="271"/>
      <c r="D452" s="272"/>
      <c r="E452" s="259" t="s">
        <v>313</v>
      </c>
    </row>
    <row r="453" spans="1:5" hidden="1">
      <c r="A453" s="258"/>
    </row>
    <row r="454" spans="1:5" hidden="1">
      <c r="A454" s="258"/>
    </row>
    <row r="455" spans="1:5" hidden="1">
      <c r="A455" s="258" t="s">
        <v>362</v>
      </c>
      <c r="B455" s="258" t="s">
        <v>363</v>
      </c>
      <c r="C455" s="263"/>
      <c r="D455" s="263"/>
      <c r="E455" s="263"/>
    </row>
    <row r="456" spans="1:5" hidden="1">
      <c r="A456" s="258"/>
      <c r="B456" s="265" t="str">
        <f>[39]insumos!$B$15</f>
        <v>Aplicador impermeabilização</v>
      </c>
      <c r="C456" s="266" t="str">
        <f>[39]insumos!$C$25</f>
        <v>h</v>
      </c>
      <c r="D456" s="267">
        <v>0.64</v>
      </c>
      <c r="E456" s="268">
        <f>[39]insumos!$D$15</f>
        <v>4.6100000000000003</v>
      </c>
    </row>
    <row r="457" spans="1:5" hidden="1">
      <c r="A457" s="258"/>
      <c r="B457" s="265" t="str">
        <f>[39]insumos!$B$94</f>
        <v>Emulsão asfáltica - IGOLFLEX PRETO</v>
      </c>
      <c r="C457" s="266" t="str">
        <f>[39]insumos!$C$94</f>
        <v>kg</v>
      </c>
      <c r="D457" s="267">
        <v>0.06</v>
      </c>
      <c r="E457" s="268">
        <f>[39]insumos!$D$94</f>
        <v>2.39</v>
      </c>
    </row>
    <row r="458" spans="1:5" hidden="1">
      <c r="A458" s="258"/>
      <c r="B458" s="265" t="str">
        <f>[39]insumos!$B$95</f>
        <v>Gás</v>
      </c>
      <c r="C458" s="266" t="str">
        <f>[39]insumos!$C$95</f>
        <v>kg</v>
      </c>
      <c r="D458" s="267">
        <v>0.6</v>
      </c>
      <c r="E458" s="268">
        <f>[39]insumos!$D$95</f>
        <v>1.83</v>
      </c>
    </row>
    <row r="459" spans="1:5" hidden="1">
      <c r="A459" s="258"/>
      <c r="B459" s="265" t="str">
        <f>[39]insumos!$B$97</f>
        <v xml:space="preserve">Manta poliester estruturada 4mm </v>
      </c>
      <c r="C459" s="266" t="str">
        <f>[39]insumos!$C$97</f>
        <v>m2</v>
      </c>
      <c r="D459" s="267">
        <v>1.1499999999999999</v>
      </c>
      <c r="E459" s="268">
        <f>[39]insumos!$D$97</f>
        <v>18.96</v>
      </c>
    </row>
    <row r="460" spans="1:5" hidden="1">
      <c r="A460" s="258"/>
      <c r="B460" s="265"/>
      <c r="C460" s="271"/>
      <c r="D460" s="267"/>
      <c r="E460" s="259" t="s">
        <v>310</v>
      </c>
    </row>
    <row r="461" spans="1:5" hidden="1">
      <c r="A461" s="258"/>
      <c r="B461" s="239"/>
      <c r="C461" s="264"/>
      <c r="D461" s="241"/>
      <c r="E461" s="259" t="s">
        <v>311</v>
      </c>
    </row>
    <row r="462" spans="1:5" hidden="1">
      <c r="A462" s="258"/>
      <c r="B462" s="265"/>
      <c r="C462" s="271"/>
      <c r="D462" s="272"/>
      <c r="E462" s="259" t="s">
        <v>312</v>
      </c>
    </row>
    <row r="463" spans="1:5" hidden="1">
      <c r="A463" s="258"/>
      <c r="B463" s="265"/>
      <c r="C463" s="271"/>
      <c r="D463" s="272"/>
      <c r="E463" s="259" t="s">
        <v>313</v>
      </c>
    </row>
    <row r="464" spans="1:5" hidden="1">
      <c r="A464" s="258"/>
    </row>
    <row r="465" spans="1:5" hidden="1">
      <c r="A465" s="258"/>
    </row>
    <row r="466" spans="1:5" ht="27" hidden="1" customHeight="1">
      <c r="A466" s="283" t="s">
        <v>364</v>
      </c>
      <c r="B466" s="585" t="s">
        <v>365</v>
      </c>
      <c r="C466" s="586"/>
      <c r="D466" s="586"/>
      <c r="E466" s="586"/>
    </row>
    <row r="467" spans="1:5" hidden="1">
      <c r="A467" s="258"/>
      <c r="B467" s="265" t="str">
        <f>[39]insumos!$B$31</f>
        <v>Servente</v>
      </c>
      <c r="C467" s="271" t="s">
        <v>325</v>
      </c>
      <c r="D467" s="267">
        <v>1.2</v>
      </c>
      <c r="E467" s="268">
        <f>[39]insumos!$D$31</f>
        <v>3.11</v>
      </c>
    </row>
    <row r="468" spans="1:5" hidden="1">
      <c r="A468" s="258"/>
      <c r="B468" s="265" t="str">
        <f>[39]insumos!$B$24</f>
        <v>Pedreiro</v>
      </c>
      <c r="C468" s="281" t="str">
        <f>[39]insumos!$C$24</f>
        <v>h</v>
      </c>
      <c r="D468" s="267">
        <v>1.2</v>
      </c>
      <c r="E468" s="268">
        <f>[39]insumos!$D$24</f>
        <v>4.6100000000000003</v>
      </c>
    </row>
    <row r="469" spans="1:5" hidden="1">
      <c r="A469" s="258"/>
      <c r="B469" s="284" t="str">
        <f>[39]insumos!$B$117</f>
        <v>Arame farpado fio 16 BWG</v>
      </c>
      <c r="C469" s="281" t="str">
        <f>[39]insumos!$C$117</f>
        <v>m</v>
      </c>
      <c r="D469" s="267">
        <v>11</v>
      </c>
      <c r="E469" s="268">
        <f>[39]insumos!$D$117</f>
        <v>0.26</v>
      </c>
    </row>
    <row r="470" spans="1:5" hidden="1">
      <c r="A470" s="258"/>
      <c r="B470" s="284" t="str">
        <f>[39]insumos!$B$118</f>
        <v>Arame galvanizado 18BWG</v>
      </c>
      <c r="C470" s="281" t="str">
        <f>[39]insumos!$C$118</f>
        <v>kg</v>
      </c>
      <c r="D470" s="267">
        <v>5.4999999999999997E-3</v>
      </c>
      <c r="E470" s="268">
        <f>[39]insumos!$D$118</f>
        <v>4.3</v>
      </c>
    </row>
    <row r="471" spans="1:5" hidden="1">
      <c r="A471" s="258"/>
      <c r="B471" s="284" t="str">
        <f>[39]insumos!$B$226</f>
        <v>Estaca de concreto armado ponta virada</v>
      </c>
      <c r="C471" s="281" t="str">
        <f>[39]insumos!$C$226</f>
        <v>un</v>
      </c>
      <c r="D471" s="267">
        <v>0.52</v>
      </c>
      <c r="E471" s="268">
        <f>[39]insumos!$D$226</f>
        <v>21.07</v>
      </c>
    </row>
    <row r="472" spans="1:5" hidden="1">
      <c r="A472" s="258"/>
      <c r="B472" s="275"/>
      <c r="C472" s="271"/>
      <c r="D472" s="267"/>
      <c r="E472" s="259" t="s">
        <v>310</v>
      </c>
    </row>
    <row r="473" spans="1:5" hidden="1">
      <c r="A473" s="258"/>
      <c r="B473" s="239"/>
      <c r="C473" s="264"/>
      <c r="D473" s="241"/>
      <c r="E473" s="259" t="s">
        <v>311</v>
      </c>
    </row>
    <row r="474" spans="1:5" hidden="1">
      <c r="A474" s="258"/>
      <c r="B474" s="239"/>
      <c r="C474" s="264"/>
      <c r="D474" s="241"/>
      <c r="E474" s="259" t="s">
        <v>312</v>
      </c>
    </row>
    <row r="475" spans="1:5" hidden="1">
      <c r="A475" s="258"/>
      <c r="B475" s="239"/>
      <c r="C475" s="264"/>
      <c r="D475" s="241"/>
      <c r="E475" s="259" t="s">
        <v>313</v>
      </c>
    </row>
    <row r="476" spans="1:5" hidden="1">
      <c r="A476" s="258"/>
    </row>
    <row r="477" spans="1:5" hidden="1">
      <c r="A477" s="258" t="s">
        <v>366</v>
      </c>
      <c r="B477" s="285" t="s">
        <v>367</v>
      </c>
      <c r="C477" s="286"/>
      <c r="D477" s="287"/>
      <c r="E477" s="286"/>
    </row>
    <row r="478" spans="1:5" hidden="1">
      <c r="A478" s="258"/>
      <c r="B478" s="265" t="str">
        <f>[39]insumos!$B$31</f>
        <v>Servente</v>
      </c>
      <c r="C478" s="271" t="s">
        <v>325</v>
      </c>
      <c r="D478" s="267">
        <v>6.1</v>
      </c>
      <c r="E478" s="268">
        <f>[39]insumos!$D$31</f>
        <v>3.11</v>
      </c>
    </row>
    <row r="479" spans="1:5" hidden="1">
      <c r="A479" s="258"/>
      <c r="B479" s="265" t="str">
        <f>[39]insumos!$B$24</f>
        <v>Pedreiro</v>
      </c>
      <c r="C479" s="281" t="str">
        <f>[39]insumos!$C$24</f>
        <v>h</v>
      </c>
      <c r="D479" s="267">
        <v>6.1</v>
      </c>
      <c r="E479" s="268">
        <f>[39]insumos!$D$24</f>
        <v>4.6100000000000003</v>
      </c>
    </row>
    <row r="480" spans="1:5" hidden="1">
      <c r="A480" s="258"/>
      <c r="B480" s="284" t="str">
        <f>[39]insumos!$B$39</f>
        <v>Cimento Portland - saco 50kg</v>
      </c>
      <c r="C480" s="281" t="str">
        <f>[39]insumos!$C$39</f>
        <v>kg</v>
      </c>
      <c r="D480" s="267">
        <v>6.2</v>
      </c>
      <c r="E480" s="268">
        <f>[39]insumos!$D$39</f>
        <v>0.42</v>
      </c>
    </row>
    <row r="481" spans="1:5" hidden="1">
      <c r="A481" s="258"/>
      <c r="B481" s="284" t="str">
        <f>[39]insumos!$B$35</f>
        <v>Areia grossa</v>
      </c>
      <c r="C481" s="281" t="str">
        <f>[39]insumos!$C$35</f>
        <v>m3</v>
      </c>
      <c r="D481" s="267">
        <v>0.43</v>
      </c>
      <c r="E481" s="268">
        <f>[39]insumos!$D$35</f>
        <v>43.89</v>
      </c>
    </row>
    <row r="482" spans="1:5" hidden="1">
      <c r="A482" s="258"/>
      <c r="B482" s="284" t="str">
        <f>[39]insumos!B135</f>
        <v>Portão em tela tipo alambrado 3,50x2,10m</v>
      </c>
      <c r="C482" s="281" t="str">
        <f>[39]insumos!$C$135</f>
        <v>un</v>
      </c>
      <c r="D482" s="267">
        <v>1</v>
      </c>
      <c r="E482" s="268">
        <f>[39]insumos!D135</f>
        <v>1279.23</v>
      </c>
    </row>
    <row r="483" spans="1:5" hidden="1">
      <c r="A483" s="258"/>
      <c r="B483" s="275"/>
      <c r="C483" s="271"/>
      <c r="D483" s="267"/>
      <c r="E483" s="259" t="s">
        <v>310</v>
      </c>
    </row>
    <row r="484" spans="1:5" hidden="1">
      <c r="A484" s="258"/>
      <c r="B484" s="239"/>
      <c r="C484" s="264"/>
      <c r="D484" s="241"/>
      <c r="E484" s="259" t="s">
        <v>311</v>
      </c>
    </row>
    <row r="485" spans="1:5" hidden="1">
      <c r="A485" s="258"/>
      <c r="B485" s="239"/>
      <c r="C485" s="264"/>
      <c r="D485" s="241"/>
      <c r="E485" s="259" t="s">
        <v>312</v>
      </c>
    </row>
    <row r="486" spans="1:5" hidden="1">
      <c r="A486" s="258"/>
      <c r="B486" s="239"/>
      <c r="C486" s="264"/>
      <c r="D486" s="241"/>
      <c r="E486" s="259" t="s">
        <v>313</v>
      </c>
    </row>
    <row r="487" spans="1:5" hidden="1">
      <c r="A487" s="258"/>
      <c r="B487" s="285"/>
      <c r="C487" s="286"/>
      <c r="D487" s="287"/>
      <c r="E487" s="286"/>
    </row>
    <row r="488" spans="1:5" hidden="1">
      <c r="A488" s="258"/>
      <c r="B488" s="285"/>
      <c r="C488" s="286"/>
      <c r="D488" s="287"/>
      <c r="E488" s="286"/>
    </row>
    <row r="489" spans="1:5" hidden="1">
      <c r="A489" s="258" t="s">
        <v>368</v>
      </c>
      <c r="B489" s="285" t="s">
        <v>369</v>
      </c>
      <c r="C489" s="286"/>
      <c r="D489" s="287"/>
      <c r="E489" s="286"/>
    </row>
    <row r="490" spans="1:5" hidden="1">
      <c r="A490" s="258"/>
      <c r="B490" s="265" t="str">
        <f>[39]insumos!$B$11</f>
        <v>Ajudante de pintor</v>
      </c>
      <c r="C490" s="281" t="str">
        <f>[39]insumos!$C$11</f>
        <v>h</v>
      </c>
      <c r="D490" s="267">
        <v>0.2</v>
      </c>
      <c r="E490" s="268">
        <f>[39]insumos!$D$11</f>
        <v>3.11</v>
      </c>
    </row>
    <row r="491" spans="1:5" hidden="1">
      <c r="A491" s="258"/>
      <c r="B491" s="265" t="str">
        <f>[39]insumos!$B$25</f>
        <v>Pintor</v>
      </c>
      <c r="C491" s="281" t="str">
        <f>[39]insumos!$C$25</f>
        <v>h</v>
      </c>
      <c r="D491" s="267">
        <v>0.4</v>
      </c>
      <c r="E491" s="268">
        <f>[39]insumos!$D$25</f>
        <v>4.6100000000000003</v>
      </c>
    </row>
    <row r="492" spans="1:5" hidden="1">
      <c r="A492" s="258"/>
      <c r="B492" s="284" t="str">
        <f>[39]insumos!$B$214</f>
        <v>Lixa p/ ferro</v>
      </c>
      <c r="C492" s="281" t="str">
        <f>[39]insumos!$C$214</f>
        <v>un</v>
      </c>
      <c r="D492" s="267">
        <v>0.25</v>
      </c>
      <c r="E492" s="268">
        <f>[39]insumos!$D$214</f>
        <v>1.1200000000000001</v>
      </c>
    </row>
    <row r="493" spans="1:5" hidden="1">
      <c r="A493" s="258"/>
      <c r="B493" s="284" t="str">
        <f>[39]insumos!$B$192</f>
        <v>Tinta aluminio sintético</v>
      </c>
      <c r="C493" s="281" t="str">
        <f>[39]insumos!$C$192</f>
        <v>l</v>
      </c>
      <c r="D493" s="267">
        <v>0.15</v>
      </c>
      <c r="E493" s="268">
        <f>[39]insumos!$D$192</f>
        <v>15.01</v>
      </c>
    </row>
    <row r="494" spans="1:5" hidden="1">
      <c r="A494" s="258"/>
      <c r="B494" s="284" t="str">
        <f>[39]insumos!$B$196</f>
        <v>Trincha 2"</v>
      </c>
      <c r="C494" s="281" t="str">
        <f>[39]insumos!$C$196</f>
        <v>un</v>
      </c>
      <c r="D494" s="267">
        <v>0.08</v>
      </c>
      <c r="E494" s="268">
        <f>[39]insumos!$D$196</f>
        <v>3.65</v>
      </c>
    </row>
    <row r="495" spans="1:5" hidden="1">
      <c r="A495" s="258"/>
      <c r="B495" s="275"/>
      <c r="C495" s="271"/>
      <c r="D495" s="267"/>
      <c r="E495" s="259" t="s">
        <v>310</v>
      </c>
    </row>
    <row r="496" spans="1:5" hidden="1">
      <c r="A496" s="258"/>
      <c r="B496" s="239"/>
      <c r="C496" s="264"/>
      <c r="D496" s="241"/>
      <c r="E496" s="259" t="s">
        <v>311</v>
      </c>
    </row>
    <row r="497" spans="1:5" hidden="1">
      <c r="A497" s="258"/>
      <c r="B497" s="239"/>
      <c r="C497" s="264"/>
      <c r="D497" s="241"/>
      <c r="E497" s="259" t="s">
        <v>312</v>
      </c>
    </row>
    <row r="498" spans="1:5" hidden="1">
      <c r="A498" s="258"/>
      <c r="B498" s="239"/>
      <c r="C498" s="264"/>
      <c r="D498" s="241"/>
      <c r="E498" s="259" t="s">
        <v>313</v>
      </c>
    </row>
    <row r="499" spans="1:5" hidden="1">
      <c r="A499" s="258"/>
    </row>
    <row r="500" spans="1:5" hidden="1">
      <c r="A500" s="258" t="s">
        <v>370</v>
      </c>
      <c r="B500" s="258" t="s">
        <v>371</v>
      </c>
      <c r="C500" s="263"/>
      <c r="D500" s="263"/>
      <c r="E500" s="263"/>
    </row>
    <row r="501" spans="1:5" hidden="1">
      <c r="A501" s="258" t="s">
        <v>372</v>
      </c>
      <c r="B501" s="259" t="s">
        <v>373</v>
      </c>
      <c r="C501" s="264"/>
      <c r="D501" s="241"/>
      <c r="E501" s="259"/>
    </row>
    <row r="502" spans="1:5" hidden="1">
      <c r="A502" s="258"/>
      <c r="B502" s="265" t="str">
        <f>[39]insumos!$B$9</f>
        <v>Ajudante de encanador</v>
      </c>
      <c r="C502" s="266" t="str">
        <f>[39]insumos!$C$9</f>
        <v>h</v>
      </c>
      <c r="D502" s="267">
        <v>0.06</v>
      </c>
      <c r="E502" s="268">
        <f>[39]insumos!$D$9</f>
        <v>3.11</v>
      </c>
    </row>
    <row r="503" spans="1:5" hidden="1">
      <c r="A503" s="258"/>
      <c r="B503" s="265" t="str">
        <f>[39]insumos!$B$21</f>
        <v>Encanador</v>
      </c>
      <c r="C503" s="266" t="str">
        <f>[39]insumos!$C$21</f>
        <v>h</v>
      </c>
      <c r="D503" s="267">
        <v>0.12</v>
      </c>
      <c r="E503" s="268">
        <f>[39]insumos!$D$21</f>
        <v>4.6100000000000003</v>
      </c>
    </row>
    <row r="504" spans="1:5" hidden="1">
      <c r="A504" s="258"/>
      <c r="B504" s="269" t="str">
        <f>[39]insumos!$B$650</f>
        <v>Caminhão comerc. Equip. c/guindaste (CHP)</v>
      </c>
      <c r="C504" s="266" t="str">
        <f>[39]insumos!$C$650</f>
        <v>h</v>
      </c>
      <c r="D504" s="267">
        <v>0.01</v>
      </c>
      <c r="E504" s="268">
        <f>[39]insumos!$D$650</f>
        <v>45.61</v>
      </c>
    </row>
    <row r="505" spans="1:5" hidden="1">
      <c r="A505" s="258"/>
      <c r="B505" s="269" t="str">
        <f>[39]insumos!$B$445</f>
        <v>Tubo F°F° K-12 ponta e flange DN 100 - 0,50m</v>
      </c>
      <c r="C505" s="266" t="str">
        <f>[39]insumos!$C$445</f>
        <v>un</v>
      </c>
      <c r="D505" s="267">
        <v>1</v>
      </c>
      <c r="E505" s="270">
        <f>[39]insumos!$D$445</f>
        <v>175.55</v>
      </c>
    </row>
    <row r="506" spans="1:5" hidden="1">
      <c r="A506" s="258"/>
      <c r="B506" s="269"/>
      <c r="C506" s="266"/>
      <c r="D506" s="267"/>
      <c r="E506" s="259" t="s">
        <v>310</v>
      </c>
    </row>
    <row r="507" spans="1:5" hidden="1">
      <c r="A507" s="258"/>
      <c r="B507" s="239"/>
      <c r="C507" s="264"/>
      <c r="D507" s="241"/>
      <c r="E507" s="259" t="s">
        <v>311</v>
      </c>
    </row>
    <row r="508" spans="1:5" hidden="1">
      <c r="A508" s="258"/>
      <c r="B508" s="265"/>
      <c r="C508" s="271"/>
      <c r="D508" s="272"/>
      <c r="E508" s="259" t="s">
        <v>312</v>
      </c>
    </row>
    <row r="509" spans="1:5" hidden="1">
      <c r="A509" s="258"/>
      <c r="B509" s="265"/>
      <c r="C509" s="271"/>
      <c r="D509" s="272"/>
      <c r="E509" s="259" t="s">
        <v>313</v>
      </c>
    </row>
    <row r="510" spans="1:5" hidden="1">
      <c r="A510" s="258"/>
      <c r="B510" s="265"/>
      <c r="C510" s="271"/>
      <c r="D510" s="272"/>
      <c r="E510" s="259"/>
    </row>
    <row r="511" spans="1:5" hidden="1">
      <c r="A511" s="258"/>
      <c r="B511" s="259" t="s">
        <v>374</v>
      </c>
      <c r="C511" s="264"/>
      <c r="D511" s="241"/>
      <c r="E511" s="259"/>
    </row>
    <row r="512" spans="1:5" hidden="1">
      <c r="A512" s="258"/>
      <c r="B512" s="265" t="str">
        <f>[39]insumos!$B$9</f>
        <v>Ajudante de encanador</v>
      </c>
      <c r="C512" s="271" t="s">
        <v>325</v>
      </c>
      <c r="D512" s="267">
        <v>0.06</v>
      </c>
      <c r="E512" s="268">
        <f>[39]insumos!$D$9</f>
        <v>3.11</v>
      </c>
    </row>
    <row r="513" spans="1:5" hidden="1">
      <c r="A513" s="258"/>
      <c r="B513" s="265" t="str">
        <f>[39]insumos!$B$21</f>
        <v>Encanador</v>
      </c>
      <c r="C513" s="271" t="s">
        <v>325</v>
      </c>
      <c r="D513" s="267">
        <v>0.06</v>
      </c>
      <c r="E513" s="268">
        <f>[39]insumos!$D$21</f>
        <v>4.6100000000000003</v>
      </c>
    </row>
    <row r="514" spans="1:5" hidden="1">
      <c r="A514" s="258"/>
      <c r="B514" s="269" t="str">
        <f>[39]insumos!B465</f>
        <v>Adaptador PVC BSA PBA X PTA FºFº DN 150</v>
      </c>
      <c r="C514" s="266" t="str">
        <f>[39]insumos!$C$252</f>
        <v>un</v>
      </c>
      <c r="D514" s="267">
        <v>1</v>
      </c>
      <c r="E514" s="268">
        <f>[39]insumos!D465</f>
        <v>69.17</v>
      </c>
    </row>
    <row r="515" spans="1:5" hidden="1">
      <c r="A515" s="258"/>
      <c r="B515" s="269" t="str">
        <f>[39]insumos!$B$259</f>
        <v>Adesivo para tubo de PVC</v>
      </c>
      <c r="C515" s="266" t="str">
        <f>[39]insumos!$C$259</f>
        <v>kg</v>
      </c>
      <c r="D515" s="267">
        <v>3.0000000000000001E-3</v>
      </c>
      <c r="E515" s="268">
        <f>[39]insumos!$D$259</f>
        <v>20.48</v>
      </c>
    </row>
    <row r="516" spans="1:5" hidden="1">
      <c r="A516" s="258"/>
      <c r="B516" s="275" t="str">
        <f>[39]insumos!$B$562</f>
        <v>Fita de vedação - largura 18mm</v>
      </c>
      <c r="C516" s="271" t="s">
        <v>219</v>
      </c>
      <c r="D516" s="267">
        <v>0.2</v>
      </c>
      <c r="E516" s="276">
        <f>[39]insumos!$D$562</f>
        <v>0.08</v>
      </c>
    </row>
    <row r="517" spans="1:5" hidden="1">
      <c r="A517" s="258"/>
      <c r="B517" s="275"/>
      <c r="C517" s="271"/>
      <c r="D517" s="267"/>
      <c r="E517" s="259" t="s">
        <v>310</v>
      </c>
    </row>
    <row r="518" spans="1:5" hidden="1">
      <c r="A518" s="258"/>
      <c r="B518" s="239"/>
      <c r="C518" s="264"/>
      <c r="D518" s="241"/>
      <c r="E518" s="259" t="s">
        <v>311</v>
      </c>
    </row>
    <row r="519" spans="1:5" hidden="1">
      <c r="A519" s="258"/>
      <c r="B519" s="265"/>
      <c r="C519" s="273"/>
      <c r="D519" s="273"/>
      <c r="E519" s="259" t="s">
        <v>312</v>
      </c>
    </row>
    <row r="520" spans="1:5" hidden="1">
      <c r="A520" s="258"/>
      <c r="B520" s="265"/>
      <c r="C520" s="273"/>
      <c r="D520" s="273"/>
      <c r="E520" s="259" t="s">
        <v>313</v>
      </c>
    </row>
    <row r="521" spans="1:5" hidden="1">
      <c r="A521" s="258"/>
      <c r="B521" s="265"/>
      <c r="C521" s="273"/>
      <c r="D521" s="273"/>
      <c r="E521" s="259"/>
    </row>
    <row r="522" spans="1:5" hidden="1">
      <c r="A522" s="258"/>
      <c r="B522" s="259" t="s">
        <v>375</v>
      </c>
      <c r="C522" s="264"/>
      <c r="D522" s="241"/>
      <c r="E522" s="259"/>
    </row>
    <row r="523" spans="1:5" hidden="1">
      <c r="A523" s="258"/>
      <c r="B523" s="265" t="str">
        <f>[39]insumos!$B$9</f>
        <v>Ajudante de encanador</v>
      </c>
      <c r="C523" s="271" t="s">
        <v>325</v>
      </c>
      <c r="D523" s="267">
        <v>0.06</v>
      </c>
      <c r="E523" s="268">
        <f>[39]insumos!$D$9</f>
        <v>3.11</v>
      </c>
    </row>
    <row r="524" spans="1:5" hidden="1">
      <c r="A524" s="258"/>
      <c r="B524" s="265" t="str">
        <f>[39]insumos!$B$21</f>
        <v>Encanador</v>
      </c>
      <c r="C524" s="271" t="s">
        <v>325</v>
      </c>
      <c r="D524" s="267">
        <v>0.06</v>
      </c>
      <c r="E524" s="268">
        <f>[39]insumos!$D$21</f>
        <v>4.6100000000000003</v>
      </c>
    </row>
    <row r="525" spans="1:5" ht="24" hidden="1">
      <c r="A525" s="258"/>
      <c r="B525" s="269" t="str">
        <f>[39]insumos!B501</f>
        <v xml:space="preserve">Adaptador PVC PBA x Bolsa DEFOFO DN 100JE, NBR5647, 1ª cat </v>
      </c>
      <c r="C525" s="266" t="str">
        <f>[39]insumos!$C$252</f>
        <v>un</v>
      </c>
      <c r="D525" s="267">
        <v>1</v>
      </c>
      <c r="E525" s="268">
        <f>[39]insumos!D501</f>
        <v>21.7</v>
      </c>
    </row>
    <row r="526" spans="1:5" hidden="1">
      <c r="A526" s="258"/>
      <c r="B526" s="269" t="str">
        <f>[39]insumos!$B$259</f>
        <v>Adesivo para tubo de PVC</v>
      </c>
      <c r="C526" s="266" t="str">
        <f>[39]insumos!$C$259</f>
        <v>kg</v>
      </c>
      <c r="D526" s="267">
        <v>3.0000000000000001E-3</v>
      </c>
      <c r="E526" s="268">
        <f>[39]insumos!$D$259</f>
        <v>20.48</v>
      </c>
    </row>
    <row r="527" spans="1:5" hidden="1">
      <c r="A527" s="258"/>
      <c r="B527" s="275" t="str">
        <f>[39]insumos!$B$562</f>
        <v>Fita de vedação - largura 18mm</v>
      </c>
      <c r="C527" s="271" t="s">
        <v>219</v>
      </c>
      <c r="D527" s="267">
        <v>0.2</v>
      </c>
      <c r="E527" s="276">
        <f>[39]insumos!$D$562</f>
        <v>0.08</v>
      </c>
    </row>
    <row r="528" spans="1:5" hidden="1">
      <c r="A528" s="258"/>
      <c r="B528" s="275"/>
      <c r="C528" s="271"/>
      <c r="D528" s="267"/>
      <c r="E528" s="259" t="s">
        <v>310</v>
      </c>
    </row>
    <row r="529" spans="1:5" hidden="1">
      <c r="A529" s="258"/>
      <c r="B529" s="239"/>
      <c r="C529" s="264"/>
      <c r="D529" s="241"/>
      <c r="E529" s="259" t="s">
        <v>311</v>
      </c>
    </row>
    <row r="530" spans="1:5" hidden="1">
      <c r="A530" s="258"/>
      <c r="B530" s="265"/>
      <c r="C530" s="273"/>
      <c r="D530" s="273"/>
      <c r="E530" s="259" t="s">
        <v>312</v>
      </c>
    </row>
    <row r="531" spans="1:5" hidden="1">
      <c r="A531" s="258"/>
      <c r="B531" s="265"/>
      <c r="C531" s="273"/>
      <c r="D531" s="273"/>
      <c r="E531" s="259" t="s">
        <v>313</v>
      </c>
    </row>
    <row r="532" spans="1:5" hidden="1">
      <c r="A532" s="258"/>
      <c r="B532" s="265"/>
      <c r="C532" s="273"/>
      <c r="D532" s="273"/>
      <c r="E532" s="259"/>
    </row>
    <row r="533" spans="1:5" hidden="1">
      <c r="A533" s="258" t="s">
        <v>376</v>
      </c>
      <c r="B533" s="585" t="s">
        <v>377</v>
      </c>
      <c r="C533" s="586"/>
      <c r="D533" s="586"/>
      <c r="E533" s="586"/>
    </row>
    <row r="534" spans="1:5" hidden="1">
      <c r="A534" s="258"/>
      <c r="B534" s="265" t="str">
        <f>[39]insumos!$B$9</f>
        <v>Ajudante de encanador</v>
      </c>
      <c r="C534" s="266" t="str">
        <f>[39]insumos!$C$9</f>
        <v>h</v>
      </c>
      <c r="D534" s="267">
        <v>2</v>
      </c>
      <c r="E534" s="268">
        <f>[39]insumos!$D$9</f>
        <v>3.11</v>
      </c>
    </row>
    <row r="535" spans="1:5" hidden="1">
      <c r="A535" s="258"/>
      <c r="B535" s="265" t="str">
        <f>[39]insumos!$B$21</f>
        <v>Encanador</v>
      </c>
      <c r="C535" s="266" t="str">
        <f>[39]insumos!$C$21</f>
        <v>h</v>
      </c>
      <c r="D535" s="267">
        <v>2</v>
      </c>
      <c r="E535" s="268">
        <f>[39]insumos!$D$21</f>
        <v>4.6100000000000003</v>
      </c>
    </row>
    <row r="536" spans="1:5" hidden="1">
      <c r="A536" s="258"/>
      <c r="B536" s="265" t="str">
        <f>[39]insumos!$B$263</f>
        <v>Anel de borracha DN 150mm</v>
      </c>
      <c r="C536" s="266" t="str">
        <f>[39]insumos!$C$263</f>
        <v>un</v>
      </c>
      <c r="D536" s="267">
        <v>2</v>
      </c>
      <c r="E536" s="268">
        <f>[39]insumos!$D$263</f>
        <v>3.23</v>
      </c>
    </row>
    <row r="537" spans="1:5" hidden="1">
      <c r="A537" s="258"/>
      <c r="B537" s="265" t="str">
        <f>[39]insumos!$B$333</f>
        <v>Lubrificante para tubo de ferro fundido</v>
      </c>
      <c r="C537" s="266" t="str">
        <f>[39]insumos!$C$333</f>
        <v>kg</v>
      </c>
      <c r="D537" s="267">
        <v>3.2599999999999997E-2</v>
      </c>
      <c r="E537" s="268">
        <f>[39]insumos!$D$333</f>
        <v>17.559999999999999</v>
      </c>
    </row>
    <row r="538" spans="1:5" hidden="1">
      <c r="A538" s="258"/>
      <c r="B538" s="269" t="str">
        <f>[39]insumos!$B$302</f>
        <v>Curva FºFº - C90JE DN 150</v>
      </c>
      <c r="C538" s="266" t="str">
        <f>[39]insumos!$C$302</f>
        <v>un</v>
      </c>
      <c r="D538" s="267">
        <v>1</v>
      </c>
      <c r="E538" s="270">
        <f>[39]insumos!$D$302</f>
        <v>114.43</v>
      </c>
    </row>
    <row r="539" spans="1:5" hidden="1">
      <c r="A539" s="258"/>
      <c r="B539" s="269"/>
      <c r="C539" s="266"/>
      <c r="D539" s="267"/>
      <c r="E539" s="259" t="s">
        <v>310</v>
      </c>
    </row>
    <row r="540" spans="1:5" hidden="1">
      <c r="A540" s="258"/>
      <c r="B540" s="239"/>
      <c r="C540" s="264"/>
      <c r="D540" s="241"/>
      <c r="E540" s="259" t="s">
        <v>311</v>
      </c>
    </row>
    <row r="541" spans="1:5" hidden="1">
      <c r="A541" s="258"/>
      <c r="B541" s="265"/>
      <c r="C541" s="271"/>
      <c r="D541" s="272"/>
      <c r="E541" s="259" t="s">
        <v>312</v>
      </c>
    </row>
    <row r="542" spans="1:5" hidden="1">
      <c r="A542" s="258"/>
      <c r="B542" s="265"/>
      <c r="C542" s="271"/>
      <c r="D542" s="272"/>
      <c r="E542" s="259" t="s">
        <v>313</v>
      </c>
    </row>
    <row r="543" spans="1:5" hidden="1">
      <c r="A543" s="258"/>
    </row>
    <row r="544" spans="1:5" hidden="1">
      <c r="A544" s="258" t="s">
        <v>378</v>
      </c>
      <c r="B544" s="259" t="s">
        <v>332</v>
      </c>
      <c r="C544" s="264"/>
      <c r="D544" s="241"/>
      <c r="E544" s="259"/>
    </row>
    <row r="545" spans="1:5" hidden="1">
      <c r="A545" s="258"/>
      <c r="B545" s="265" t="str">
        <f>[39]insumos!$B$9</f>
        <v>Ajudante de encanador</v>
      </c>
      <c r="C545" s="266" t="str">
        <f>[39]insumos!$C$9</f>
        <v>h</v>
      </c>
      <c r="D545" s="267">
        <v>0.12</v>
      </c>
      <c r="E545" s="268">
        <f>[39]insumos!$D$9</f>
        <v>3.11</v>
      </c>
    </row>
    <row r="546" spans="1:5" hidden="1">
      <c r="A546" s="258"/>
      <c r="B546" s="265" t="str">
        <f>[39]insumos!$B$21</f>
        <v>Encanador</v>
      </c>
      <c r="C546" s="266" t="str">
        <f>[39]insumos!$C$21</f>
        <v>h</v>
      </c>
      <c r="D546" s="267">
        <v>0.24</v>
      </c>
      <c r="E546" s="268">
        <f>[39]insumos!$D$21</f>
        <v>4.6100000000000003</v>
      </c>
    </row>
    <row r="547" spans="1:5" hidden="1">
      <c r="A547" s="258"/>
      <c r="B547" s="269" t="str">
        <f>[39]insumos!$B$650</f>
        <v>Caminhão comerc. Equip. c/guindaste (CHP)</v>
      </c>
      <c r="C547" s="266" t="str">
        <f>[39]insumos!$C$650</f>
        <v>h</v>
      </c>
      <c r="D547" s="267">
        <v>0.02</v>
      </c>
      <c r="E547" s="268">
        <f>[39]insumos!$D$650</f>
        <v>45.61</v>
      </c>
    </row>
    <row r="548" spans="1:5" hidden="1">
      <c r="A548" s="258"/>
      <c r="B548" s="269" t="str">
        <f>[39]insumos!$B$449</f>
        <v>Tubo F°F° K-12 ponta e flange DN 100 - 1,00m</v>
      </c>
      <c r="C548" s="266" t="str">
        <f>[39]insumos!$C$449</f>
        <v>un</v>
      </c>
      <c r="D548" s="267">
        <v>1</v>
      </c>
      <c r="E548" s="270">
        <f>[39]insumos!$D$449</f>
        <v>224.7</v>
      </c>
    </row>
    <row r="549" spans="1:5" hidden="1">
      <c r="A549" s="258"/>
      <c r="B549" s="269"/>
      <c r="C549" s="266"/>
      <c r="D549" s="267"/>
      <c r="E549" s="259" t="s">
        <v>310</v>
      </c>
    </row>
    <row r="550" spans="1:5" hidden="1">
      <c r="A550" s="258"/>
      <c r="B550" s="239"/>
      <c r="C550" s="264"/>
      <c r="D550" s="241"/>
      <c r="E550" s="259" t="s">
        <v>311</v>
      </c>
    </row>
    <row r="551" spans="1:5" hidden="1">
      <c r="A551" s="258"/>
      <c r="B551" s="265"/>
      <c r="C551" s="271"/>
      <c r="D551" s="272"/>
      <c r="E551" s="259" t="s">
        <v>312</v>
      </c>
    </row>
    <row r="552" spans="1:5" hidden="1">
      <c r="A552" s="258"/>
      <c r="B552" s="265"/>
      <c r="C552" s="271"/>
      <c r="D552" s="272"/>
      <c r="E552" s="259" t="s">
        <v>313</v>
      </c>
    </row>
    <row r="553" spans="1:5" hidden="1">
      <c r="A553" s="258"/>
      <c r="B553" s="265"/>
      <c r="C553" s="271"/>
      <c r="D553" s="272"/>
      <c r="E553" s="259"/>
    </row>
    <row r="554" spans="1:5" hidden="1">
      <c r="A554" s="258"/>
      <c r="B554" s="259" t="s">
        <v>379</v>
      </c>
      <c r="C554" s="264"/>
      <c r="D554" s="241"/>
      <c r="E554" s="259"/>
    </row>
    <row r="555" spans="1:5" hidden="1">
      <c r="A555" s="258"/>
      <c r="B555" s="265" t="str">
        <f>[39]insumos!$B$9</f>
        <v>Ajudante de encanador</v>
      </c>
      <c r="C555" s="266" t="str">
        <f>[39]insumos!$C$9</f>
        <v>h</v>
      </c>
      <c r="D555" s="267">
        <v>0.12</v>
      </c>
      <c r="E555" s="268">
        <f>[39]insumos!$D$9</f>
        <v>3.11</v>
      </c>
    </row>
    <row r="556" spans="1:5" hidden="1">
      <c r="A556" s="258"/>
      <c r="B556" s="265" t="str">
        <f>[39]insumos!$B$21</f>
        <v>Encanador</v>
      </c>
      <c r="C556" s="266" t="str">
        <f>[39]insumos!$C$21</f>
        <v>h</v>
      </c>
      <c r="D556" s="267">
        <v>0.24</v>
      </c>
      <c r="E556" s="268">
        <f>[39]insumos!$D$21</f>
        <v>4.6100000000000003</v>
      </c>
    </row>
    <row r="557" spans="1:5" hidden="1">
      <c r="A557" s="258"/>
      <c r="B557" s="269" t="str">
        <f>[39]insumos!$B$650</f>
        <v>Caminhão comerc. Equip. c/guindaste (CHP)</v>
      </c>
      <c r="C557" s="266" t="str">
        <f>[39]insumos!$C$650</f>
        <v>h</v>
      </c>
      <c r="D557" s="267">
        <v>0.02</v>
      </c>
      <c r="E557" s="268">
        <f>[39]insumos!$D$650</f>
        <v>45.61</v>
      </c>
    </row>
    <row r="558" spans="1:5" hidden="1">
      <c r="A558" s="258"/>
      <c r="B558" s="269" t="str">
        <f>[39]insumos!B523</f>
        <v>Tubo F°F° K-12 ponta e flange DN 100 - 1,20m</v>
      </c>
      <c r="C558" s="266" t="str">
        <f>[39]insumos!$C$449</f>
        <v>un</v>
      </c>
      <c r="D558" s="267">
        <v>1</v>
      </c>
      <c r="E558" s="270">
        <f>[39]insumos!D523</f>
        <v>267.43</v>
      </c>
    </row>
    <row r="559" spans="1:5" hidden="1">
      <c r="A559" s="258"/>
      <c r="B559" s="269"/>
      <c r="C559" s="266"/>
      <c r="D559" s="267"/>
      <c r="E559" s="259" t="s">
        <v>310</v>
      </c>
    </row>
    <row r="560" spans="1:5" hidden="1">
      <c r="A560" s="258"/>
      <c r="B560" s="239"/>
      <c r="C560" s="264"/>
      <c r="D560" s="241"/>
      <c r="E560" s="259" t="s">
        <v>311</v>
      </c>
    </row>
    <row r="561" spans="1:6" hidden="1">
      <c r="A561" s="258"/>
      <c r="B561" s="265"/>
      <c r="C561" s="271"/>
      <c r="D561" s="272"/>
      <c r="E561" s="259" t="s">
        <v>312</v>
      </c>
    </row>
    <row r="562" spans="1:6" hidden="1">
      <c r="A562" s="258"/>
      <c r="B562" s="265"/>
      <c r="C562" s="271"/>
      <c r="D562" s="272"/>
      <c r="E562" s="259" t="s">
        <v>313</v>
      </c>
    </row>
    <row r="563" spans="1:6" hidden="1">
      <c r="A563" s="258"/>
      <c r="B563" s="265"/>
      <c r="C563" s="271"/>
      <c r="D563" s="272"/>
      <c r="E563" s="259"/>
    </row>
    <row r="564" spans="1:6" hidden="1">
      <c r="A564" s="258"/>
    </row>
    <row r="565" spans="1:6" hidden="1">
      <c r="A565" s="258" t="s">
        <v>380</v>
      </c>
      <c r="B565" s="277" t="s">
        <v>381</v>
      </c>
      <c r="C565" s="273"/>
      <c r="D565" s="273"/>
      <c r="E565" s="259"/>
      <c r="F565" s="251"/>
    </row>
    <row r="566" spans="1:6" hidden="1">
      <c r="A566" s="258"/>
      <c r="B566" s="265" t="str">
        <f>[39]insumos!$B$9</f>
        <v>Ajudante de encanador</v>
      </c>
      <c r="C566" s="266" t="str">
        <f>[39]insumos!$C$9</f>
        <v>h</v>
      </c>
      <c r="D566" s="267">
        <v>1.55</v>
      </c>
      <c r="E566" s="268">
        <f>[39]insumos!$D$9</f>
        <v>3.11</v>
      </c>
      <c r="F566" s="251"/>
    </row>
    <row r="567" spans="1:6" hidden="1">
      <c r="A567" s="258"/>
      <c r="B567" s="265" t="str">
        <f>[39]insumos!$B$21</f>
        <v>Encanador</v>
      </c>
      <c r="C567" s="266" t="str">
        <f>[39]insumos!$C$21</f>
        <v>h</v>
      </c>
      <c r="D567" s="267">
        <v>1.55</v>
      </c>
      <c r="E567" s="268">
        <f>[39]insumos!$D$21</f>
        <v>4.6100000000000003</v>
      </c>
      <c r="F567" s="251"/>
    </row>
    <row r="568" spans="1:6" hidden="1">
      <c r="A568" s="258"/>
      <c r="B568" s="265" t="str">
        <f>[39]insumos!$B$262</f>
        <v>Anel de borracha DN 100mm</v>
      </c>
      <c r="C568" s="266" t="str">
        <f>[39]insumos!$C$262</f>
        <v>un</v>
      </c>
      <c r="D568" s="267">
        <v>2</v>
      </c>
      <c r="E568" s="268">
        <f>[39]insumos!$D$262</f>
        <v>2.46</v>
      </c>
      <c r="F568" s="251"/>
    </row>
    <row r="569" spans="1:6" hidden="1">
      <c r="A569" s="258"/>
      <c r="B569" s="265" t="str">
        <f>[39]insumos!$B$333</f>
        <v>Lubrificante para tubo de ferro fundido</v>
      </c>
      <c r="C569" s="266" t="str">
        <f>[39]insumos!$C$333</f>
        <v>kg</v>
      </c>
      <c r="D569" s="267">
        <v>2.5999999999999999E-2</v>
      </c>
      <c r="E569" s="268">
        <f>[39]insumos!$D$333</f>
        <v>17.559999999999999</v>
      </c>
      <c r="F569" s="251"/>
    </row>
    <row r="570" spans="1:6" hidden="1">
      <c r="A570" s="258"/>
      <c r="B570" s="269" t="str">
        <f>[39]insumos!$B$299</f>
        <v>Curva FºFº - C90FF10 DN 100</v>
      </c>
      <c r="C570" s="266" t="str">
        <f>[39]insumos!$C$299</f>
        <v>un</v>
      </c>
      <c r="D570" s="267">
        <v>1</v>
      </c>
      <c r="E570" s="270">
        <f>[39]insumos!$D$299</f>
        <v>96.03</v>
      </c>
      <c r="F570" s="251"/>
    </row>
    <row r="571" spans="1:6" hidden="1">
      <c r="A571" s="258"/>
      <c r="B571" s="269"/>
      <c r="C571" s="266"/>
      <c r="D571" s="267"/>
      <c r="E571" s="259" t="s">
        <v>310</v>
      </c>
      <c r="F571" s="251"/>
    </row>
    <row r="572" spans="1:6" hidden="1">
      <c r="A572" s="258"/>
      <c r="B572" s="239"/>
      <c r="C572" s="264"/>
      <c r="D572" s="241"/>
      <c r="E572" s="259" t="s">
        <v>311</v>
      </c>
      <c r="F572" s="251"/>
    </row>
    <row r="573" spans="1:6" hidden="1">
      <c r="A573" s="258"/>
      <c r="B573" s="265"/>
      <c r="C573" s="271"/>
      <c r="D573" s="272"/>
      <c r="E573" s="259" t="s">
        <v>312</v>
      </c>
      <c r="F573" s="251"/>
    </row>
    <row r="574" spans="1:6" hidden="1">
      <c r="A574" s="258"/>
      <c r="B574" s="265"/>
      <c r="C574" s="271"/>
      <c r="D574" s="272"/>
      <c r="E574" s="259" t="s">
        <v>313</v>
      </c>
      <c r="F574" s="251"/>
    </row>
    <row r="575" spans="1:6" hidden="1">
      <c r="A575" s="258"/>
    </row>
    <row r="576" spans="1:6" hidden="1">
      <c r="A576" s="258"/>
      <c r="B576" s="277" t="s">
        <v>382</v>
      </c>
      <c r="C576" s="273"/>
      <c r="D576" s="273"/>
      <c r="E576" s="259"/>
    </row>
    <row r="577" spans="1:5" hidden="1">
      <c r="A577" s="258"/>
      <c r="B577" s="265" t="str">
        <f>[39]insumos!$B$9</f>
        <v>Ajudante de encanador</v>
      </c>
      <c r="C577" s="266" t="str">
        <f>[39]insumos!$C$9</f>
        <v>h</v>
      </c>
      <c r="D577" s="267">
        <v>1.55</v>
      </c>
      <c r="E577" s="268">
        <f>[39]insumos!$D$9</f>
        <v>3.11</v>
      </c>
    </row>
    <row r="578" spans="1:5" hidden="1">
      <c r="A578" s="258"/>
      <c r="B578" s="265" t="str">
        <f>[39]insumos!$B$21</f>
        <v>Encanador</v>
      </c>
      <c r="C578" s="266" t="str">
        <f>[39]insumos!$C$21</f>
        <v>h</v>
      </c>
      <c r="D578" s="267">
        <v>1.55</v>
      </c>
      <c r="E578" s="268">
        <f>[39]insumos!$D$21</f>
        <v>4.6100000000000003</v>
      </c>
    </row>
    <row r="579" spans="1:5" hidden="1">
      <c r="A579" s="258"/>
      <c r="B579" s="265" t="str">
        <f>[39]insumos!B260</f>
        <v>Anel de borracha DN 50mm</v>
      </c>
      <c r="C579" s="266" t="str">
        <f>[39]insumos!$C$262</f>
        <v>un</v>
      </c>
      <c r="D579" s="267">
        <v>2</v>
      </c>
      <c r="E579" s="268">
        <f>[39]insumos!D260</f>
        <v>1.02</v>
      </c>
    </row>
    <row r="580" spans="1:5" hidden="1">
      <c r="A580" s="258"/>
      <c r="B580" s="265" t="str">
        <f>[39]insumos!$B$333</f>
        <v>Lubrificante para tubo de ferro fundido</v>
      </c>
      <c r="C580" s="266" t="str">
        <f>[39]insumos!$C$333</f>
        <v>kg</v>
      </c>
      <c r="D580" s="267">
        <v>2.5999999999999999E-2</v>
      </c>
      <c r="E580" s="268">
        <f>[39]insumos!$D$333</f>
        <v>17.559999999999999</v>
      </c>
    </row>
    <row r="581" spans="1:5" hidden="1">
      <c r="A581" s="258"/>
      <c r="B581" s="269" t="str">
        <f>[39]insumos!B298</f>
        <v>Curva FºFº - C90FF10 DN 50</v>
      </c>
      <c r="C581" s="266" t="str">
        <f>[39]insumos!$C$299</f>
        <v>un</v>
      </c>
      <c r="D581" s="267">
        <v>1</v>
      </c>
      <c r="E581" s="270">
        <f>[39]insumos!D298</f>
        <v>75.84</v>
      </c>
    </row>
    <row r="582" spans="1:5" hidden="1">
      <c r="A582" s="258"/>
      <c r="B582" s="269"/>
      <c r="C582" s="266"/>
      <c r="D582" s="267"/>
      <c r="E582" s="259" t="s">
        <v>310</v>
      </c>
    </row>
    <row r="583" spans="1:5" hidden="1">
      <c r="A583" s="258"/>
      <c r="B583" s="239"/>
      <c r="C583" s="264"/>
      <c r="D583" s="241"/>
      <c r="E583" s="259" t="s">
        <v>311</v>
      </c>
    </row>
    <row r="584" spans="1:5" hidden="1">
      <c r="A584" s="258"/>
      <c r="B584" s="265"/>
      <c r="C584" s="271"/>
      <c r="D584" s="272"/>
      <c r="E584" s="259" t="s">
        <v>312</v>
      </c>
    </row>
    <row r="585" spans="1:5" hidden="1">
      <c r="A585" s="258"/>
      <c r="B585" s="265"/>
      <c r="C585" s="271"/>
      <c r="D585" s="272"/>
      <c r="E585" s="259" t="s">
        <v>313</v>
      </c>
    </row>
    <row r="586" spans="1:5" hidden="1">
      <c r="A586" s="258"/>
    </row>
    <row r="587" spans="1:5" hidden="1">
      <c r="A587" s="258"/>
    </row>
    <row r="588" spans="1:5" hidden="1">
      <c r="A588" s="258"/>
      <c r="B588" s="277" t="s">
        <v>383</v>
      </c>
      <c r="C588" s="273"/>
      <c r="D588" s="273"/>
      <c r="E588" s="259"/>
    </row>
    <row r="589" spans="1:5" hidden="1">
      <c r="A589" s="258"/>
      <c r="B589" s="265" t="str">
        <f>[39]insumos!$B$9</f>
        <v>Ajudante de encanador</v>
      </c>
      <c r="C589" s="266" t="str">
        <f>[39]insumos!$C$9</f>
        <v>h</v>
      </c>
      <c r="D589" s="267">
        <v>1.55</v>
      </c>
      <c r="E589" s="268">
        <f>[39]insumos!$D$9</f>
        <v>3.11</v>
      </c>
    </row>
    <row r="590" spans="1:5" hidden="1">
      <c r="A590" s="258"/>
      <c r="B590" s="265" t="str">
        <f>[39]insumos!$B$21</f>
        <v>Encanador</v>
      </c>
      <c r="C590" s="266" t="str">
        <f>[39]insumos!$C$21</f>
        <v>h</v>
      </c>
      <c r="D590" s="267">
        <v>1.55</v>
      </c>
      <c r="E590" s="268">
        <f>[39]insumos!$D$21</f>
        <v>4.6100000000000003</v>
      </c>
    </row>
    <row r="591" spans="1:5" hidden="1">
      <c r="A591" s="258"/>
      <c r="B591" s="265" t="str">
        <f>[39]insumos!$B$262</f>
        <v>Anel de borracha DN 100mm</v>
      </c>
      <c r="C591" s="266" t="str">
        <f>[39]insumos!$C$262</f>
        <v>un</v>
      </c>
      <c r="D591" s="267">
        <v>2</v>
      </c>
      <c r="E591" s="268">
        <f>[39]insumos!$D$262</f>
        <v>2.46</v>
      </c>
    </row>
    <row r="592" spans="1:5" hidden="1">
      <c r="A592" s="258"/>
      <c r="B592" s="265" t="str">
        <f>[39]insumos!$B$333</f>
        <v>Lubrificante para tubo de ferro fundido</v>
      </c>
      <c r="C592" s="266" t="str">
        <f>[39]insumos!$C$333</f>
        <v>kg</v>
      </c>
      <c r="D592" s="267">
        <v>2.5999999999999999E-2</v>
      </c>
      <c r="E592" s="268">
        <f>[39]insumos!$D$333</f>
        <v>17.559999999999999</v>
      </c>
    </row>
    <row r="593" spans="1:5" hidden="1">
      <c r="A593" s="258"/>
      <c r="B593" s="269" t="str">
        <f>[39]insumos!B297</f>
        <v>Curva FºFº - C45º FF DN 100</v>
      </c>
      <c r="C593" s="266" t="str">
        <f>[39]insumos!$C$299</f>
        <v>un</v>
      </c>
      <c r="D593" s="267">
        <v>1</v>
      </c>
      <c r="E593" s="270">
        <f>[39]insumos!D297</f>
        <v>97.54</v>
      </c>
    </row>
    <row r="594" spans="1:5" hidden="1">
      <c r="A594" s="258"/>
      <c r="B594" s="269"/>
      <c r="C594" s="266"/>
      <c r="D594" s="267"/>
      <c r="E594" s="259" t="s">
        <v>310</v>
      </c>
    </row>
    <row r="595" spans="1:5" hidden="1">
      <c r="A595" s="258"/>
      <c r="B595" s="239"/>
      <c r="C595" s="264"/>
      <c r="D595" s="241"/>
      <c r="E595" s="259" t="s">
        <v>311</v>
      </c>
    </row>
    <row r="596" spans="1:5" hidden="1">
      <c r="A596" s="258"/>
      <c r="B596" s="265"/>
      <c r="C596" s="271"/>
      <c r="D596" s="272"/>
      <c r="E596" s="259" t="s">
        <v>312</v>
      </c>
    </row>
    <row r="597" spans="1:5" hidden="1">
      <c r="A597" s="258"/>
      <c r="B597" s="265"/>
      <c r="C597" s="271"/>
      <c r="D597" s="272"/>
      <c r="E597" s="259" t="s">
        <v>313</v>
      </c>
    </row>
    <row r="598" spans="1:5" hidden="1">
      <c r="A598" s="258"/>
    </row>
    <row r="599" spans="1:5" hidden="1">
      <c r="A599" s="258"/>
    </row>
    <row r="600" spans="1:5" hidden="1">
      <c r="A600" s="258" t="s">
        <v>380</v>
      </c>
      <c r="B600" s="277" t="s">
        <v>384</v>
      </c>
      <c r="C600" s="273"/>
      <c r="D600" s="273"/>
      <c r="E600" s="259"/>
    </row>
    <row r="601" spans="1:5" hidden="1">
      <c r="A601" s="258"/>
      <c r="B601" s="265" t="str">
        <f>[39]insumos!$B$9</f>
        <v>Ajudante de encanador</v>
      </c>
      <c r="C601" s="266" t="str">
        <f>[39]insumos!$C$9</f>
        <v>h</v>
      </c>
      <c r="D601" s="267">
        <v>1.55</v>
      </c>
      <c r="E601" s="268">
        <f>[39]insumos!$D$9</f>
        <v>3.11</v>
      </c>
    </row>
    <row r="602" spans="1:5" hidden="1">
      <c r="A602" s="258"/>
      <c r="B602" s="265" t="str">
        <f>[39]insumos!$B$21</f>
        <v>Encanador</v>
      </c>
      <c r="C602" s="266" t="str">
        <f>[39]insumos!$C$21</f>
        <v>h</v>
      </c>
      <c r="D602" s="267">
        <v>1.55</v>
      </c>
      <c r="E602" s="268">
        <f>[39]insumos!$D$21</f>
        <v>4.6100000000000003</v>
      </c>
    </row>
    <row r="603" spans="1:5" hidden="1">
      <c r="A603" s="258"/>
      <c r="B603" s="265" t="str">
        <f>[39]insumos!$B$262</f>
        <v>Anel de borracha DN 100mm</v>
      </c>
      <c r="C603" s="266" t="str">
        <f>[39]insumos!$C$262</f>
        <v>un</v>
      </c>
      <c r="D603" s="267">
        <v>2</v>
      </c>
      <c r="E603" s="268">
        <f>[39]insumos!$D$262</f>
        <v>2.46</v>
      </c>
    </row>
    <row r="604" spans="1:5" hidden="1">
      <c r="A604" s="258"/>
      <c r="B604" s="265" t="str">
        <f>[39]insumos!$B$333</f>
        <v>Lubrificante para tubo de ferro fundido</v>
      </c>
      <c r="C604" s="266" t="str">
        <f>[39]insumos!$C$333</f>
        <v>kg</v>
      </c>
      <c r="D604" s="267">
        <v>2.5999999999999999E-2</v>
      </c>
      <c r="E604" s="268">
        <f>[39]insumos!$D$333</f>
        <v>17.559999999999999</v>
      </c>
    </row>
    <row r="605" spans="1:5" hidden="1">
      <c r="A605" s="258"/>
      <c r="B605" s="269" t="str">
        <f>[39]insumos!B301</f>
        <v>Curva FºFº - C90JE DN 100</v>
      </c>
      <c r="C605" s="266" t="str">
        <f>[39]insumos!$C$299</f>
        <v>un</v>
      </c>
      <c r="D605" s="267">
        <v>1</v>
      </c>
      <c r="E605" s="270">
        <f>[39]insumos!D301</f>
        <v>71.27</v>
      </c>
    </row>
    <row r="606" spans="1:5" hidden="1">
      <c r="A606" s="258"/>
      <c r="B606" s="269"/>
      <c r="C606" s="266"/>
      <c r="D606" s="267"/>
      <c r="E606" s="259" t="s">
        <v>310</v>
      </c>
    </row>
    <row r="607" spans="1:5" hidden="1">
      <c r="A607" s="258"/>
      <c r="B607" s="239"/>
      <c r="C607" s="264"/>
      <c r="D607" s="241"/>
      <c r="E607" s="259" t="s">
        <v>311</v>
      </c>
    </row>
    <row r="608" spans="1:5" hidden="1">
      <c r="A608" s="258"/>
      <c r="B608" s="265"/>
      <c r="C608" s="271"/>
      <c r="D608" s="272"/>
      <c r="E608" s="259" t="s">
        <v>312</v>
      </c>
    </row>
    <row r="609" spans="1:5" hidden="1">
      <c r="A609" s="258"/>
      <c r="B609" s="265"/>
      <c r="C609" s="271"/>
      <c r="D609" s="272"/>
      <c r="E609" s="259" t="s">
        <v>313</v>
      </c>
    </row>
    <row r="610" spans="1:5" hidden="1">
      <c r="A610" s="258"/>
    </row>
    <row r="611" spans="1:5" hidden="1">
      <c r="A611" s="258" t="s">
        <v>385</v>
      </c>
      <c r="B611" s="259" t="s">
        <v>386</v>
      </c>
      <c r="C611" s="264"/>
      <c r="D611" s="241"/>
      <c r="E611" s="259"/>
    </row>
    <row r="612" spans="1:5" hidden="1">
      <c r="A612" s="258"/>
      <c r="B612" s="265" t="str">
        <f>[39]insumos!$B$9</f>
        <v>Ajudante de encanador</v>
      </c>
      <c r="C612" s="266" t="str">
        <f>[39]insumos!$C$9</f>
        <v>h</v>
      </c>
      <c r="D612" s="267">
        <v>0.35</v>
      </c>
      <c r="E612" s="268">
        <f>[39]insumos!$D$9</f>
        <v>3.11</v>
      </c>
    </row>
    <row r="613" spans="1:5" hidden="1">
      <c r="A613" s="258"/>
      <c r="B613" s="265" t="str">
        <f>[39]insumos!$B$21</f>
        <v>Encanador</v>
      </c>
      <c r="C613" s="266" t="str">
        <f>[39]insumos!$C$21</f>
        <v>h</v>
      </c>
      <c r="D613" s="267">
        <v>0.15</v>
      </c>
      <c r="E613" s="268">
        <f>[39]insumos!$D$21</f>
        <v>4.6100000000000003</v>
      </c>
    </row>
    <row r="614" spans="1:5" hidden="1">
      <c r="A614" s="258"/>
      <c r="B614" s="269" t="str">
        <f>[39]insumos!$B$650</f>
        <v>Caminhão comerc. Equip. c/guindaste (CHP)</v>
      </c>
      <c r="C614" s="266" t="str">
        <f>[39]insumos!$C$650</f>
        <v>h</v>
      </c>
      <c r="D614" s="267">
        <v>1.9E-2</v>
      </c>
      <c r="E614" s="268">
        <f>[39]insumos!$D$650</f>
        <v>45.61</v>
      </c>
    </row>
    <row r="615" spans="1:5" hidden="1">
      <c r="A615" s="258"/>
      <c r="B615" s="269" t="str">
        <f>[39]insumos!$B$656</f>
        <v>Talha Tirfor 1,6 T (CHP)</v>
      </c>
      <c r="C615" s="266" t="str">
        <f>[39]insumos!$C$656</f>
        <v>h</v>
      </c>
      <c r="D615" s="267">
        <v>0.15</v>
      </c>
      <c r="E615" s="268">
        <f>[39]insumos!$D$656</f>
        <v>0.35</v>
      </c>
    </row>
    <row r="616" spans="1:5" hidden="1">
      <c r="A616" s="258"/>
      <c r="B616" s="269" t="str">
        <f>[39]insumos!$B$451</f>
        <v>Tubo F°F° K-12 ponta e flange DN 150 - 0,95m</v>
      </c>
      <c r="C616" s="266" t="str">
        <f>[39]insumos!$C$451</f>
        <v>un</v>
      </c>
      <c r="D616" s="267">
        <v>1</v>
      </c>
      <c r="E616" s="270">
        <f>[39]insumos!$D$451</f>
        <v>294.92</v>
      </c>
    </row>
    <row r="617" spans="1:5" hidden="1">
      <c r="A617" s="258"/>
      <c r="B617" s="269"/>
      <c r="C617" s="266"/>
      <c r="D617" s="267"/>
      <c r="E617" s="259" t="s">
        <v>310</v>
      </c>
    </row>
    <row r="618" spans="1:5" hidden="1">
      <c r="A618" s="258"/>
      <c r="B618" s="239"/>
      <c r="C618" s="264"/>
      <c r="D618" s="241"/>
      <c r="E618" s="259" t="s">
        <v>311</v>
      </c>
    </row>
    <row r="619" spans="1:5" hidden="1">
      <c r="A619" s="258"/>
      <c r="B619" s="265"/>
      <c r="C619" s="271"/>
      <c r="D619" s="272"/>
      <c r="E619" s="259" t="s">
        <v>312</v>
      </c>
    </row>
    <row r="620" spans="1:5" hidden="1">
      <c r="A620" s="258"/>
      <c r="B620" s="265"/>
      <c r="C620" s="271"/>
      <c r="D620" s="272"/>
      <c r="E620" s="259" t="s">
        <v>313</v>
      </c>
    </row>
    <row r="621" spans="1:5" hidden="1">
      <c r="A621" s="258"/>
    </row>
    <row r="622" spans="1:5" hidden="1">
      <c r="A622" s="258"/>
      <c r="B622" s="259" t="s">
        <v>387</v>
      </c>
      <c r="C622" s="264"/>
      <c r="D622" s="241"/>
      <c r="E622" s="259"/>
    </row>
    <row r="623" spans="1:5" hidden="1">
      <c r="A623" s="258"/>
      <c r="B623" s="265" t="str">
        <f>[39]insumos!$B$9</f>
        <v>Ajudante de encanador</v>
      </c>
      <c r="C623" s="266" t="str">
        <f>[39]insumos!$C$9</f>
        <v>h</v>
      </c>
      <c r="D623" s="267">
        <v>0.12</v>
      </c>
      <c r="E623" s="268">
        <f>[39]insumos!$D$9</f>
        <v>3.11</v>
      </c>
    </row>
    <row r="624" spans="1:5" hidden="1">
      <c r="A624" s="258"/>
      <c r="B624" s="265" t="str">
        <f>[39]insumos!$B$21</f>
        <v>Encanador</v>
      </c>
      <c r="C624" s="266" t="str">
        <f>[39]insumos!$C$21</f>
        <v>h</v>
      </c>
      <c r="D624" s="267">
        <v>0.1</v>
      </c>
      <c r="E624" s="268">
        <f>[39]insumos!$D$21</f>
        <v>4.6100000000000003</v>
      </c>
    </row>
    <row r="625" spans="1:5" hidden="1">
      <c r="A625" s="258"/>
      <c r="B625" s="269" t="str">
        <f>[39]insumos!$B$650</f>
        <v>Caminhão comerc. Equip. c/guindaste (CHP)</v>
      </c>
      <c r="C625" s="266" t="str">
        <f>[39]insumos!$C$650</f>
        <v>h</v>
      </c>
      <c r="D625" s="267">
        <v>1.2E-2</v>
      </c>
      <c r="E625" s="268">
        <f>[39]insumos!$D$650</f>
        <v>45.61</v>
      </c>
    </row>
    <row r="626" spans="1:5" ht="25.5" hidden="1" customHeight="1">
      <c r="A626" s="258"/>
      <c r="B626" s="269" t="str">
        <f>[39]insumos!B407</f>
        <v>Toco com flanges e aba de vedação F°F° - TOFAV DN 150 - 0,50m</v>
      </c>
      <c r="C626" s="266" t="str">
        <f>[39]insumos!$C$406</f>
        <v>un</v>
      </c>
      <c r="D626" s="267">
        <v>1</v>
      </c>
      <c r="E626" s="270">
        <f>[39]insumos!D407</f>
        <v>409.58</v>
      </c>
    </row>
    <row r="627" spans="1:5" hidden="1">
      <c r="A627" s="258"/>
      <c r="B627" s="269"/>
      <c r="C627" s="266"/>
      <c r="D627" s="267"/>
      <c r="E627" s="259" t="s">
        <v>310</v>
      </c>
    </row>
    <row r="628" spans="1:5" hidden="1">
      <c r="A628" s="258"/>
      <c r="B628" s="239"/>
      <c r="C628" s="264"/>
      <c r="D628" s="241"/>
      <c r="E628" s="259" t="s">
        <v>311</v>
      </c>
    </row>
    <row r="629" spans="1:5" hidden="1">
      <c r="A629" s="258"/>
      <c r="B629" s="265"/>
      <c r="C629" s="271"/>
      <c r="D629" s="272"/>
      <c r="E629" s="259" t="s">
        <v>312</v>
      </c>
    </row>
    <row r="630" spans="1:5" hidden="1">
      <c r="A630" s="258"/>
      <c r="B630" s="265"/>
      <c r="C630" s="271"/>
      <c r="D630" s="272"/>
      <c r="E630" s="259" t="s">
        <v>313</v>
      </c>
    </row>
    <row r="631" spans="1:5" hidden="1">
      <c r="A631" s="258"/>
    </row>
    <row r="632" spans="1:5" hidden="1">
      <c r="A632" s="258" t="s">
        <v>388</v>
      </c>
      <c r="B632" s="277" t="s">
        <v>389</v>
      </c>
      <c r="C632" s="273"/>
      <c r="D632" s="273"/>
      <c r="E632" s="259"/>
    </row>
    <row r="633" spans="1:5" hidden="1">
      <c r="A633" s="258"/>
      <c r="B633" s="265" t="str">
        <f>[39]insumos!$B$9</f>
        <v>Ajudante de encanador</v>
      </c>
      <c r="C633" s="266" t="str">
        <f>[39]insumos!$C$9</f>
        <v>h</v>
      </c>
      <c r="D633" s="267">
        <v>0.8</v>
      </c>
      <c r="E633" s="268">
        <f>[39]insumos!$D$9</f>
        <v>3.11</v>
      </c>
    </row>
    <row r="634" spans="1:5" hidden="1">
      <c r="A634" s="258"/>
      <c r="B634" s="265" t="str">
        <f>[39]insumos!$B$21</f>
        <v>Encanador</v>
      </c>
      <c r="C634" s="266" t="str">
        <f>[39]insumos!$C$21</f>
        <v>h</v>
      </c>
      <c r="D634" s="267">
        <v>0.8</v>
      </c>
      <c r="E634" s="268">
        <f>[39]insumos!$D$21</f>
        <v>4.6100000000000003</v>
      </c>
    </row>
    <row r="635" spans="1:5" hidden="1">
      <c r="A635" s="258"/>
      <c r="B635" s="269" t="str">
        <f>[39]insumos!$B$331</f>
        <v>Junta de desmontagem F0F0 DN 100</v>
      </c>
      <c r="C635" s="266" t="str">
        <f>[39]insumos!$C$331</f>
        <v>un</v>
      </c>
      <c r="D635" s="267">
        <v>1</v>
      </c>
      <c r="E635" s="288">
        <f>[39]insumos!$D$331</f>
        <v>744.75</v>
      </c>
    </row>
    <row r="636" spans="1:5" hidden="1">
      <c r="A636" s="258"/>
      <c r="B636" s="269"/>
      <c r="C636" s="266"/>
      <c r="D636" s="267"/>
      <c r="E636" s="259" t="s">
        <v>310</v>
      </c>
    </row>
    <row r="637" spans="1:5" hidden="1">
      <c r="A637" s="258"/>
      <c r="B637" s="239"/>
      <c r="C637" s="264"/>
      <c r="D637" s="241"/>
      <c r="E637" s="259" t="s">
        <v>311</v>
      </c>
    </row>
    <row r="638" spans="1:5" hidden="1">
      <c r="A638" s="258"/>
      <c r="B638" s="265"/>
      <c r="C638" s="271"/>
      <c r="D638" s="272"/>
      <c r="E638" s="259" t="s">
        <v>312</v>
      </c>
    </row>
    <row r="639" spans="1:5" hidden="1">
      <c r="A639" s="258"/>
      <c r="B639" s="265"/>
      <c r="C639" s="271"/>
      <c r="D639" s="272"/>
      <c r="E639" s="259" t="s">
        <v>313</v>
      </c>
    </row>
    <row r="640" spans="1:5" hidden="1">
      <c r="A640" s="258"/>
      <c r="B640" s="265"/>
      <c r="C640" s="271"/>
      <c r="D640" s="272"/>
      <c r="E640" s="259"/>
    </row>
    <row r="641" spans="1:5" hidden="1">
      <c r="A641" s="258"/>
    </row>
    <row r="642" spans="1:5" hidden="1">
      <c r="A642" s="258"/>
      <c r="B642" s="277" t="s">
        <v>390</v>
      </c>
      <c r="C642" s="273"/>
      <c r="D642" s="273"/>
      <c r="E642" s="259"/>
    </row>
    <row r="643" spans="1:5" hidden="1">
      <c r="A643" s="258"/>
      <c r="B643" s="265" t="str">
        <f>[39]insumos!$B$9</f>
        <v>Ajudante de encanador</v>
      </c>
      <c r="C643" s="266" t="str">
        <f>[39]insumos!$C$9</f>
        <v>h</v>
      </c>
      <c r="D643" s="267">
        <v>0.8</v>
      </c>
      <c r="E643" s="268">
        <f>[39]insumos!$D$9</f>
        <v>3.11</v>
      </c>
    </row>
    <row r="644" spans="1:5" hidden="1">
      <c r="A644" s="258"/>
      <c r="B644" s="265" t="str">
        <f>[39]insumos!$B$21</f>
        <v>Encanador</v>
      </c>
      <c r="C644" s="266" t="str">
        <f>[39]insumos!$C$21</f>
        <v>h</v>
      </c>
      <c r="D644" s="267">
        <v>0.8</v>
      </c>
      <c r="E644" s="268">
        <f>[39]insumos!$D$21</f>
        <v>4.6100000000000003</v>
      </c>
    </row>
    <row r="645" spans="1:5" hidden="1">
      <c r="A645" s="258"/>
      <c r="B645" s="269" t="str">
        <f>[39]insumos!B493</f>
        <v>Junta de desmontagem FºFº - JDTA 10 DN 150</v>
      </c>
      <c r="C645" s="266" t="str">
        <f>[39]insumos!$C$331</f>
        <v>un</v>
      </c>
      <c r="D645" s="267">
        <v>1</v>
      </c>
      <c r="E645" s="288">
        <f>[39]insumos!D493</f>
        <v>1154.3499999999999</v>
      </c>
    </row>
    <row r="646" spans="1:5" hidden="1">
      <c r="A646" s="258"/>
      <c r="B646" s="269"/>
      <c r="C646" s="266"/>
      <c r="D646" s="267"/>
      <c r="E646" s="259" t="s">
        <v>310</v>
      </c>
    </row>
    <row r="647" spans="1:5" hidden="1">
      <c r="A647" s="258"/>
      <c r="B647" s="239"/>
      <c r="C647" s="264"/>
      <c r="D647" s="241"/>
      <c r="E647" s="259" t="s">
        <v>311</v>
      </c>
    </row>
    <row r="648" spans="1:5" hidden="1">
      <c r="A648" s="258"/>
      <c r="B648" s="265"/>
      <c r="C648" s="271"/>
      <c r="D648" s="272"/>
      <c r="E648" s="259" t="s">
        <v>312</v>
      </c>
    </row>
    <row r="649" spans="1:5" hidden="1">
      <c r="A649" s="258"/>
      <c r="B649" s="265"/>
      <c r="C649" s="271"/>
      <c r="D649" s="272"/>
      <c r="E649" s="259" t="s">
        <v>313</v>
      </c>
    </row>
    <row r="650" spans="1:5" hidden="1">
      <c r="A650" s="258"/>
    </row>
    <row r="651" spans="1:5" hidden="1">
      <c r="A651" s="258"/>
    </row>
    <row r="652" spans="1:5" hidden="1">
      <c r="A652" s="258" t="s">
        <v>391</v>
      </c>
      <c r="B652" s="259" t="s">
        <v>392</v>
      </c>
      <c r="C652" s="264"/>
      <c r="D652" s="241"/>
      <c r="E652" s="259"/>
    </row>
    <row r="653" spans="1:5" hidden="1">
      <c r="A653" s="258"/>
      <c r="B653" s="265" t="str">
        <f>[39]insumos!$B$9</f>
        <v>Ajudante de encanador</v>
      </c>
      <c r="C653" s="266" t="str">
        <f>[39]insumos!$C$9</f>
        <v>h</v>
      </c>
      <c r="D653" s="267">
        <v>0.04</v>
      </c>
      <c r="E653" s="268">
        <f>[39]insumos!$D$9</f>
        <v>3.11</v>
      </c>
    </row>
    <row r="654" spans="1:5" hidden="1">
      <c r="A654" s="258"/>
      <c r="B654" s="265" t="str">
        <f>[39]insumos!$B$21</f>
        <v>Encanador</v>
      </c>
      <c r="C654" s="266" t="str">
        <f>[39]insumos!$C$21</f>
        <v>h</v>
      </c>
      <c r="D654" s="267">
        <v>0.1</v>
      </c>
      <c r="E654" s="268">
        <f>[39]insumos!$D$21</f>
        <v>4.6100000000000003</v>
      </c>
    </row>
    <row r="655" spans="1:5" hidden="1">
      <c r="A655" s="258"/>
      <c r="B655" s="269" t="str">
        <f>[39]insumos!$B$650</f>
        <v>Caminhão comerc. Equip. c/guindaste (CHP)</v>
      </c>
      <c r="C655" s="266" t="str">
        <f>[39]insumos!$C$650</f>
        <v>h</v>
      </c>
      <c r="D655" s="267">
        <v>0.01</v>
      </c>
      <c r="E655" s="268">
        <f>[39]insumos!$D$650</f>
        <v>45.61</v>
      </c>
    </row>
    <row r="656" spans="1:5" hidden="1">
      <c r="A656" s="258"/>
      <c r="B656" s="269" t="str">
        <f>[39]insumos!$B$443</f>
        <v>Tubo F°F° K-12 flange e flange DN 100 - 0,40m</v>
      </c>
      <c r="C656" s="266" t="str">
        <f>[39]insumos!$C$443</f>
        <v>un</v>
      </c>
      <c r="D656" s="267">
        <v>1</v>
      </c>
      <c r="E656" s="270">
        <f>[39]insumos!$D$443</f>
        <v>315.99</v>
      </c>
    </row>
    <row r="657" spans="1:5" hidden="1">
      <c r="A657" s="258"/>
      <c r="B657" s="269"/>
      <c r="C657" s="266"/>
      <c r="D657" s="267"/>
      <c r="E657" s="259" t="s">
        <v>310</v>
      </c>
    </row>
    <row r="658" spans="1:5" hidden="1">
      <c r="A658" s="258"/>
      <c r="B658" s="239"/>
      <c r="C658" s="264"/>
      <c r="D658" s="241"/>
      <c r="E658" s="259" t="s">
        <v>311</v>
      </c>
    </row>
    <row r="659" spans="1:5" hidden="1">
      <c r="A659" s="258"/>
      <c r="B659" s="265"/>
      <c r="C659" s="271"/>
      <c r="D659" s="272"/>
      <c r="E659" s="259" t="s">
        <v>312</v>
      </c>
    </row>
    <row r="660" spans="1:5" hidden="1">
      <c r="A660" s="258"/>
      <c r="B660" s="265"/>
      <c r="C660" s="271"/>
      <c r="D660" s="272"/>
      <c r="E660" s="259" t="s">
        <v>313</v>
      </c>
    </row>
    <row r="661" spans="1:5" hidden="1">
      <c r="A661" s="258"/>
      <c r="B661" s="265"/>
      <c r="C661" s="271"/>
      <c r="D661" s="272"/>
      <c r="E661" s="259"/>
    </row>
    <row r="662" spans="1:5" hidden="1">
      <c r="A662" s="258"/>
      <c r="B662" s="259" t="s">
        <v>393</v>
      </c>
      <c r="C662" s="264"/>
      <c r="D662" s="241"/>
      <c r="E662" s="259"/>
    </row>
    <row r="663" spans="1:5" hidden="1">
      <c r="A663" s="258"/>
      <c r="B663" s="265" t="str">
        <f>[39]insumos!$B$9</f>
        <v>Ajudante de encanador</v>
      </c>
      <c r="C663" s="266" t="str">
        <f>[39]insumos!$C$9</f>
        <v>h</v>
      </c>
      <c r="D663" s="267">
        <v>0.04</v>
      </c>
      <c r="E663" s="268">
        <f>[39]insumos!$D$9</f>
        <v>3.11</v>
      </c>
    </row>
    <row r="664" spans="1:5" hidden="1">
      <c r="A664" s="258"/>
      <c r="B664" s="265" t="str">
        <f>[39]insumos!$B$21</f>
        <v>Encanador</v>
      </c>
      <c r="C664" s="266" t="str">
        <f>[39]insumos!$C$21</f>
        <v>h</v>
      </c>
      <c r="D664" s="267">
        <v>0.1</v>
      </c>
      <c r="E664" s="268">
        <f>[39]insumos!$D$21</f>
        <v>4.6100000000000003</v>
      </c>
    </row>
    <row r="665" spans="1:5" hidden="1">
      <c r="A665" s="258"/>
      <c r="B665" s="269" t="str">
        <f>[39]insumos!$B$650</f>
        <v>Caminhão comerc. Equip. c/guindaste (CHP)</v>
      </c>
      <c r="C665" s="266" t="str">
        <f>[39]insumos!$C$650</f>
        <v>h</v>
      </c>
      <c r="D665" s="267">
        <v>0.01</v>
      </c>
      <c r="E665" s="268">
        <f>[39]insumos!$D$650</f>
        <v>45.61</v>
      </c>
    </row>
    <row r="666" spans="1:5" hidden="1">
      <c r="A666" s="258"/>
      <c r="B666" s="269" t="str">
        <f>[39]insumos!B442</f>
        <v>TUBO FºFº K-12 C/ DOIS FLANGES DN 100-0,20</v>
      </c>
      <c r="C666" s="266" t="str">
        <f>[39]insumos!$C$443</f>
        <v>un</v>
      </c>
      <c r="D666" s="267">
        <v>1</v>
      </c>
      <c r="E666" s="270">
        <f>[39]insumos!D442</f>
        <v>199.44</v>
      </c>
    </row>
    <row r="667" spans="1:5" hidden="1">
      <c r="A667" s="258"/>
      <c r="B667" s="269"/>
      <c r="C667" s="266"/>
      <c r="D667" s="267"/>
      <c r="E667" s="259" t="s">
        <v>310</v>
      </c>
    </row>
    <row r="668" spans="1:5" hidden="1">
      <c r="A668" s="258"/>
      <c r="B668" s="239"/>
      <c r="C668" s="264"/>
      <c r="D668" s="241"/>
      <c r="E668" s="259" t="s">
        <v>311</v>
      </c>
    </row>
    <row r="669" spans="1:5" hidden="1">
      <c r="A669" s="258"/>
      <c r="B669" s="265"/>
      <c r="C669" s="271"/>
      <c r="D669" s="272"/>
      <c r="E669" s="259" t="s">
        <v>312</v>
      </c>
    </row>
    <row r="670" spans="1:5" hidden="1">
      <c r="A670" s="258"/>
      <c r="B670" s="265"/>
      <c r="C670" s="271"/>
      <c r="D670" s="272"/>
      <c r="E670" s="259" t="s">
        <v>313</v>
      </c>
    </row>
    <row r="671" spans="1:5" hidden="1">
      <c r="A671" s="258"/>
      <c r="B671" s="265"/>
      <c r="C671" s="271"/>
      <c r="D671" s="272"/>
      <c r="E671" s="259"/>
    </row>
    <row r="672" spans="1:5" hidden="1">
      <c r="A672" s="258"/>
      <c r="B672" s="259" t="s">
        <v>394</v>
      </c>
      <c r="C672" s="264"/>
      <c r="D672" s="241"/>
      <c r="E672" s="259"/>
    </row>
    <row r="673" spans="1:5" hidden="1">
      <c r="A673" s="258"/>
      <c r="B673" s="265" t="str">
        <f>[39]insumos!$B$9</f>
        <v>Ajudante de encanador</v>
      </c>
      <c r="C673" s="266" t="str">
        <f>[39]insumos!$C$9</f>
        <v>h</v>
      </c>
      <c r="D673" s="267">
        <v>0.04</v>
      </c>
      <c r="E673" s="268">
        <f>[39]insumos!$D$9</f>
        <v>3.11</v>
      </c>
    </row>
    <row r="674" spans="1:5" hidden="1">
      <c r="A674" s="258"/>
      <c r="B674" s="265" t="str">
        <f>[39]insumos!$B$21</f>
        <v>Encanador</v>
      </c>
      <c r="C674" s="266" t="str">
        <f>[39]insumos!$C$21</f>
        <v>h</v>
      </c>
      <c r="D674" s="267">
        <v>0.1</v>
      </c>
      <c r="E674" s="268">
        <f>[39]insumos!$D$21</f>
        <v>4.6100000000000003</v>
      </c>
    </row>
    <row r="675" spans="1:5" hidden="1">
      <c r="A675" s="258"/>
      <c r="B675" s="269" t="str">
        <f>[39]insumos!$B$650</f>
        <v>Caminhão comerc. Equip. c/guindaste (CHP)</v>
      </c>
      <c r="C675" s="266" t="str">
        <f>[39]insumos!$C$650</f>
        <v>h</v>
      </c>
      <c r="D675" s="267">
        <v>0.01</v>
      </c>
      <c r="E675" s="268">
        <f>[39]insumos!$D$650</f>
        <v>45.61</v>
      </c>
    </row>
    <row r="676" spans="1:5" hidden="1">
      <c r="A676" s="258"/>
      <c r="B676" s="269" t="str">
        <f>[39]insumos!B462</f>
        <v>Tubo F°F° TK-9 FP DN 150 - 1,40m</v>
      </c>
      <c r="C676" s="266" t="str">
        <f>[39]insumos!$C$443</f>
        <v>un</v>
      </c>
      <c r="D676" s="267">
        <v>1</v>
      </c>
      <c r="E676" s="270">
        <f>[39]insumos!D462</f>
        <v>360.87</v>
      </c>
    </row>
    <row r="677" spans="1:5" hidden="1">
      <c r="A677" s="258"/>
      <c r="B677" s="269"/>
      <c r="C677" s="266"/>
      <c r="D677" s="267"/>
      <c r="E677" s="259" t="s">
        <v>310</v>
      </c>
    </row>
    <row r="678" spans="1:5" hidden="1">
      <c r="A678" s="258"/>
      <c r="B678" s="239"/>
      <c r="C678" s="264"/>
      <c r="D678" s="241"/>
      <c r="E678" s="259" t="s">
        <v>311</v>
      </c>
    </row>
    <row r="679" spans="1:5" hidden="1">
      <c r="A679" s="258"/>
      <c r="B679" s="265"/>
      <c r="C679" s="271"/>
      <c r="D679" s="272"/>
      <c r="E679" s="259" t="s">
        <v>312</v>
      </c>
    </row>
    <row r="680" spans="1:5" hidden="1">
      <c r="A680" s="258"/>
      <c r="B680" s="265"/>
      <c r="C680" s="271"/>
      <c r="D680" s="272"/>
      <c r="E680" s="259" t="s">
        <v>313</v>
      </c>
    </row>
    <row r="681" spans="1:5" hidden="1">
      <c r="A681" s="258"/>
      <c r="B681" s="265"/>
      <c r="C681" s="271"/>
      <c r="D681" s="272"/>
      <c r="E681" s="259"/>
    </row>
    <row r="682" spans="1:5" hidden="1">
      <c r="A682" s="258"/>
      <c r="B682" s="259" t="s">
        <v>395</v>
      </c>
      <c r="C682" s="264"/>
      <c r="D682" s="241"/>
      <c r="E682" s="259"/>
    </row>
    <row r="683" spans="1:5" hidden="1">
      <c r="A683" s="258"/>
      <c r="B683" s="265" t="str">
        <f>[39]insumos!$B$9</f>
        <v>Ajudante de encanador</v>
      </c>
      <c r="C683" s="266" t="str">
        <f>[39]insumos!$C$9</f>
        <v>h</v>
      </c>
      <c r="D683" s="267">
        <v>0.04</v>
      </c>
      <c r="E683" s="268">
        <f>[39]insumos!$D$9</f>
        <v>3.11</v>
      </c>
    </row>
    <row r="684" spans="1:5" hidden="1">
      <c r="A684" s="258"/>
      <c r="B684" s="265" t="str">
        <f>[39]insumos!$B$21</f>
        <v>Encanador</v>
      </c>
      <c r="C684" s="266" t="str">
        <f>[39]insumos!$C$21</f>
        <v>h</v>
      </c>
      <c r="D684" s="267">
        <v>0.1</v>
      </c>
      <c r="E684" s="268">
        <f>[39]insumos!$D$21</f>
        <v>4.6100000000000003</v>
      </c>
    </row>
    <row r="685" spans="1:5" hidden="1">
      <c r="A685" s="258"/>
      <c r="B685" s="269" t="str">
        <f>[39]insumos!$B$650</f>
        <v>Caminhão comerc. Equip. c/guindaste (CHP)</v>
      </c>
      <c r="C685" s="266" t="str">
        <f>[39]insumos!$C$650</f>
        <v>h</v>
      </c>
      <c r="D685" s="267">
        <v>0.01</v>
      </c>
      <c r="E685" s="268">
        <f>[39]insumos!$D$650</f>
        <v>45.61</v>
      </c>
    </row>
    <row r="686" spans="1:5" hidden="1">
      <c r="A686" s="258"/>
      <c r="B686" s="269" t="str">
        <f>[39]insumos!B463</f>
        <v>Tubo F°F° TK-9 FF DN 150 - 4,80m</v>
      </c>
      <c r="C686" s="266" t="str">
        <f>[39]insumos!$C$443</f>
        <v>un</v>
      </c>
      <c r="D686" s="267">
        <v>1</v>
      </c>
      <c r="E686" s="270">
        <f>[39]insumos!D463</f>
        <v>1159.83</v>
      </c>
    </row>
    <row r="687" spans="1:5" hidden="1">
      <c r="A687" s="258"/>
      <c r="B687" s="269"/>
      <c r="C687" s="266"/>
      <c r="D687" s="267"/>
      <c r="E687" s="259" t="s">
        <v>310</v>
      </c>
    </row>
    <row r="688" spans="1:5" hidden="1">
      <c r="A688" s="258"/>
      <c r="B688" s="239"/>
      <c r="C688" s="264"/>
      <c r="D688" s="241"/>
      <c r="E688" s="259" t="s">
        <v>311</v>
      </c>
    </row>
    <row r="689" spans="1:5" hidden="1">
      <c r="A689" s="258"/>
      <c r="B689" s="265"/>
      <c r="C689" s="271"/>
      <c r="D689" s="272"/>
      <c r="E689" s="259" t="s">
        <v>312</v>
      </c>
    </row>
    <row r="690" spans="1:5" hidden="1">
      <c r="A690" s="258"/>
      <c r="B690" s="265"/>
      <c r="C690" s="271"/>
      <c r="D690" s="272"/>
      <c r="E690" s="259" t="s">
        <v>313</v>
      </c>
    </row>
    <row r="691" spans="1:5" hidden="1">
      <c r="A691" s="258"/>
      <c r="B691" s="265"/>
      <c r="C691" s="271"/>
      <c r="D691" s="272"/>
      <c r="E691" s="259"/>
    </row>
    <row r="692" spans="1:5" hidden="1">
      <c r="A692" s="258"/>
      <c r="B692" s="259" t="s">
        <v>396</v>
      </c>
      <c r="C692" s="264"/>
      <c r="D692" s="241"/>
      <c r="E692" s="259"/>
    </row>
    <row r="693" spans="1:5" hidden="1">
      <c r="A693" s="258"/>
      <c r="B693" s="265" t="str">
        <f>[39]insumos!$B$9</f>
        <v>Ajudante de encanador</v>
      </c>
      <c r="C693" s="266" t="str">
        <f>[39]insumos!$C$9</f>
        <v>h</v>
      </c>
      <c r="D693" s="267">
        <v>0.04</v>
      </c>
      <c r="E693" s="268">
        <f>[39]insumos!$D$9</f>
        <v>3.11</v>
      </c>
    </row>
    <row r="694" spans="1:5" hidden="1">
      <c r="A694" s="258"/>
      <c r="B694" s="265" t="str">
        <f>[39]insumos!$B$21</f>
        <v>Encanador</v>
      </c>
      <c r="C694" s="266" t="str">
        <f>[39]insumos!$C$21</f>
        <v>h</v>
      </c>
      <c r="D694" s="267">
        <v>0.1</v>
      </c>
      <c r="E694" s="268">
        <f>[39]insumos!$D$21</f>
        <v>4.6100000000000003</v>
      </c>
    </row>
    <row r="695" spans="1:5" hidden="1">
      <c r="A695" s="258"/>
      <c r="B695" s="269" t="str">
        <f>[39]insumos!$B$650</f>
        <v>Caminhão comerc. Equip. c/guindaste (CHP)</v>
      </c>
      <c r="C695" s="266" t="str">
        <f>[39]insumos!$C$650</f>
        <v>h</v>
      </c>
      <c r="D695" s="267">
        <v>0.01</v>
      </c>
      <c r="E695" s="268">
        <f>[39]insumos!$D$650</f>
        <v>45.61</v>
      </c>
    </row>
    <row r="696" spans="1:5" hidden="1">
      <c r="A696" s="258"/>
      <c r="B696" s="269" t="str">
        <f>[39]insumos!B524</f>
        <v>Tubo F°F° K-12 C/ DOIS FLANGES DN 100 - 0,95m</v>
      </c>
      <c r="C696" s="266" t="str">
        <f>[39]insumos!$C$443</f>
        <v>un</v>
      </c>
      <c r="D696" s="267">
        <v>1</v>
      </c>
      <c r="E696" s="270">
        <f>[39]insumos!D524</f>
        <v>287.94</v>
      </c>
    </row>
    <row r="697" spans="1:5" hidden="1">
      <c r="A697" s="258"/>
      <c r="B697" s="269"/>
      <c r="C697" s="266"/>
      <c r="D697" s="267"/>
      <c r="E697" s="259" t="s">
        <v>310</v>
      </c>
    </row>
    <row r="698" spans="1:5" hidden="1">
      <c r="A698" s="258"/>
      <c r="B698" s="239"/>
      <c r="C698" s="264"/>
      <c r="D698" s="241"/>
      <c r="E698" s="259" t="s">
        <v>311</v>
      </c>
    </row>
    <row r="699" spans="1:5" hidden="1">
      <c r="A699" s="258"/>
      <c r="B699" s="265"/>
      <c r="C699" s="271"/>
      <c r="D699" s="272"/>
      <c r="E699" s="259" t="s">
        <v>312</v>
      </c>
    </row>
    <row r="700" spans="1:5" hidden="1">
      <c r="A700" s="258"/>
      <c r="B700" s="265"/>
      <c r="C700" s="271"/>
      <c r="D700" s="272"/>
      <c r="E700" s="259" t="s">
        <v>313</v>
      </c>
    </row>
    <row r="701" spans="1:5" hidden="1">
      <c r="A701" s="258"/>
      <c r="B701" s="265"/>
      <c r="C701" s="271"/>
      <c r="D701" s="272"/>
      <c r="E701" s="259"/>
    </row>
    <row r="702" spans="1:5" hidden="1">
      <c r="A702" s="258" t="s">
        <v>397</v>
      </c>
      <c r="B702" s="259" t="s">
        <v>398</v>
      </c>
      <c r="C702" s="264"/>
      <c r="D702" s="241"/>
      <c r="E702" s="259"/>
    </row>
    <row r="703" spans="1:5" hidden="1">
      <c r="A703" s="258"/>
      <c r="B703" s="265" t="str">
        <f>[39]insumos!$B$9</f>
        <v>Ajudante de encanador</v>
      </c>
      <c r="C703" s="266" t="str">
        <f>[39]insumos!$C$9</f>
        <v>h</v>
      </c>
      <c r="D703" s="267">
        <v>0.06</v>
      </c>
      <c r="E703" s="268">
        <f>[39]insumos!$D$9</f>
        <v>3.11</v>
      </c>
    </row>
    <row r="704" spans="1:5" hidden="1">
      <c r="A704" s="258"/>
      <c r="B704" s="265" t="str">
        <f>[39]insumos!$B$21</f>
        <v>Encanador</v>
      </c>
      <c r="C704" s="266" t="str">
        <f>[39]insumos!$C$21</f>
        <v>h</v>
      </c>
      <c r="D704" s="267">
        <v>0.12</v>
      </c>
      <c r="E704" s="268">
        <f>[39]insumos!$D$21</f>
        <v>4.6100000000000003</v>
      </c>
    </row>
    <row r="705" spans="1:6" hidden="1">
      <c r="A705" s="258"/>
      <c r="B705" s="269" t="str">
        <f>[39]insumos!$B$650</f>
        <v>Caminhão comerc. Equip. c/guindaste (CHP)</v>
      </c>
      <c r="C705" s="266" t="str">
        <f>[39]insumos!$C$650</f>
        <v>h</v>
      </c>
      <c r="D705" s="267">
        <v>1.4E-2</v>
      </c>
      <c r="E705" s="268">
        <f>[39]insumos!$D$650</f>
        <v>45.61</v>
      </c>
    </row>
    <row r="706" spans="1:6" hidden="1">
      <c r="A706" s="258"/>
      <c r="B706" s="269" t="str">
        <f>[39]insumos!$B$448</f>
        <v>Tubo F°F° K-12 ponta e flange DN 100 - 0,80m</v>
      </c>
      <c r="C706" s="266" t="str">
        <f>[39]insumos!$C$448</f>
        <v>un</v>
      </c>
      <c r="D706" s="267">
        <v>1</v>
      </c>
      <c r="E706" s="270">
        <f>[39]insumos!$D$448</f>
        <v>203.64</v>
      </c>
    </row>
    <row r="707" spans="1:6" hidden="1">
      <c r="A707" s="258"/>
      <c r="B707" s="269"/>
      <c r="C707" s="266"/>
      <c r="D707" s="267"/>
      <c r="E707" s="259" t="s">
        <v>310</v>
      </c>
    </row>
    <row r="708" spans="1:6" hidden="1">
      <c r="A708" s="258"/>
      <c r="B708" s="239"/>
      <c r="C708" s="264"/>
      <c r="D708" s="241"/>
      <c r="E708" s="259" t="s">
        <v>311</v>
      </c>
    </row>
    <row r="709" spans="1:6" hidden="1">
      <c r="A709" s="258"/>
      <c r="B709" s="265"/>
      <c r="C709" s="271"/>
      <c r="D709" s="272"/>
      <c r="E709" s="259" t="s">
        <v>312</v>
      </c>
    </row>
    <row r="710" spans="1:6" hidden="1">
      <c r="A710" s="258"/>
      <c r="B710" s="265"/>
      <c r="C710" s="271"/>
      <c r="D710" s="272"/>
      <c r="E710" s="259" t="s">
        <v>313</v>
      </c>
    </row>
    <row r="711" spans="1:6" hidden="1">
      <c r="A711" s="258"/>
      <c r="B711" s="265"/>
      <c r="C711" s="271"/>
      <c r="D711" s="272"/>
      <c r="E711" s="259"/>
    </row>
    <row r="712" spans="1:6" hidden="1">
      <c r="A712" s="258"/>
    </row>
    <row r="713" spans="1:6" hidden="1">
      <c r="A713" s="258"/>
      <c r="B713" s="265"/>
      <c r="C713" s="271"/>
      <c r="D713" s="272"/>
      <c r="E713" s="259"/>
    </row>
    <row r="714" spans="1:6" hidden="1">
      <c r="A714" s="259" t="s">
        <v>399</v>
      </c>
      <c r="B714" s="259" t="s">
        <v>400</v>
      </c>
      <c r="C714" s="264"/>
      <c r="D714" s="241"/>
      <c r="E714" s="259"/>
      <c r="F714" s="251"/>
    </row>
    <row r="715" spans="1:6" hidden="1">
      <c r="A715" s="258"/>
      <c r="B715" s="265" t="str">
        <f>[39]insumos!$B$9</f>
        <v>Ajudante de encanador</v>
      </c>
      <c r="C715" s="271" t="s">
        <v>325</v>
      </c>
      <c r="D715" s="267">
        <v>1.48</v>
      </c>
      <c r="E715" s="268">
        <f>[39]insumos!$D$9</f>
        <v>3.11</v>
      </c>
      <c r="F715" s="251"/>
    </row>
    <row r="716" spans="1:6" hidden="1">
      <c r="A716" s="258"/>
      <c r="B716" s="265" t="str">
        <f>[39]insumos!$B$21</f>
        <v>Encanador</v>
      </c>
      <c r="C716" s="271" t="s">
        <v>325</v>
      </c>
      <c r="D716" s="267">
        <v>1.48</v>
      </c>
      <c r="E716" s="268">
        <f>[39]insumos!$D$21</f>
        <v>4.6100000000000003</v>
      </c>
      <c r="F716" s="251"/>
    </row>
    <row r="717" spans="1:6" ht="24" hidden="1">
      <c r="A717" s="258"/>
      <c r="B717" s="269" t="str">
        <f>[39]insumos!B370</f>
        <v>Registro de gaveta F°F° c/haste INOX e cunha de elastômero DN 100</v>
      </c>
      <c r="C717" s="266" t="str">
        <f>[39]insumos!$C$370</f>
        <v>un</v>
      </c>
      <c r="D717" s="267">
        <v>1</v>
      </c>
      <c r="E717" s="268">
        <f>[39]insumos!$D$370</f>
        <v>361.7</v>
      </c>
      <c r="F717" s="251"/>
    </row>
    <row r="718" spans="1:6" hidden="1">
      <c r="A718" s="258"/>
      <c r="B718" s="275" t="str">
        <f>[39]insumos!$B$562</f>
        <v>Fita de vedação - largura 18mm</v>
      </c>
      <c r="C718" s="271" t="s">
        <v>219</v>
      </c>
      <c r="D718" s="267">
        <v>4.1399999999999997</v>
      </c>
      <c r="E718" s="276">
        <f>[39]insumos!$D$562</f>
        <v>0.08</v>
      </c>
      <c r="F718" s="251"/>
    </row>
    <row r="719" spans="1:6" hidden="1">
      <c r="A719" s="258"/>
      <c r="B719" s="275"/>
      <c r="C719" s="271"/>
      <c r="D719" s="267"/>
      <c r="E719" s="259" t="s">
        <v>310</v>
      </c>
      <c r="F719" s="251"/>
    </row>
    <row r="720" spans="1:6" hidden="1">
      <c r="A720" s="258"/>
      <c r="B720" s="239"/>
      <c r="C720" s="264"/>
      <c r="D720" s="241"/>
      <c r="E720" s="259" t="s">
        <v>311</v>
      </c>
      <c r="F720" s="251"/>
    </row>
    <row r="721" spans="1:6" hidden="1">
      <c r="A721" s="258"/>
      <c r="B721" s="265"/>
      <c r="C721" s="273"/>
      <c r="D721" s="273"/>
      <c r="E721" s="259" t="s">
        <v>312</v>
      </c>
      <c r="F721" s="251"/>
    </row>
    <row r="722" spans="1:6" hidden="1">
      <c r="A722" s="258"/>
      <c r="B722" s="265"/>
      <c r="C722" s="273"/>
      <c r="D722" s="273"/>
      <c r="E722" s="259" t="s">
        <v>313</v>
      </c>
      <c r="F722" s="251"/>
    </row>
    <row r="723" spans="1:6" hidden="1">
      <c r="A723" s="258"/>
      <c r="B723" s="265"/>
      <c r="C723" s="273"/>
      <c r="D723" s="273"/>
      <c r="E723" s="259"/>
      <c r="F723" s="251"/>
    </row>
    <row r="724" spans="1:6" hidden="1">
      <c r="A724" s="259" t="s">
        <v>399</v>
      </c>
      <c r="B724" s="259" t="s">
        <v>401</v>
      </c>
      <c r="C724" s="264"/>
      <c r="D724" s="241"/>
      <c r="E724" s="259"/>
      <c r="F724" s="251"/>
    </row>
    <row r="725" spans="1:6" hidden="1">
      <c r="A725" s="258"/>
      <c r="B725" s="265" t="str">
        <f>[39]insumos!$B$9</f>
        <v>Ajudante de encanador</v>
      </c>
      <c r="C725" s="271" t="s">
        <v>325</v>
      </c>
      <c r="D725" s="267">
        <v>1.48</v>
      </c>
      <c r="E725" s="268">
        <f>[39]insumos!$D$9</f>
        <v>3.11</v>
      </c>
      <c r="F725" s="251"/>
    </row>
    <row r="726" spans="1:6" hidden="1">
      <c r="A726" s="258"/>
      <c r="B726" s="265" t="str">
        <f>[39]insumos!$B$21</f>
        <v>Encanador</v>
      </c>
      <c r="C726" s="271" t="s">
        <v>325</v>
      </c>
      <c r="D726" s="267">
        <v>1.48</v>
      </c>
      <c r="E726" s="268">
        <f>[39]insumos!$D$21</f>
        <v>4.6100000000000003</v>
      </c>
      <c r="F726" s="251"/>
    </row>
    <row r="727" spans="1:6" ht="24" hidden="1">
      <c r="A727" s="258"/>
      <c r="B727" s="269" t="str">
        <f>[39]insumos!B371</f>
        <v>Registro de gaveta F°F° c/haste INOX e cunha de elastômero DN 150</v>
      </c>
      <c r="C727" s="266" t="str">
        <f>[39]insumos!$C$370</f>
        <v>un</v>
      </c>
      <c r="D727" s="267">
        <v>1</v>
      </c>
      <c r="E727" s="268">
        <f>[39]insumos!D371</f>
        <v>666.42</v>
      </c>
      <c r="F727" s="251"/>
    </row>
    <row r="728" spans="1:6" hidden="1">
      <c r="A728" s="258"/>
      <c r="B728" s="275" t="str">
        <f>[39]insumos!$B$562</f>
        <v>Fita de vedação - largura 18mm</v>
      </c>
      <c r="C728" s="271" t="s">
        <v>219</v>
      </c>
      <c r="D728" s="267">
        <v>4.1399999999999997</v>
      </c>
      <c r="E728" s="276">
        <f>[39]insumos!$D$562</f>
        <v>0.08</v>
      </c>
      <c r="F728" s="251"/>
    </row>
    <row r="729" spans="1:6" hidden="1">
      <c r="A729" s="258"/>
      <c r="B729" s="275"/>
      <c r="C729" s="271"/>
      <c r="D729" s="267"/>
      <c r="E729" s="259" t="s">
        <v>310</v>
      </c>
      <c r="F729" s="251"/>
    </row>
    <row r="730" spans="1:6" hidden="1">
      <c r="A730" s="258"/>
      <c r="B730" s="239"/>
      <c r="C730" s="264"/>
      <c r="D730" s="241"/>
      <c r="E730" s="259" t="s">
        <v>311</v>
      </c>
      <c r="F730" s="251"/>
    </row>
    <row r="731" spans="1:6" hidden="1">
      <c r="A731" s="258"/>
      <c r="B731" s="265"/>
      <c r="C731" s="273"/>
      <c r="D731" s="273"/>
      <c r="E731" s="259" t="s">
        <v>312</v>
      </c>
      <c r="F731" s="251"/>
    </row>
    <row r="732" spans="1:6" hidden="1">
      <c r="A732" s="258"/>
      <c r="B732" s="265"/>
      <c r="C732" s="273"/>
      <c r="D732" s="273"/>
      <c r="E732" s="259" t="s">
        <v>313</v>
      </c>
      <c r="F732" s="251"/>
    </row>
    <row r="733" spans="1:6" hidden="1">
      <c r="A733" s="258"/>
      <c r="B733" s="265"/>
      <c r="C733" s="273"/>
      <c r="D733" s="273"/>
      <c r="E733" s="259"/>
      <c r="F733" s="251"/>
    </row>
    <row r="734" spans="1:6" hidden="1">
      <c r="A734" s="258"/>
    </row>
    <row r="735" spans="1:6" hidden="1">
      <c r="A735" s="259" t="s">
        <v>402</v>
      </c>
      <c r="B735" s="259" t="s">
        <v>403</v>
      </c>
      <c r="C735" s="264"/>
      <c r="D735" s="241"/>
      <c r="E735" s="259"/>
    </row>
    <row r="736" spans="1:6" hidden="1">
      <c r="A736" s="258"/>
      <c r="B736" s="265" t="str">
        <f>[39]insumos!$B$9</f>
        <v>Ajudante de encanador</v>
      </c>
      <c r="C736" s="266" t="str">
        <f>[39]insumos!$C$9</f>
        <v>h</v>
      </c>
      <c r="D736" s="267">
        <v>0.06</v>
      </c>
      <c r="E736" s="268">
        <f>[39]insumos!$D$9</f>
        <v>3.11</v>
      </c>
    </row>
    <row r="737" spans="1:5" hidden="1">
      <c r="A737" s="258"/>
      <c r="B737" s="265" t="str">
        <f>[39]insumos!$B$21</f>
        <v>Encanador</v>
      </c>
      <c r="C737" s="266" t="str">
        <f>[39]insumos!$C$21</f>
        <v>h</v>
      </c>
      <c r="D737" s="267">
        <v>0.12</v>
      </c>
      <c r="E737" s="268">
        <f>[39]insumos!$D$21</f>
        <v>4.6100000000000003</v>
      </c>
    </row>
    <row r="738" spans="1:5" hidden="1">
      <c r="A738" s="258"/>
      <c r="B738" s="269" t="str">
        <f>[39]insumos!$B$650</f>
        <v>Caminhão comerc. Equip. c/guindaste (CHP)</v>
      </c>
      <c r="C738" s="266" t="str">
        <f>[39]insumos!$C$650</f>
        <v>h</v>
      </c>
      <c r="D738" s="267">
        <v>0.01</v>
      </c>
      <c r="E738" s="268">
        <f>[39]insumos!$D$650</f>
        <v>45.61</v>
      </c>
    </row>
    <row r="739" spans="1:5" hidden="1">
      <c r="A739" s="258"/>
      <c r="B739" s="269" t="str">
        <f>[39]insumos!$B$432</f>
        <v>Tubo F°F° K-12 c/dois flanges DN 100 - 0,50m</v>
      </c>
      <c r="C739" s="266" t="str">
        <f>[39]insumos!$C$432</f>
        <v>un</v>
      </c>
      <c r="D739" s="267">
        <v>1</v>
      </c>
      <c r="E739" s="270">
        <f>[39]insumos!$D$432</f>
        <v>224.7</v>
      </c>
    </row>
    <row r="740" spans="1:5" hidden="1">
      <c r="A740" s="258"/>
      <c r="B740" s="269"/>
      <c r="C740" s="266"/>
      <c r="D740" s="267"/>
      <c r="E740" s="259" t="s">
        <v>310</v>
      </c>
    </row>
    <row r="741" spans="1:5" hidden="1">
      <c r="A741" s="258"/>
      <c r="B741" s="239"/>
      <c r="C741" s="264"/>
      <c r="D741" s="241"/>
      <c r="E741" s="259" t="s">
        <v>311</v>
      </c>
    </row>
    <row r="742" spans="1:5" hidden="1">
      <c r="A742" s="258"/>
      <c r="B742" s="265"/>
      <c r="C742" s="271"/>
      <c r="D742" s="272"/>
      <c r="E742" s="259" t="s">
        <v>312</v>
      </c>
    </row>
    <row r="743" spans="1:5" hidden="1">
      <c r="A743" s="258"/>
      <c r="B743" s="265"/>
      <c r="C743" s="271"/>
      <c r="D743" s="272"/>
      <c r="E743" s="259" t="s">
        <v>313</v>
      </c>
    </row>
    <row r="744" spans="1:5" hidden="1">
      <c r="A744" s="258"/>
      <c r="B744" s="265"/>
      <c r="C744" s="271"/>
      <c r="D744" s="272"/>
      <c r="E744" s="259"/>
    </row>
    <row r="745" spans="1:5" hidden="1">
      <c r="A745" s="258"/>
      <c r="B745" s="265"/>
      <c r="C745" s="271"/>
      <c r="D745" s="272"/>
      <c r="E745" s="259"/>
    </row>
    <row r="746" spans="1:5" hidden="1">
      <c r="A746" s="259" t="s">
        <v>404</v>
      </c>
      <c r="B746" s="259" t="s">
        <v>405</v>
      </c>
      <c r="C746" s="264"/>
      <c r="D746" s="241"/>
      <c r="E746" s="259"/>
    </row>
    <row r="747" spans="1:5" hidden="1">
      <c r="A747" s="258"/>
      <c r="B747" s="265" t="str">
        <f>[39]insumos!$B$9</f>
        <v>Ajudante de encanador</v>
      </c>
      <c r="C747" s="266" t="str">
        <f>[39]insumos!$C$9</f>
        <v>h</v>
      </c>
      <c r="D747" s="267">
        <v>0.08</v>
      </c>
      <c r="E747" s="268">
        <f>[39]insumos!$D$9</f>
        <v>3.11</v>
      </c>
    </row>
    <row r="748" spans="1:5" hidden="1">
      <c r="A748" s="258"/>
      <c r="B748" s="265" t="str">
        <f>[39]insumos!$B$21</f>
        <v>Encanador</v>
      </c>
      <c r="C748" s="266" t="str">
        <f>[39]insumos!$C$21</f>
        <v>h</v>
      </c>
      <c r="D748" s="267">
        <v>0.14000000000000001</v>
      </c>
      <c r="E748" s="268">
        <f>[39]insumos!$D$21</f>
        <v>4.6100000000000003</v>
      </c>
    </row>
    <row r="749" spans="1:5" hidden="1">
      <c r="A749" s="258"/>
      <c r="B749" s="269" t="str">
        <f>[39]insumos!$B$650</f>
        <v>Caminhão comerc. Equip. c/guindaste (CHP)</v>
      </c>
      <c r="C749" s="266" t="str">
        <f>[39]insumos!$C$650</f>
        <v>h</v>
      </c>
      <c r="D749" s="267">
        <v>1.2E-2</v>
      </c>
      <c r="E749" s="268">
        <f>[39]insumos!$D$650</f>
        <v>45.61</v>
      </c>
    </row>
    <row r="750" spans="1:5" hidden="1">
      <c r="A750" s="258"/>
      <c r="B750" s="269" t="str">
        <f>[39]insumos!$B$434</f>
        <v>Tubo F°F° K-12 c/dois flanges DN 100 - 0,75m</v>
      </c>
      <c r="C750" s="266" t="str">
        <f>[39]insumos!$C$434</f>
        <v>un</v>
      </c>
      <c r="D750" s="267">
        <v>1</v>
      </c>
      <c r="E750" s="270">
        <f>[39]insumos!$D$434</f>
        <v>294.92</v>
      </c>
    </row>
    <row r="751" spans="1:5" hidden="1">
      <c r="A751" s="258"/>
      <c r="B751" s="269"/>
      <c r="C751" s="266"/>
      <c r="D751" s="267"/>
      <c r="E751" s="259" t="s">
        <v>310</v>
      </c>
    </row>
    <row r="752" spans="1:5" hidden="1">
      <c r="A752" s="258"/>
      <c r="B752" s="239"/>
      <c r="C752" s="264"/>
      <c r="D752" s="241"/>
      <c r="E752" s="259" t="s">
        <v>311</v>
      </c>
    </row>
    <row r="753" spans="1:5" hidden="1">
      <c r="A753" s="258"/>
      <c r="B753" s="265"/>
      <c r="C753" s="271"/>
      <c r="D753" s="272"/>
      <c r="E753" s="259" t="s">
        <v>312</v>
      </c>
    </row>
    <row r="754" spans="1:5" hidden="1">
      <c r="A754" s="258"/>
      <c r="B754" s="265"/>
      <c r="C754" s="271"/>
      <c r="D754" s="272"/>
      <c r="E754" s="259" t="s">
        <v>313</v>
      </c>
    </row>
    <row r="755" spans="1:5" hidden="1">
      <c r="A755" s="258"/>
    </row>
    <row r="756" spans="1:5" hidden="1">
      <c r="A756" s="259" t="s">
        <v>406</v>
      </c>
      <c r="B756" s="259" t="s">
        <v>407</v>
      </c>
      <c r="C756" s="264"/>
      <c r="D756" s="241"/>
      <c r="E756" s="259"/>
    </row>
    <row r="757" spans="1:5" hidden="1">
      <c r="A757" s="258"/>
      <c r="B757" s="265" t="str">
        <f>[39]insumos!$B$9</f>
        <v>Ajudante de encanador</v>
      </c>
      <c r="C757" s="266" t="str">
        <f>[39]insumos!$C$9</f>
        <v>h</v>
      </c>
      <c r="D757" s="267">
        <v>0.35</v>
      </c>
      <c r="E757" s="268">
        <f>[39]insumos!$D$9</f>
        <v>3.11</v>
      </c>
    </row>
    <row r="758" spans="1:5" hidden="1">
      <c r="A758" s="258"/>
      <c r="B758" s="265" t="str">
        <f>[39]insumos!$B$21</f>
        <v>Encanador</v>
      </c>
      <c r="C758" s="266" t="str">
        <f>[39]insumos!$C$21</f>
        <v>h</v>
      </c>
      <c r="D758" s="267">
        <v>0.15</v>
      </c>
      <c r="E758" s="268">
        <f>[39]insumos!$D$21</f>
        <v>4.6100000000000003</v>
      </c>
    </row>
    <row r="759" spans="1:5" hidden="1">
      <c r="A759" s="258"/>
      <c r="B759" s="269" t="str">
        <f>[39]insumos!$B$650</f>
        <v>Caminhão comerc. Equip. c/guindaste (CHP)</v>
      </c>
      <c r="C759" s="266" t="str">
        <f>[39]insumos!$C$650</f>
        <v>h</v>
      </c>
      <c r="D759" s="267">
        <v>1.9E-2</v>
      </c>
      <c r="E759" s="268">
        <f>[39]insumos!$D$650</f>
        <v>45.61</v>
      </c>
    </row>
    <row r="760" spans="1:5" hidden="1">
      <c r="A760" s="258"/>
      <c r="B760" s="269" t="str">
        <f>[39]insumos!$B$656</f>
        <v>Talha Tirfor 1,6 T (CHP)</v>
      </c>
      <c r="C760" s="266" t="str">
        <f>[39]insumos!$C$656</f>
        <v>h</v>
      </c>
      <c r="D760" s="267">
        <v>0.15</v>
      </c>
      <c r="E760" s="268">
        <f>[39]insumos!$D$656</f>
        <v>0.35</v>
      </c>
    </row>
    <row r="761" spans="1:5" hidden="1">
      <c r="A761" s="258"/>
      <c r="B761" s="269" t="str">
        <f>[39]insumos!$B$441</f>
        <v>Tubo F°F° K-12 c/dois flanges DN 150 - 1,00m</v>
      </c>
      <c r="C761" s="266" t="str">
        <f>[39]insumos!$C$441</f>
        <v>un</v>
      </c>
      <c r="D761" s="267">
        <v>1</v>
      </c>
      <c r="E761" s="270">
        <f>[39]insumos!$D$441</f>
        <v>379.19</v>
      </c>
    </row>
    <row r="762" spans="1:5" hidden="1">
      <c r="A762" s="258"/>
      <c r="B762" s="269"/>
      <c r="C762" s="266"/>
      <c r="D762" s="267"/>
      <c r="E762" s="259" t="s">
        <v>310</v>
      </c>
    </row>
    <row r="763" spans="1:5" hidden="1">
      <c r="A763" s="258"/>
      <c r="B763" s="239"/>
      <c r="C763" s="264"/>
      <c r="D763" s="241"/>
      <c r="E763" s="259" t="s">
        <v>311</v>
      </c>
    </row>
    <row r="764" spans="1:5" hidden="1">
      <c r="A764" s="258"/>
      <c r="B764" s="265"/>
      <c r="C764" s="271"/>
      <c r="D764" s="272"/>
      <c r="E764" s="259" t="s">
        <v>312</v>
      </c>
    </row>
    <row r="765" spans="1:5" hidden="1">
      <c r="A765" s="258"/>
      <c r="B765" s="265"/>
      <c r="C765" s="271"/>
      <c r="D765" s="272"/>
      <c r="E765" s="259" t="s">
        <v>313</v>
      </c>
    </row>
    <row r="766" spans="1:5" hidden="1">
      <c r="A766" s="258"/>
    </row>
    <row r="767" spans="1:5" hidden="1">
      <c r="A767" s="259" t="s">
        <v>408</v>
      </c>
      <c r="B767" s="277" t="s">
        <v>409</v>
      </c>
      <c r="C767" s="273"/>
      <c r="D767" s="273"/>
      <c r="E767" s="259"/>
    </row>
    <row r="768" spans="1:5" hidden="1">
      <c r="A768" s="258"/>
      <c r="B768" s="265" t="str">
        <f>[39]insumos!$B$9</f>
        <v>Ajudante de encanador</v>
      </c>
      <c r="C768" s="266" t="str">
        <f>[39]insumos!$C$9</f>
        <v>h</v>
      </c>
      <c r="D768" s="267">
        <v>1.5</v>
      </c>
      <c r="E768" s="268">
        <f>[39]insumos!$D$9</f>
        <v>3.11</v>
      </c>
    </row>
    <row r="769" spans="1:5" hidden="1">
      <c r="A769" s="258"/>
      <c r="B769" s="265" t="str">
        <f>[39]insumos!$B$21</f>
        <v>Encanador</v>
      </c>
      <c r="C769" s="266" t="str">
        <f>[39]insumos!$C$21</f>
        <v>h</v>
      </c>
      <c r="D769" s="267">
        <v>1.5</v>
      </c>
      <c r="E769" s="268">
        <f>[39]insumos!$D$21</f>
        <v>4.6100000000000003</v>
      </c>
    </row>
    <row r="770" spans="1:5" hidden="1">
      <c r="A770" s="258"/>
      <c r="B770" s="269" t="str">
        <f>[39]insumos!$B$347</f>
        <v>Medidor de vazão tipo Woltman (Vertical) DN 150</v>
      </c>
      <c r="C770" s="266" t="str">
        <f>[39]insumos!$C$347</f>
        <v>un</v>
      </c>
      <c r="D770" s="267">
        <v>1</v>
      </c>
      <c r="E770" s="288">
        <f>[39]insumos!$D$347</f>
        <v>2704.45</v>
      </c>
    </row>
    <row r="771" spans="1:5" hidden="1">
      <c r="A771" s="258"/>
      <c r="B771" s="269"/>
      <c r="C771" s="266"/>
      <c r="D771" s="267"/>
      <c r="E771" s="259" t="s">
        <v>310</v>
      </c>
    </row>
    <row r="772" spans="1:5" hidden="1">
      <c r="A772" s="258"/>
      <c r="B772" s="239"/>
      <c r="C772" s="264"/>
      <c r="D772" s="241"/>
      <c r="E772" s="259" t="s">
        <v>311</v>
      </c>
    </row>
    <row r="773" spans="1:5" hidden="1">
      <c r="A773" s="258"/>
      <c r="B773" s="265"/>
      <c r="C773" s="271"/>
      <c r="D773" s="272"/>
      <c r="E773" s="259" t="s">
        <v>312</v>
      </c>
    </row>
    <row r="774" spans="1:5" hidden="1">
      <c r="A774" s="258"/>
      <c r="B774" s="265"/>
      <c r="C774" s="271"/>
      <c r="D774" s="272"/>
      <c r="E774" s="259" t="s">
        <v>313</v>
      </c>
    </row>
    <row r="775" spans="1:5" hidden="1">
      <c r="A775" s="258"/>
    </row>
    <row r="776" spans="1:5" hidden="1">
      <c r="A776" s="259" t="s">
        <v>410</v>
      </c>
      <c r="B776" s="259" t="s">
        <v>411</v>
      </c>
      <c r="C776" s="264"/>
      <c r="D776" s="241"/>
      <c r="E776" s="259"/>
    </row>
    <row r="777" spans="1:5" hidden="1">
      <c r="A777" s="258"/>
      <c r="B777" s="265" t="str">
        <f>[39]insumos!$B$9</f>
        <v>Ajudante de encanador</v>
      </c>
      <c r="C777" s="266" t="str">
        <f>[39]insumos!$C$9</f>
        <v>h</v>
      </c>
      <c r="D777" s="267">
        <v>0.45</v>
      </c>
      <c r="E777" s="268">
        <f>[39]insumos!$D$9</f>
        <v>3.11</v>
      </c>
    </row>
    <row r="778" spans="1:5" hidden="1">
      <c r="A778" s="258"/>
      <c r="B778" s="265" t="str">
        <f>[39]insumos!$B$21</f>
        <v>Encanador</v>
      </c>
      <c r="C778" s="266" t="str">
        <f>[39]insumos!$C$21</f>
        <v>h</v>
      </c>
      <c r="D778" s="267">
        <v>0.2</v>
      </c>
      <c r="E778" s="268">
        <f>[39]insumos!$D$21</f>
        <v>4.6100000000000003</v>
      </c>
    </row>
    <row r="779" spans="1:5" hidden="1">
      <c r="A779" s="258"/>
      <c r="B779" s="269" t="str">
        <f>[39]insumos!$B$650</f>
        <v>Caminhão comerc. Equip. c/guindaste (CHP)</v>
      </c>
      <c r="C779" s="266" t="str">
        <f>[39]insumos!$C$650</f>
        <v>h</v>
      </c>
      <c r="D779" s="267">
        <v>2.5000000000000001E-2</v>
      </c>
      <c r="E779" s="268">
        <f>[39]insumos!$D$650</f>
        <v>45.61</v>
      </c>
    </row>
    <row r="780" spans="1:5" hidden="1">
      <c r="A780" s="258"/>
      <c r="B780" s="269" t="str">
        <f>[39]insumos!$B$656</f>
        <v>Talha Tirfor 1,6 T (CHP)</v>
      </c>
      <c r="C780" s="266" t="str">
        <f>[39]insumos!$C$656</f>
        <v>h</v>
      </c>
      <c r="D780" s="267">
        <v>0.2</v>
      </c>
      <c r="E780" s="268">
        <f>[39]insumos!$D$656</f>
        <v>0.35</v>
      </c>
    </row>
    <row r="781" spans="1:5" hidden="1">
      <c r="A781" s="258"/>
      <c r="B781" s="269" t="str">
        <f>[39]insumos!$B$452</f>
        <v>Tubo F°F° K-12 ponta e flange DN 150 - 1,60m</v>
      </c>
      <c r="C781" s="266" t="str">
        <f>[39]insumos!$C$452</f>
        <v>un</v>
      </c>
      <c r="D781" s="267">
        <v>1</v>
      </c>
      <c r="E781" s="270">
        <f>[39]insumos!$D$452</f>
        <v>358.12</v>
      </c>
    </row>
    <row r="782" spans="1:5" hidden="1">
      <c r="A782" s="258"/>
      <c r="B782" s="269"/>
      <c r="C782" s="266"/>
      <c r="D782" s="267"/>
      <c r="E782" s="259" t="s">
        <v>310</v>
      </c>
    </row>
    <row r="783" spans="1:5" hidden="1">
      <c r="A783" s="258"/>
      <c r="B783" s="239"/>
      <c r="C783" s="264"/>
      <c r="D783" s="241"/>
      <c r="E783" s="259" t="s">
        <v>311</v>
      </c>
    </row>
    <row r="784" spans="1:5" hidden="1">
      <c r="A784" s="258"/>
      <c r="B784" s="265"/>
      <c r="C784" s="271"/>
      <c r="D784" s="272"/>
      <c r="E784" s="259" t="s">
        <v>312</v>
      </c>
    </row>
    <row r="785" spans="1:5" hidden="1">
      <c r="A785" s="258"/>
      <c r="B785" s="265"/>
      <c r="C785" s="271"/>
      <c r="D785" s="272"/>
      <c r="E785" s="259" t="s">
        <v>313</v>
      </c>
    </row>
    <row r="786" spans="1:5" hidden="1">
      <c r="A786" s="258"/>
      <c r="B786" s="265"/>
      <c r="C786" s="271"/>
      <c r="D786" s="272"/>
      <c r="E786" s="259"/>
    </row>
    <row r="787" spans="1:5" hidden="1">
      <c r="A787" s="259" t="s">
        <v>412</v>
      </c>
      <c r="B787" s="259" t="s">
        <v>413</v>
      </c>
      <c r="C787" s="264"/>
      <c r="D787" s="241"/>
      <c r="E787" s="259"/>
    </row>
    <row r="788" spans="1:5" hidden="1">
      <c r="A788" s="258"/>
      <c r="B788" s="265" t="str">
        <f>[39]insumos!$B$9</f>
        <v>Ajudante de encanador</v>
      </c>
      <c r="C788" s="266" t="str">
        <f>[39]insumos!$C$9</f>
        <v>h</v>
      </c>
      <c r="D788" s="267">
        <v>0.16</v>
      </c>
      <c r="E788" s="268">
        <f>[39]insumos!$D$9</f>
        <v>3.11</v>
      </c>
    </row>
    <row r="789" spans="1:5" hidden="1">
      <c r="A789" s="258"/>
      <c r="B789" s="265" t="str">
        <f>[39]insumos!$B$21</f>
        <v>Encanador</v>
      </c>
      <c r="C789" s="266" t="str">
        <f>[39]insumos!$C$21</f>
        <v>h</v>
      </c>
      <c r="D789" s="267">
        <v>0.24</v>
      </c>
      <c r="E789" s="268">
        <f>[39]insumos!$D$21</f>
        <v>4.6100000000000003</v>
      </c>
    </row>
    <row r="790" spans="1:5" hidden="1">
      <c r="A790" s="258"/>
      <c r="B790" s="269" t="str">
        <f>[39]insumos!$B$650</f>
        <v>Caminhão comerc. Equip. c/guindaste (CHP)</v>
      </c>
      <c r="C790" s="266" t="str">
        <f>[39]insumos!$C$650</f>
        <v>h</v>
      </c>
      <c r="D790" s="267">
        <v>2.5000000000000001E-2</v>
      </c>
      <c r="E790" s="268">
        <f>[39]insumos!$D$650</f>
        <v>45.61</v>
      </c>
    </row>
    <row r="791" spans="1:5" hidden="1">
      <c r="A791" s="258"/>
      <c r="B791" s="269" t="str">
        <f>[39]insumos!$B$439</f>
        <v>Tubo F°F° K-12 c/dois flanges DN 100 - 3,20m</v>
      </c>
      <c r="C791" s="266" t="str">
        <f>[39]insumos!$C$439</f>
        <v>un</v>
      </c>
      <c r="D791" s="267">
        <v>1</v>
      </c>
      <c r="E791" s="270">
        <f>[39]insumos!$D$439</f>
        <v>575.79999999999995</v>
      </c>
    </row>
    <row r="792" spans="1:5" hidden="1">
      <c r="A792" s="258"/>
      <c r="B792" s="269"/>
      <c r="C792" s="266"/>
      <c r="D792" s="267"/>
      <c r="E792" s="259" t="s">
        <v>310</v>
      </c>
    </row>
    <row r="793" spans="1:5" hidden="1">
      <c r="A793" s="258"/>
      <c r="B793" s="239"/>
      <c r="C793" s="264"/>
      <c r="D793" s="241"/>
      <c r="E793" s="259" t="s">
        <v>311</v>
      </c>
    </row>
    <row r="794" spans="1:5" hidden="1">
      <c r="A794" s="258"/>
      <c r="B794" s="265"/>
      <c r="C794" s="271"/>
      <c r="D794" s="272"/>
      <c r="E794" s="259" t="s">
        <v>312</v>
      </c>
    </row>
    <row r="795" spans="1:5" hidden="1">
      <c r="A795" s="258"/>
      <c r="B795" s="265"/>
      <c r="C795" s="271"/>
      <c r="D795" s="272"/>
      <c r="E795" s="259" t="s">
        <v>313</v>
      </c>
    </row>
    <row r="796" spans="1:5" hidden="1">
      <c r="A796" s="258"/>
      <c r="B796" s="265"/>
      <c r="C796" s="271"/>
      <c r="D796" s="272"/>
      <c r="E796" s="259"/>
    </row>
    <row r="797" spans="1:5" hidden="1">
      <c r="A797" s="259" t="s">
        <v>414</v>
      </c>
      <c r="B797" s="259" t="s">
        <v>324</v>
      </c>
      <c r="C797" s="264"/>
      <c r="D797" s="241"/>
      <c r="E797" s="259"/>
    </row>
    <row r="798" spans="1:5" hidden="1">
      <c r="A798" s="258"/>
      <c r="B798" s="265" t="str">
        <f>[39]insumos!$B$9</f>
        <v>Ajudante de encanador</v>
      </c>
      <c r="C798" s="271" t="s">
        <v>325</v>
      </c>
      <c r="D798" s="267">
        <v>0.35</v>
      </c>
      <c r="E798" s="268">
        <f>[39]insumos!$D$9</f>
        <v>3.11</v>
      </c>
    </row>
    <row r="799" spans="1:5" hidden="1">
      <c r="A799" s="258"/>
      <c r="B799" s="265" t="str">
        <f>[39]insumos!$B$21</f>
        <v>Encanador</v>
      </c>
      <c r="C799" s="271" t="s">
        <v>325</v>
      </c>
      <c r="D799" s="267">
        <v>0.35</v>
      </c>
      <c r="E799" s="268">
        <f>[39]insumos!$D$21</f>
        <v>4.6100000000000003</v>
      </c>
    </row>
    <row r="800" spans="1:5" hidden="1">
      <c r="A800" s="258"/>
      <c r="B800" s="269" t="str">
        <f>[39]insumos!$B$279</f>
        <v>Colar tomada FOFO DN 100X1/2</v>
      </c>
      <c r="C800" s="266" t="str">
        <f>[39]insumos!$C$279</f>
        <v>un</v>
      </c>
      <c r="D800" s="267">
        <v>1</v>
      </c>
      <c r="E800" s="268">
        <f>[39]insumos!$D$279</f>
        <v>20.46</v>
      </c>
    </row>
    <row r="801" spans="1:5" hidden="1">
      <c r="A801" s="258"/>
      <c r="B801" s="275"/>
      <c r="C801" s="271"/>
      <c r="D801" s="267"/>
      <c r="E801" s="259" t="s">
        <v>310</v>
      </c>
    </row>
    <row r="802" spans="1:5" hidden="1">
      <c r="A802" s="258"/>
      <c r="B802" s="239"/>
      <c r="C802" s="264"/>
      <c r="D802" s="241"/>
      <c r="E802" s="259" t="s">
        <v>311</v>
      </c>
    </row>
    <row r="803" spans="1:5" hidden="1">
      <c r="A803" s="258"/>
      <c r="B803" s="265"/>
      <c r="C803" s="273"/>
      <c r="D803" s="273"/>
      <c r="E803" s="259" t="s">
        <v>312</v>
      </c>
    </row>
    <row r="804" spans="1:5" hidden="1">
      <c r="A804" s="258"/>
      <c r="B804" s="265"/>
      <c r="C804" s="273"/>
      <c r="D804" s="273"/>
      <c r="E804" s="259" t="s">
        <v>313</v>
      </c>
    </row>
    <row r="805" spans="1:5" hidden="1">
      <c r="A805" s="258"/>
      <c r="B805" s="265"/>
      <c r="C805" s="273"/>
      <c r="D805" s="273"/>
      <c r="E805" s="259"/>
    </row>
    <row r="806" spans="1:5" hidden="1"/>
    <row r="807" spans="1:5" hidden="1">
      <c r="A807" s="258"/>
      <c r="B807" s="265"/>
      <c r="C807" s="273"/>
      <c r="D807" s="273"/>
      <c r="E807" s="259"/>
    </row>
    <row r="808" spans="1:5" hidden="1">
      <c r="A808" s="259" t="s">
        <v>415</v>
      </c>
      <c r="B808" s="259" t="s">
        <v>416</v>
      </c>
      <c r="C808" s="264"/>
      <c r="D808" s="241"/>
      <c r="E808" s="259"/>
    </row>
    <row r="809" spans="1:5" hidden="1">
      <c r="A809" s="258"/>
      <c r="B809" s="265" t="str">
        <f>[39]insumos!$B$9</f>
        <v>Ajudante de encanador</v>
      </c>
      <c r="C809" s="271" t="s">
        <v>325</v>
      </c>
      <c r="D809" s="267">
        <v>0.5</v>
      </c>
      <c r="E809" s="268">
        <f>[39]insumos!$D$9</f>
        <v>3.11</v>
      </c>
    </row>
    <row r="810" spans="1:5" hidden="1">
      <c r="A810" s="258"/>
      <c r="B810" s="265" t="str">
        <f>[39]insumos!$B$21</f>
        <v>Encanador</v>
      </c>
      <c r="C810" s="271" t="s">
        <v>325</v>
      </c>
      <c r="D810" s="267">
        <v>0.25</v>
      </c>
      <c r="E810" s="268">
        <f>[39]insumos!$D$21</f>
        <v>4.6100000000000003</v>
      </c>
    </row>
    <row r="811" spans="1:5" hidden="1">
      <c r="A811" s="258"/>
      <c r="B811" s="269" t="str">
        <f>[39]insumos!$B$408</f>
        <v>Torneira de metal 1/2" cano curto (padrão popular)</v>
      </c>
      <c r="C811" s="266" t="str">
        <f>[39]insumos!$C$408</f>
        <v>un</v>
      </c>
      <c r="D811" s="267">
        <v>1</v>
      </c>
      <c r="E811" s="268">
        <f>[39]insumos!$D$408</f>
        <v>7.58</v>
      </c>
    </row>
    <row r="812" spans="1:5" hidden="1">
      <c r="A812" s="258"/>
      <c r="B812" s="275" t="str">
        <f>[39]insumos!$B$562</f>
        <v>Fita de vedação - largura 18mm</v>
      </c>
      <c r="C812" s="271" t="s">
        <v>219</v>
      </c>
      <c r="D812" s="267">
        <v>1</v>
      </c>
      <c r="E812" s="276">
        <f>[39]insumos!$D$562</f>
        <v>0.08</v>
      </c>
    </row>
    <row r="813" spans="1:5" hidden="1">
      <c r="A813" s="258"/>
      <c r="B813" s="275"/>
      <c r="C813" s="271"/>
      <c r="D813" s="267"/>
      <c r="E813" s="259" t="s">
        <v>310</v>
      </c>
    </row>
    <row r="814" spans="1:5" hidden="1">
      <c r="A814" s="258"/>
      <c r="B814" s="239"/>
      <c r="C814" s="264"/>
      <c r="D814" s="241"/>
      <c r="E814" s="259" t="s">
        <v>311</v>
      </c>
    </row>
    <row r="815" spans="1:5" hidden="1">
      <c r="A815" s="258"/>
      <c r="B815" s="265"/>
      <c r="C815" s="273"/>
      <c r="D815" s="273"/>
      <c r="E815" s="259" t="s">
        <v>312</v>
      </c>
    </row>
    <row r="816" spans="1:5" hidden="1">
      <c r="A816" s="258"/>
      <c r="B816" s="265"/>
      <c r="C816" s="273"/>
      <c r="D816" s="273"/>
      <c r="E816" s="259" t="s">
        <v>313</v>
      </c>
    </row>
    <row r="817" spans="1:5" hidden="1">
      <c r="A817" s="258"/>
    </row>
    <row r="818" spans="1:5" hidden="1">
      <c r="A818" s="258"/>
    </row>
    <row r="819" spans="1:5" hidden="1">
      <c r="A819" s="259" t="s">
        <v>417</v>
      </c>
      <c r="B819" s="259" t="s">
        <v>418</v>
      </c>
      <c r="C819" s="264"/>
      <c r="D819" s="241"/>
      <c r="E819" s="259"/>
    </row>
    <row r="820" spans="1:5" hidden="1">
      <c r="A820" s="258"/>
      <c r="B820" s="265" t="str">
        <f>[39]insumos!$B$9</f>
        <v>Ajudante de encanador</v>
      </c>
      <c r="C820" s="271" t="s">
        <v>325</v>
      </c>
      <c r="D820" s="267">
        <v>1.8</v>
      </c>
      <c r="E820" s="268">
        <f>[39]insumos!$D$9</f>
        <v>3.11</v>
      </c>
    </row>
    <row r="821" spans="1:5" hidden="1">
      <c r="A821" s="258"/>
      <c r="B821" s="265" t="str">
        <f>[39]insumos!$B$21</f>
        <v>Encanador</v>
      </c>
      <c r="C821" s="271" t="s">
        <v>325</v>
      </c>
      <c r="D821" s="267">
        <v>1.8</v>
      </c>
      <c r="E821" s="268">
        <f>[39]insumos!$D$21</f>
        <v>4.6100000000000003</v>
      </c>
    </row>
    <row r="822" spans="1:5" hidden="1">
      <c r="A822" s="258"/>
      <c r="B822" s="269" t="str">
        <f>[39]insumos!$B$374</f>
        <v>Relé de nivel</v>
      </c>
      <c r="C822" s="266" t="str">
        <f>[39]insumos!$C$374</f>
        <v>un</v>
      </c>
      <c r="D822" s="267">
        <v>1</v>
      </c>
      <c r="E822" s="268">
        <f>[39]insumos!$D$374</f>
        <v>270.35000000000002</v>
      </c>
    </row>
    <row r="823" spans="1:5" hidden="1">
      <c r="A823" s="258"/>
      <c r="B823" s="275"/>
      <c r="C823" s="271"/>
      <c r="D823" s="267"/>
      <c r="E823" s="259" t="s">
        <v>310</v>
      </c>
    </row>
    <row r="824" spans="1:5" hidden="1">
      <c r="A824" s="258"/>
      <c r="B824" s="239"/>
      <c r="C824" s="264"/>
      <c r="D824" s="241"/>
      <c r="E824" s="259" t="s">
        <v>311</v>
      </c>
    </row>
    <row r="825" spans="1:5" hidden="1">
      <c r="A825" s="258"/>
      <c r="B825" s="265"/>
      <c r="C825" s="273"/>
      <c r="D825" s="273"/>
      <c r="E825" s="259" t="s">
        <v>312</v>
      </c>
    </row>
    <row r="826" spans="1:5" hidden="1">
      <c r="A826" s="258"/>
      <c r="B826" s="265"/>
      <c r="C826" s="273"/>
      <c r="D826" s="273"/>
      <c r="E826" s="259" t="s">
        <v>313</v>
      </c>
    </row>
    <row r="827" spans="1:5" hidden="1">
      <c r="A827" s="258"/>
    </row>
    <row r="828" spans="1:5" hidden="1">
      <c r="A828" s="258" t="s">
        <v>419</v>
      </c>
      <c r="B828" s="259" t="s">
        <v>420</v>
      </c>
      <c r="C828" s="264"/>
      <c r="D828" s="241"/>
      <c r="E828" s="259"/>
    </row>
    <row r="829" spans="1:5" hidden="1">
      <c r="A829" s="258"/>
      <c r="B829" s="265" t="str">
        <f>[39]insumos!$B$9</f>
        <v>Ajudante de encanador</v>
      </c>
      <c r="C829" s="266" t="str">
        <f>[39]insumos!$C$9</f>
        <v>h</v>
      </c>
      <c r="D829" s="267">
        <v>0.06</v>
      </c>
      <c r="E829" s="268">
        <f>[39]insumos!$D$9</f>
        <v>3.11</v>
      </c>
    </row>
    <row r="830" spans="1:5" hidden="1">
      <c r="A830" s="258"/>
      <c r="B830" s="265" t="str">
        <f>[39]insumos!$B$21</f>
        <v>Encanador</v>
      </c>
      <c r="C830" s="266" t="str">
        <f>[39]insumos!$C$21</f>
        <v>h</v>
      </c>
      <c r="D830" s="267">
        <v>0.12</v>
      </c>
      <c r="E830" s="268">
        <f>[39]insumos!$D$21</f>
        <v>4.6100000000000003</v>
      </c>
    </row>
    <row r="831" spans="1:5" hidden="1">
      <c r="A831" s="258"/>
      <c r="B831" s="269" t="str">
        <f>[39]insumos!$B$650</f>
        <v>Caminhão comerc. Equip. c/guindaste (CHP)</v>
      </c>
      <c r="C831" s="266" t="str">
        <f>[39]insumos!$C$650</f>
        <v>h</v>
      </c>
      <c r="D831" s="267">
        <v>1.4E-2</v>
      </c>
      <c r="E831" s="268">
        <f>[39]insumos!$D$650</f>
        <v>45.61</v>
      </c>
    </row>
    <row r="832" spans="1:5" hidden="1">
      <c r="A832" s="258"/>
      <c r="B832" s="269" t="str">
        <f>[39]insumos!$B$447</f>
        <v>Tubo F°F° K-12 ponta e flange DN 100 - 0,70m</v>
      </c>
      <c r="C832" s="266" t="str">
        <f>[39]insumos!$C$447</f>
        <v>un</v>
      </c>
      <c r="D832" s="267">
        <v>1</v>
      </c>
      <c r="E832" s="270">
        <f>[39]insumos!$D$447</f>
        <v>196.62</v>
      </c>
    </row>
    <row r="833" spans="1:5" hidden="1">
      <c r="A833" s="258"/>
      <c r="B833" s="269"/>
      <c r="C833" s="266"/>
      <c r="D833" s="267"/>
      <c r="E833" s="259" t="s">
        <v>310</v>
      </c>
    </row>
    <row r="834" spans="1:5" hidden="1">
      <c r="A834" s="258"/>
      <c r="B834" s="239"/>
      <c r="C834" s="264"/>
      <c r="D834" s="241"/>
      <c r="E834" s="259" t="s">
        <v>311</v>
      </c>
    </row>
    <row r="835" spans="1:5" hidden="1">
      <c r="A835" s="258"/>
      <c r="B835" s="265"/>
      <c r="C835" s="271"/>
      <c r="D835" s="272"/>
      <c r="E835" s="259" t="s">
        <v>312</v>
      </c>
    </row>
    <row r="836" spans="1:5" hidden="1">
      <c r="A836" s="258"/>
      <c r="B836" s="265"/>
      <c r="C836" s="271"/>
      <c r="D836" s="272"/>
      <c r="E836" s="259" t="s">
        <v>313</v>
      </c>
    </row>
    <row r="837" spans="1:5" hidden="1">
      <c r="A837" s="258"/>
    </row>
    <row r="838" spans="1:5" hidden="1"/>
    <row r="839" spans="1:5" hidden="1">
      <c r="A839" s="259"/>
      <c r="B839" s="265"/>
      <c r="C839" s="271"/>
      <c r="D839" s="272"/>
      <c r="E839" s="259"/>
    </row>
    <row r="840" spans="1:5" hidden="1">
      <c r="A840" s="259"/>
      <c r="B840" s="259" t="s">
        <v>421</v>
      </c>
      <c r="C840" s="264"/>
      <c r="D840" s="241"/>
      <c r="E840" s="259"/>
    </row>
    <row r="841" spans="1:5" hidden="1">
      <c r="A841" s="259"/>
      <c r="B841" s="265" t="str">
        <f>[39]insumos!$B$9</f>
        <v>Ajudante de encanador</v>
      </c>
      <c r="C841" s="266" t="str">
        <f>[39]insumos!$C$9</f>
        <v>h</v>
      </c>
      <c r="D841" s="267">
        <v>1.6</v>
      </c>
      <c r="E841" s="268">
        <f>[39]insumos!$D$9</f>
        <v>3.11</v>
      </c>
    </row>
    <row r="842" spans="1:5" hidden="1">
      <c r="A842" s="259"/>
      <c r="B842" s="265" t="str">
        <f>[39]insumos!$B$21</f>
        <v>Encanador</v>
      </c>
      <c r="C842" s="266" t="str">
        <f>[39]insumos!$C$21</f>
        <v>h</v>
      </c>
      <c r="D842" s="267">
        <v>1.6</v>
      </c>
      <c r="E842" s="268">
        <f>[39]insumos!$D$21</f>
        <v>4.6100000000000003</v>
      </c>
    </row>
    <row r="843" spans="1:5" hidden="1">
      <c r="A843" s="259"/>
      <c r="B843" s="265" t="str">
        <f>[39]insumos!$B$262</f>
        <v>Anel de borracha DN 100mm</v>
      </c>
      <c r="C843" s="266" t="str">
        <f>[39]insumos!$C$262</f>
        <v>un</v>
      </c>
      <c r="D843" s="267">
        <v>3</v>
      </c>
      <c r="E843" s="268">
        <f>[39]insumos!$D$262</f>
        <v>2.46</v>
      </c>
    </row>
    <row r="844" spans="1:5" hidden="1">
      <c r="A844" s="259"/>
      <c r="B844" s="265" t="str">
        <f>[39]insumos!$B$333</f>
        <v>Lubrificante para tubo de ferro fundido</v>
      </c>
      <c r="C844" s="266" t="str">
        <f>[39]insumos!$C$333</f>
        <v>kg</v>
      </c>
      <c r="D844" s="267">
        <v>3.9E-2</v>
      </c>
      <c r="E844" s="268">
        <f>[39]insumos!$D$333</f>
        <v>17.559999999999999</v>
      </c>
    </row>
    <row r="845" spans="1:5" hidden="1">
      <c r="A845" s="259"/>
      <c r="B845" s="269" t="str">
        <f>[39]insumos!B383</f>
        <v>TÊ FºFº - TFF10 DN 100x80</v>
      </c>
      <c r="C845" s="266" t="str">
        <f>[39]insumos!$C$384</f>
        <v>un</v>
      </c>
      <c r="D845" s="267">
        <v>1</v>
      </c>
      <c r="E845" s="270">
        <f>[39]insumos!D383</f>
        <v>190.93</v>
      </c>
    </row>
    <row r="846" spans="1:5" hidden="1">
      <c r="A846" s="259"/>
      <c r="B846" s="269"/>
      <c r="C846" s="266"/>
      <c r="D846" s="267"/>
      <c r="E846" s="259" t="s">
        <v>310</v>
      </c>
    </row>
    <row r="847" spans="1:5" hidden="1">
      <c r="A847" s="259"/>
      <c r="B847" s="239"/>
      <c r="C847" s="264"/>
      <c r="D847" s="241"/>
      <c r="E847" s="259" t="s">
        <v>311</v>
      </c>
    </row>
    <row r="848" spans="1:5" hidden="1">
      <c r="A848" s="259"/>
      <c r="B848" s="265"/>
      <c r="C848" s="271"/>
      <c r="D848" s="272"/>
      <c r="E848" s="259" t="s">
        <v>312</v>
      </c>
    </row>
    <row r="849" spans="1:5" hidden="1">
      <c r="A849" s="259"/>
      <c r="B849" s="265"/>
      <c r="C849" s="271"/>
      <c r="D849" s="272"/>
      <c r="E849" s="259" t="s">
        <v>313</v>
      </c>
    </row>
    <row r="850" spans="1:5" hidden="1">
      <c r="A850" s="259"/>
      <c r="B850" s="265"/>
      <c r="C850" s="271"/>
      <c r="D850" s="272"/>
      <c r="E850" s="259"/>
    </row>
    <row r="851" spans="1:5" hidden="1">
      <c r="A851" s="259"/>
      <c r="B851" s="259" t="s">
        <v>422</v>
      </c>
      <c r="C851" s="264"/>
      <c r="D851" s="241"/>
      <c r="E851" s="259"/>
    </row>
    <row r="852" spans="1:5" hidden="1">
      <c r="A852" s="259"/>
      <c r="B852" s="265" t="str">
        <f>[39]insumos!$B$9</f>
        <v>Ajudante de encanador</v>
      </c>
      <c r="C852" s="266" t="str">
        <f>[39]insumos!$C$9</f>
        <v>h</v>
      </c>
      <c r="D852" s="267">
        <v>1.6</v>
      </c>
      <c r="E852" s="268">
        <f>[39]insumos!$D$9</f>
        <v>3.11</v>
      </c>
    </row>
    <row r="853" spans="1:5" hidden="1">
      <c r="A853" s="259"/>
      <c r="B853" s="265" t="str">
        <f>[39]insumos!$B$21</f>
        <v>Encanador</v>
      </c>
      <c r="C853" s="266" t="str">
        <f>[39]insumos!$C$21</f>
        <v>h</v>
      </c>
      <c r="D853" s="267">
        <v>1.6</v>
      </c>
      <c r="E853" s="268">
        <f>[39]insumos!$D$21</f>
        <v>4.6100000000000003</v>
      </c>
    </row>
    <row r="854" spans="1:5" hidden="1">
      <c r="A854" s="259"/>
      <c r="B854" s="265" t="str">
        <f>[39]insumos!B261</f>
        <v>Anel de borracha DN 75mm</v>
      </c>
      <c r="C854" s="266" t="str">
        <f>[39]insumos!$C$262</f>
        <v>un</v>
      </c>
      <c r="D854" s="267">
        <v>3</v>
      </c>
      <c r="E854" s="268">
        <f>[39]insumos!D261</f>
        <v>2.2999999999999998</v>
      </c>
    </row>
    <row r="855" spans="1:5" hidden="1">
      <c r="A855" s="259"/>
      <c r="B855" s="265" t="str">
        <f>[39]insumos!$B$333</f>
        <v>Lubrificante para tubo de ferro fundido</v>
      </c>
      <c r="C855" s="266" t="str">
        <f>[39]insumos!$C$333</f>
        <v>kg</v>
      </c>
      <c r="D855" s="267">
        <v>3.9E-2</v>
      </c>
      <c r="E855" s="268">
        <f>[39]insumos!$D$333</f>
        <v>17.559999999999999</v>
      </c>
    </row>
    <row r="856" spans="1:5" hidden="1">
      <c r="A856" s="259"/>
      <c r="B856" s="269" t="str">
        <f>[39]insumos!B382</f>
        <v>TÊ FºFº - TFF10 DN 80x80</v>
      </c>
      <c r="C856" s="266" t="str">
        <f>[39]insumos!$C$384</f>
        <v>un</v>
      </c>
      <c r="D856" s="267">
        <v>1</v>
      </c>
      <c r="E856" s="270">
        <f>[39]insumos!D382</f>
        <v>180.2</v>
      </c>
    </row>
    <row r="857" spans="1:5" hidden="1">
      <c r="A857" s="259"/>
      <c r="B857" s="269"/>
      <c r="C857" s="266"/>
      <c r="D857" s="267"/>
      <c r="E857" s="259" t="s">
        <v>310</v>
      </c>
    </row>
    <row r="858" spans="1:5" hidden="1">
      <c r="A858" s="259"/>
      <c r="B858" s="239"/>
      <c r="C858" s="264"/>
      <c r="D858" s="241"/>
      <c r="E858" s="259" t="s">
        <v>311</v>
      </c>
    </row>
    <row r="859" spans="1:5" hidden="1">
      <c r="A859" s="259"/>
      <c r="B859" s="265"/>
      <c r="C859" s="271"/>
      <c r="D859" s="272"/>
      <c r="E859" s="259" t="s">
        <v>312</v>
      </c>
    </row>
    <row r="860" spans="1:5" hidden="1">
      <c r="A860" s="259"/>
      <c r="B860" s="265"/>
      <c r="C860" s="271"/>
      <c r="D860" s="272"/>
      <c r="E860" s="259" t="s">
        <v>313</v>
      </c>
    </row>
    <row r="861" spans="1:5" hidden="1">
      <c r="A861" s="259"/>
      <c r="B861" s="265"/>
      <c r="C861" s="271"/>
      <c r="D861" s="272"/>
      <c r="E861" s="259"/>
    </row>
    <row r="862" spans="1:5" hidden="1">
      <c r="A862" s="258"/>
      <c r="B862" s="265"/>
      <c r="C862" s="271"/>
      <c r="D862" s="272"/>
      <c r="E862" s="259"/>
    </row>
    <row r="863" spans="1:5" hidden="1">
      <c r="A863" s="259" t="s">
        <v>423</v>
      </c>
      <c r="B863" s="259" t="s">
        <v>400</v>
      </c>
      <c r="C863" s="264"/>
      <c r="D863" s="241"/>
      <c r="E863" s="259"/>
    </row>
    <row r="864" spans="1:5" hidden="1">
      <c r="A864" s="258"/>
      <c r="B864" s="265" t="str">
        <f>[39]insumos!$B$9</f>
        <v>Ajudante de encanador</v>
      </c>
      <c r="C864" s="271" t="s">
        <v>325</v>
      </c>
      <c r="D864" s="267">
        <v>1.48</v>
      </c>
      <c r="E864" s="268">
        <f>[39]insumos!$D$9</f>
        <v>3.11</v>
      </c>
    </row>
    <row r="865" spans="1:5" hidden="1">
      <c r="A865" s="258"/>
      <c r="B865" s="265" t="str">
        <f>[39]insumos!$B$21</f>
        <v>Encanador</v>
      </c>
      <c r="C865" s="271" t="s">
        <v>325</v>
      </c>
      <c r="D865" s="267">
        <v>1.48</v>
      </c>
      <c r="E865" s="268">
        <f>[39]insumos!$D$21</f>
        <v>4.6100000000000003</v>
      </c>
    </row>
    <row r="866" spans="1:5" ht="24" hidden="1">
      <c r="A866" s="258"/>
      <c r="B866" s="269" t="str">
        <f>[39]insumos!$B$370</f>
        <v>Registro de gaveta F°F° c/haste INOX e cunha de elastômero DN 100</v>
      </c>
      <c r="C866" s="266" t="str">
        <f>[39]insumos!$C$370</f>
        <v>un</v>
      </c>
      <c r="D866" s="267">
        <v>1</v>
      </c>
      <c r="E866" s="268">
        <f>[39]insumos!$D$370</f>
        <v>361.7</v>
      </c>
    </row>
    <row r="867" spans="1:5" hidden="1">
      <c r="A867" s="258"/>
      <c r="B867" s="275" t="str">
        <f>[39]insumos!$B$562</f>
        <v>Fita de vedação - largura 18mm</v>
      </c>
      <c r="C867" s="271" t="s">
        <v>219</v>
      </c>
      <c r="D867" s="267">
        <v>4.1399999999999997</v>
      </c>
      <c r="E867" s="276">
        <f>[39]insumos!$D$562</f>
        <v>0.08</v>
      </c>
    </row>
    <row r="868" spans="1:5" hidden="1">
      <c r="A868" s="258"/>
      <c r="B868" s="275"/>
      <c r="C868" s="271"/>
      <c r="D868" s="267"/>
      <c r="E868" s="259" t="s">
        <v>310</v>
      </c>
    </row>
    <row r="869" spans="1:5" hidden="1">
      <c r="A869" s="258"/>
      <c r="B869" s="239"/>
      <c r="C869" s="264"/>
      <c r="D869" s="241"/>
      <c r="E869" s="259" t="s">
        <v>311</v>
      </c>
    </row>
    <row r="870" spans="1:5" hidden="1">
      <c r="A870" s="258"/>
      <c r="B870" s="265"/>
      <c r="C870" s="273"/>
      <c r="D870" s="273"/>
      <c r="E870" s="259" t="s">
        <v>312</v>
      </c>
    </row>
    <row r="871" spans="1:5" hidden="1">
      <c r="A871" s="258"/>
      <c r="B871" s="265"/>
      <c r="C871" s="273"/>
      <c r="D871" s="273"/>
      <c r="E871" s="259" t="s">
        <v>313</v>
      </c>
    </row>
    <row r="872" spans="1:5" hidden="1">
      <c r="A872" s="258"/>
      <c r="B872" s="265"/>
      <c r="C872" s="273"/>
      <c r="D872" s="273"/>
      <c r="E872" s="259"/>
    </row>
    <row r="873" spans="1:5" hidden="1">
      <c r="A873" s="258" t="s">
        <v>424</v>
      </c>
      <c r="B873" s="259" t="s">
        <v>425</v>
      </c>
      <c r="C873" s="264"/>
      <c r="D873" s="241"/>
      <c r="E873" s="259"/>
    </row>
    <row r="874" spans="1:5" hidden="1">
      <c r="A874" s="258"/>
      <c r="B874" s="265" t="str">
        <f>[39]insumos!$B$9</f>
        <v>Ajudante de encanador</v>
      </c>
      <c r="C874" s="266" t="str">
        <f>[39]insumos!$C$9</f>
        <v>h</v>
      </c>
      <c r="D874" s="267">
        <v>0.05</v>
      </c>
      <c r="E874" s="268">
        <f>[39]insumos!$D$9</f>
        <v>3.11</v>
      </c>
    </row>
    <row r="875" spans="1:5" hidden="1">
      <c r="A875" s="258"/>
      <c r="B875" s="265" t="str">
        <f>[39]insumos!$B$21</f>
        <v>Encanador</v>
      </c>
      <c r="C875" s="266" t="str">
        <f>[39]insumos!$C$21</f>
        <v>h</v>
      </c>
      <c r="D875" s="267">
        <v>0.11</v>
      </c>
      <c r="E875" s="268">
        <f>[39]insumos!$D$21</f>
        <v>4.6100000000000003</v>
      </c>
    </row>
    <row r="876" spans="1:5" hidden="1">
      <c r="A876" s="258"/>
      <c r="B876" s="269" t="str">
        <f>[39]insumos!$B$650</f>
        <v>Caminhão comerc. Equip. c/guindaste (CHP)</v>
      </c>
      <c r="C876" s="266" t="str">
        <f>[39]insumos!$C$650</f>
        <v>h</v>
      </c>
      <c r="D876" s="267">
        <v>1.2E-2</v>
      </c>
      <c r="E876" s="268">
        <f>[39]insumos!$D$650</f>
        <v>45.61</v>
      </c>
    </row>
    <row r="877" spans="1:5" hidden="1">
      <c r="A877" s="258"/>
      <c r="B877" s="269" t="str">
        <f>[39]insumos!$B$446</f>
        <v>Tubo F°F° K-12 ponta e flange DN 100 - 0,60m</v>
      </c>
      <c r="C877" s="266" t="str">
        <f>[39]insumos!$C$446</f>
        <v>un</v>
      </c>
      <c r="D877" s="267">
        <v>1</v>
      </c>
      <c r="E877" s="270">
        <f>[39]insumos!$D$446</f>
        <v>182.57</v>
      </c>
    </row>
    <row r="878" spans="1:5" hidden="1">
      <c r="A878" s="258"/>
      <c r="B878" s="269"/>
      <c r="C878" s="266"/>
      <c r="D878" s="267"/>
      <c r="E878" s="259" t="s">
        <v>310</v>
      </c>
    </row>
    <row r="879" spans="1:5" hidden="1">
      <c r="A879" s="258"/>
      <c r="B879" s="239"/>
      <c r="C879" s="264"/>
      <c r="D879" s="241"/>
      <c r="E879" s="259" t="s">
        <v>311</v>
      </c>
    </row>
    <row r="880" spans="1:5" hidden="1">
      <c r="A880" s="258"/>
      <c r="B880" s="265"/>
      <c r="C880" s="271"/>
      <c r="D880" s="272"/>
      <c r="E880" s="259" t="s">
        <v>312</v>
      </c>
    </row>
    <row r="881" spans="1:5" hidden="1">
      <c r="A881" s="258"/>
      <c r="B881" s="265"/>
      <c r="C881" s="271"/>
      <c r="D881" s="272"/>
      <c r="E881" s="259" t="s">
        <v>313</v>
      </c>
    </row>
    <row r="882" spans="1:5" hidden="1">
      <c r="A882" s="258"/>
      <c r="B882" s="265"/>
      <c r="C882" s="271"/>
      <c r="D882" s="272"/>
      <c r="E882" s="259"/>
    </row>
    <row r="883" spans="1:5" hidden="1">
      <c r="A883" s="258"/>
      <c r="B883" s="259" t="s">
        <v>426</v>
      </c>
      <c r="C883" s="264"/>
      <c r="D883" s="241"/>
      <c r="E883" s="259"/>
    </row>
    <row r="884" spans="1:5" hidden="1">
      <c r="A884" s="258"/>
      <c r="B884" s="265" t="str">
        <f>[39]insumos!$B$9</f>
        <v>Ajudante de encanador</v>
      </c>
      <c r="C884" s="266" t="str">
        <f>[39]insumos!$C$9</f>
        <v>h</v>
      </c>
      <c r="D884" s="267">
        <v>0.05</v>
      </c>
      <c r="E884" s="268">
        <f>[39]insumos!$D$9</f>
        <v>3.11</v>
      </c>
    </row>
    <row r="885" spans="1:5" hidden="1">
      <c r="A885" s="258"/>
      <c r="B885" s="265" t="str">
        <f>[39]insumos!$B$21</f>
        <v>Encanador</v>
      </c>
      <c r="C885" s="266" t="str">
        <f>[39]insumos!$C$21</f>
        <v>h</v>
      </c>
      <c r="D885" s="267">
        <v>0.11</v>
      </c>
      <c r="E885" s="268">
        <f>[39]insumos!$D$21</f>
        <v>4.6100000000000003</v>
      </c>
    </row>
    <row r="886" spans="1:5" hidden="1">
      <c r="A886" s="258"/>
      <c r="B886" s="269" t="str">
        <f>[39]insumos!$B$650</f>
        <v>Caminhão comerc. Equip. c/guindaste (CHP)</v>
      </c>
      <c r="C886" s="266" t="str">
        <f>[39]insumos!$C$650</f>
        <v>h</v>
      </c>
      <c r="D886" s="267">
        <v>1.2E-2</v>
      </c>
      <c r="E886" s="268">
        <f>[39]insumos!$D$650</f>
        <v>45.61</v>
      </c>
    </row>
    <row r="887" spans="1:5" hidden="1">
      <c r="A887" s="258"/>
      <c r="B887" s="269" t="str">
        <f>[39]insumos!B453</f>
        <v>Tubo F°F° K-9 ponta e flange DN 100 - 1,90m</v>
      </c>
      <c r="C887" s="266" t="str">
        <f>[39]insumos!$C$446</f>
        <v>un</v>
      </c>
      <c r="D887" s="267">
        <v>1</v>
      </c>
      <c r="E887" s="270">
        <f>[39]insumos!D453</f>
        <v>386.63</v>
      </c>
    </row>
    <row r="888" spans="1:5" hidden="1">
      <c r="A888" s="258"/>
      <c r="B888" s="269"/>
      <c r="C888" s="266"/>
      <c r="D888" s="267"/>
      <c r="E888" s="259" t="s">
        <v>310</v>
      </c>
    </row>
    <row r="889" spans="1:5" hidden="1">
      <c r="A889" s="258"/>
      <c r="B889" s="239"/>
      <c r="C889" s="264"/>
      <c r="D889" s="241"/>
      <c r="E889" s="259" t="s">
        <v>311</v>
      </c>
    </row>
    <row r="890" spans="1:5" hidden="1">
      <c r="A890" s="258"/>
      <c r="B890" s="265"/>
      <c r="C890" s="271"/>
      <c r="D890" s="272"/>
      <c r="E890" s="259" t="s">
        <v>312</v>
      </c>
    </row>
    <row r="891" spans="1:5" hidden="1">
      <c r="A891" s="258"/>
      <c r="B891" s="265"/>
      <c r="C891" s="271"/>
      <c r="D891" s="272"/>
      <c r="E891" s="259" t="s">
        <v>313</v>
      </c>
    </row>
    <row r="892" spans="1:5" hidden="1">
      <c r="A892" s="258"/>
      <c r="B892" s="265"/>
      <c r="C892" s="271"/>
      <c r="D892" s="272"/>
      <c r="E892" s="259"/>
    </row>
    <row r="893" spans="1:5" hidden="1">
      <c r="A893" s="258"/>
      <c r="B893" s="259" t="s">
        <v>427</v>
      </c>
      <c r="C893" s="264"/>
      <c r="D893" s="241"/>
      <c r="E893" s="259"/>
    </row>
    <row r="894" spans="1:5" hidden="1">
      <c r="A894" s="258"/>
      <c r="B894" s="265" t="str">
        <f>[39]insumos!$B$9</f>
        <v>Ajudante de encanador</v>
      </c>
      <c r="C894" s="266" t="str">
        <f>[39]insumos!$C$9</f>
        <v>h</v>
      </c>
      <c r="D894" s="267">
        <v>0.05</v>
      </c>
      <c r="E894" s="268">
        <f>[39]insumos!$D$9</f>
        <v>3.11</v>
      </c>
    </row>
    <row r="895" spans="1:5" hidden="1">
      <c r="A895" s="258"/>
      <c r="B895" s="265" t="str">
        <f>[39]insumos!$B$21</f>
        <v>Encanador</v>
      </c>
      <c r="C895" s="266" t="str">
        <f>[39]insumos!$C$21</f>
        <v>h</v>
      </c>
      <c r="D895" s="267">
        <v>0.11</v>
      </c>
      <c r="E895" s="268">
        <f>[39]insumos!$D$21</f>
        <v>4.6100000000000003</v>
      </c>
    </row>
    <row r="896" spans="1:5" hidden="1">
      <c r="A896" s="258"/>
      <c r="B896" s="269" t="str">
        <f>[39]insumos!$B$650</f>
        <v>Caminhão comerc. Equip. c/guindaste (CHP)</v>
      </c>
      <c r="C896" s="266" t="str">
        <f>[39]insumos!$C$650</f>
        <v>h</v>
      </c>
      <c r="D896" s="267">
        <v>1.2E-2</v>
      </c>
      <c r="E896" s="268">
        <f>[39]insumos!$D$650</f>
        <v>45.61</v>
      </c>
    </row>
    <row r="897" spans="1:5" hidden="1">
      <c r="A897" s="258"/>
      <c r="B897" s="269" t="str">
        <f>[39]insumos!B454</f>
        <v>Tubo F°F° K-9 ponta e flange DN 100 - 1,05m</v>
      </c>
      <c r="C897" s="266" t="str">
        <f>[39]insumos!$C$446</f>
        <v>un</v>
      </c>
      <c r="D897" s="267">
        <v>1</v>
      </c>
      <c r="E897" s="270">
        <f>[39]insumos!D454</f>
        <v>241.89</v>
      </c>
    </row>
    <row r="898" spans="1:5" hidden="1">
      <c r="A898" s="258"/>
      <c r="B898" s="269"/>
      <c r="C898" s="266"/>
      <c r="D898" s="267"/>
      <c r="E898" s="259" t="s">
        <v>310</v>
      </c>
    </row>
    <row r="899" spans="1:5" hidden="1">
      <c r="A899" s="258"/>
      <c r="B899" s="239"/>
      <c r="C899" s="264"/>
      <c r="D899" s="241"/>
      <c r="E899" s="259" t="s">
        <v>311</v>
      </c>
    </row>
    <row r="900" spans="1:5" hidden="1">
      <c r="A900" s="258"/>
      <c r="B900" s="265"/>
      <c r="C900" s="271"/>
      <c r="D900" s="272"/>
      <c r="E900" s="259" t="s">
        <v>312</v>
      </c>
    </row>
    <row r="901" spans="1:5" hidden="1">
      <c r="A901" s="258"/>
      <c r="B901" s="265"/>
      <c r="C901" s="271"/>
      <c r="D901" s="272"/>
      <c r="E901" s="259" t="s">
        <v>313</v>
      </c>
    </row>
    <row r="902" spans="1:5" hidden="1">
      <c r="A902" s="258"/>
      <c r="B902" s="265"/>
      <c r="C902" s="271"/>
      <c r="D902" s="272"/>
      <c r="E902" s="259"/>
    </row>
    <row r="903" spans="1:5" hidden="1">
      <c r="A903" s="258"/>
      <c r="B903" s="259" t="s">
        <v>428</v>
      </c>
      <c r="C903" s="264"/>
      <c r="D903" s="241"/>
      <c r="E903" s="259"/>
    </row>
    <row r="904" spans="1:5" hidden="1">
      <c r="A904" s="258"/>
      <c r="B904" s="265" t="str">
        <f>[39]insumos!$B$9</f>
        <v>Ajudante de encanador</v>
      </c>
      <c r="C904" s="266" t="str">
        <f>[39]insumos!$C$9</f>
        <v>h</v>
      </c>
      <c r="D904" s="267">
        <v>0.05</v>
      </c>
      <c r="E904" s="268">
        <f>[39]insumos!$D$9</f>
        <v>3.11</v>
      </c>
    </row>
    <row r="905" spans="1:5" hidden="1">
      <c r="A905" s="258"/>
      <c r="B905" s="265" t="str">
        <f>[39]insumos!$B$21</f>
        <v>Encanador</v>
      </c>
      <c r="C905" s="266" t="str">
        <f>[39]insumos!$C$21</f>
        <v>h</v>
      </c>
      <c r="D905" s="267">
        <v>0.11</v>
      </c>
      <c r="E905" s="268">
        <f>[39]insumos!$D$21</f>
        <v>4.6100000000000003</v>
      </c>
    </row>
    <row r="906" spans="1:5" hidden="1">
      <c r="A906" s="258"/>
      <c r="B906" s="269" t="str">
        <f>[39]insumos!$B$650</f>
        <v>Caminhão comerc. Equip. c/guindaste (CHP)</v>
      </c>
      <c r="C906" s="266" t="str">
        <f>[39]insumos!$C$650</f>
        <v>h</v>
      </c>
      <c r="D906" s="267">
        <v>1.2E-2</v>
      </c>
      <c r="E906" s="268">
        <f>[39]insumos!$D$650</f>
        <v>45.61</v>
      </c>
    </row>
    <row r="907" spans="1:5" hidden="1">
      <c r="A907" s="258"/>
      <c r="B907" s="269" t="str">
        <f>[39]insumos!B455</f>
        <v>Tubo F°F° K-9 C/ DOIS FLANGES DN 100 - 1,00m</v>
      </c>
      <c r="C907" s="266" t="str">
        <f>[39]insumos!$C$446</f>
        <v>un</v>
      </c>
      <c r="D907" s="267">
        <v>1</v>
      </c>
      <c r="E907" s="270">
        <f>[39]insumos!D455</f>
        <v>296.45</v>
      </c>
    </row>
    <row r="908" spans="1:5" hidden="1">
      <c r="A908" s="258"/>
      <c r="B908" s="269"/>
      <c r="C908" s="266"/>
      <c r="D908" s="267"/>
      <c r="E908" s="259" t="s">
        <v>310</v>
      </c>
    </row>
    <row r="909" spans="1:5" hidden="1">
      <c r="A909" s="258"/>
      <c r="B909" s="239"/>
      <c r="C909" s="264"/>
      <c r="D909" s="241"/>
      <c r="E909" s="259" t="s">
        <v>311</v>
      </c>
    </row>
    <row r="910" spans="1:5" hidden="1">
      <c r="A910" s="258"/>
      <c r="B910" s="265"/>
      <c r="C910" s="271"/>
      <c r="D910" s="272"/>
      <c r="E910" s="259" t="s">
        <v>312</v>
      </c>
    </row>
    <row r="911" spans="1:5" hidden="1">
      <c r="A911" s="258"/>
      <c r="B911" s="265"/>
      <c r="C911" s="271"/>
      <c r="D911" s="272"/>
      <c r="E911" s="259" t="s">
        <v>313</v>
      </c>
    </row>
    <row r="912" spans="1:5" hidden="1">
      <c r="A912" s="258"/>
      <c r="B912" s="265"/>
      <c r="C912" s="271"/>
      <c r="D912" s="272"/>
      <c r="E912" s="259"/>
    </row>
    <row r="913" spans="1:5" hidden="1">
      <c r="A913" s="258"/>
      <c r="B913" s="259" t="s">
        <v>429</v>
      </c>
      <c r="C913" s="264"/>
      <c r="D913" s="241"/>
      <c r="E913" s="259"/>
    </row>
    <row r="914" spans="1:5" hidden="1">
      <c r="A914" s="258"/>
      <c r="B914" s="265" t="str">
        <f>[39]insumos!$B$9</f>
        <v>Ajudante de encanador</v>
      </c>
      <c r="C914" s="266" t="str">
        <f>[39]insumos!$C$9</f>
        <v>h</v>
      </c>
      <c r="D914" s="267">
        <v>0.05</v>
      </c>
      <c r="E914" s="268">
        <f>[39]insumos!$D$9</f>
        <v>3.11</v>
      </c>
    </row>
    <row r="915" spans="1:5" hidden="1">
      <c r="A915" s="258"/>
      <c r="B915" s="265" t="str">
        <f>[39]insumos!$B$21</f>
        <v>Encanador</v>
      </c>
      <c r="C915" s="266" t="str">
        <f>[39]insumos!$C$21</f>
        <v>h</v>
      </c>
      <c r="D915" s="267">
        <v>0.11</v>
      </c>
      <c r="E915" s="268">
        <f>[39]insumos!$D$21</f>
        <v>4.6100000000000003</v>
      </c>
    </row>
    <row r="916" spans="1:5" hidden="1">
      <c r="A916" s="258"/>
      <c r="B916" s="269" t="str">
        <f>[39]insumos!$B$650</f>
        <v>Caminhão comerc. Equip. c/guindaste (CHP)</v>
      </c>
      <c r="C916" s="266" t="str">
        <f>[39]insumos!$C$650</f>
        <v>h</v>
      </c>
      <c r="D916" s="267">
        <v>1.2E-2</v>
      </c>
      <c r="E916" s="268">
        <f>[39]insumos!$D$650</f>
        <v>45.61</v>
      </c>
    </row>
    <row r="917" spans="1:5" hidden="1">
      <c r="A917" s="258"/>
      <c r="B917" s="269" t="str">
        <f>[39]insumos!B456</f>
        <v>Tubo F°F° K-9 ponta e flange DN 100 - 1,65m</v>
      </c>
      <c r="C917" s="266" t="str">
        <f>[39]insumos!$C$446</f>
        <v>un</v>
      </c>
      <c r="D917" s="267">
        <v>1</v>
      </c>
      <c r="E917" s="270">
        <f>[39]insumos!D456</f>
        <v>344.06</v>
      </c>
    </row>
    <row r="918" spans="1:5" hidden="1">
      <c r="A918" s="258"/>
      <c r="B918" s="269"/>
      <c r="C918" s="266"/>
      <c r="D918" s="267"/>
      <c r="E918" s="259" t="s">
        <v>310</v>
      </c>
    </row>
    <row r="919" spans="1:5" hidden="1">
      <c r="A919" s="258"/>
      <c r="B919" s="239"/>
      <c r="C919" s="264"/>
      <c r="D919" s="241"/>
      <c r="E919" s="259" t="s">
        <v>311</v>
      </c>
    </row>
    <row r="920" spans="1:5" hidden="1">
      <c r="A920" s="258"/>
      <c r="B920" s="265"/>
      <c r="C920" s="271"/>
      <c r="D920" s="272"/>
      <c r="E920" s="259" t="s">
        <v>312</v>
      </c>
    </row>
    <row r="921" spans="1:5" hidden="1">
      <c r="A921" s="258"/>
      <c r="B921" s="265"/>
      <c r="C921" s="271"/>
      <c r="D921" s="272"/>
      <c r="E921" s="259" t="s">
        <v>313</v>
      </c>
    </row>
    <row r="922" spans="1:5" hidden="1">
      <c r="A922" s="258"/>
      <c r="B922" s="265"/>
      <c r="C922" s="271"/>
      <c r="D922" s="272"/>
      <c r="E922" s="259"/>
    </row>
    <row r="923" spans="1:5" hidden="1">
      <c r="A923" s="258"/>
      <c r="B923" s="259" t="s">
        <v>430</v>
      </c>
      <c r="C923" s="264"/>
      <c r="D923" s="241"/>
      <c r="E923" s="259"/>
    </row>
    <row r="924" spans="1:5" hidden="1">
      <c r="A924" s="258"/>
      <c r="B924" s="265" t="str">
        <f>[39]insumos!$B$9</f>
        <v>Ajudante de encanador</v>
      </c>
      <c r="C924" s="266" t="str">
        <f>[39]insumos!$C$9</f>
        <v>h</v>
      </c>
      <c r="D924" s="267">
        <v>0.05</v>
      </c>
      <c r="E924" s="268">
        <f>[39]insumos!$D$9</f>
        <v>3.11</v>
      </c>
    </row>
    <row r="925" spans="1:5" hidden="1">
      <c r="A925" s="258"/>
      <c r="B925" s="265" t="str">
        <f>[39]insumos!$B$21</f>
        <v>Encanador</v>
      </c>
      <c r="C925" s="266" t="str">
        <f>[39]insumos!$C$21</f>
        <v>h</v>
      </c>
      <c r="D925" s="267">
        <v>0.11</v>
      </c>
      <c r="E925" s="268">
        <f>[39]insumos!$D$21</f>
        <v>4.6100000000000003</v>
      </c>
    </row>
    <row r="926" spans="1:5" hidden="1">
      <c r="A926" s="258"/>
      <c r="B926" s="269" t="str">
        <f>[39]insumos!$B$650</f>
        <v>Caminhão comerc. Equip. c/guindaste (CHP)</v>
      </c>
      <c r="C926" s="266" t="str">
        <f>[39]insumos!$C$650</f>
        <v>h</v>
      </c>
      <c r="D926" s="267">
        <v>1.2E-2</v>
      </c>
      <c r="E926" s="268">
        <f>[39]insumos!$D$650</f>
        <v>45.61</v>
      </c>
    </row>
    <row r="927" spans="1:5" hidden="1">
      <c r="A927" s="258"/>
      <c r="B927" s="269" t="str">
        <f>[39]insumos!B457</f>
        <v>Tubo F°F° K-9 ponta e flange DN 100 - 2,00m</v>
      </c>
      <c r="C927" s="266" t="str">
        <f>[39]insumos!$C$446</f>
        <v>un</v>
      </c>
      <c r="D927" s="267">
        <v>1</v>
      </c>
      <c r="E927" s="270">
        <f>[39]insumos!D457</f>
        <v>403.66</v>
      </c>
    </row>
    <row r="928" spans="1:5" hidden="1">
      <c r="A928" s="258"/>
      <c r="B928" s="269"/>
      <c r="C928" s="266"/>
      <c r="D928" s="267"/>
      <c r="E928" s="259" t="s">
        <v>310</v>
      </c>
    </row>
    <row r="929" spans="1:5" hidden="1">
      <c r="A929" s="258"/>
      <c r="B929" s="239"/>
      <c r="C929" s="264"/>
      <c r="D929" s="241"/>
      <c r="E929" s="259" t="s">
        <v>311</v>
      </c>
    </row>
    <row r="930" spans="1:5" hidden="1">
      <c r="A930" s="258"/>
      <c r="B930" s="265"/>
      <c r="C930" s="271"/>
      <c r="D930" s="272"/>
      <c r="E930" s="259" t="s">
        <v>312</v>
      </c>
    </row>
    <row r="931" spans="1:5" hidden="1">
      <c r="A931" s="258"/>
      <c r="B931" s="265"/>
      <c r="C931" s="271"/>
      <c r="D931" s="272"/>
      <c r="E931" s="259" t="s">
        <v>313</v>
      </c>
    </row>
    <row r="932" spans="1:5" hidden="1">
      <c r="A932" s="258"/>
      <c r="B932" s="265"/>
      <c r="C932" s="271"/>
      <c r="D932" s="272"/>
      <c r="E932" s="259"/>
    </row>
    <row r="933" spans="1:5" hidden="1">
      <c r="A933" s="258"/>
      <c r="B933" s="259" t="s">
        <v>431</v>
      </c>
      <c r="C933" s="264"/>
      <c r="D933" s="241"/>
      <c r="E933" s="259"/>
    </row>
    <row r="934" spans="1:5" hidden="1">
      <c r="A934" s="258"/>
      <c r="B934" s="265" t="str">
        <f>[39]insumos!$B$9</f>
        <v>Ajudante de encanador</v>
      </c>
      <c r="C934" s="266" t="str">
        <f>[39]insumos!$C$9</f>
        <v>h</v>
      </c>
      <c r="D934" s="267">
        <v>0.05</v>
      </c>
      <c r="E934" s="268">
        <f>[39]insumos!$D$9</f>
        <v>3.11</v>
      </c>
    </row>
    <row r="935" spans="1:5" hidden="1">
      <c r="A935" s="258"/>
      <c r="B935" s="265" t="str">
        <f>[39]insumos!$B$21</f>
        <v>Encanador</v>
      </c>
      <c r="C935" s="266" t="str">
        <f>[39]insumos!$C$21</f>
        <v>h</v>
      </c>
      <c r="D935" s="267">
        <v>0.11</v>
      </c>
      <c r="E935" s="268">
        <f>[39]insumos!$D$21</f>
        <v>4.6100000000000003</v>
      </c>
    </row>
    <row r="936" spans="1:5" hidden="1">
      <c r="A936" s="258"/>
      <c r="B936" s="269" t="str">
        <f>[39]insumos!$B$650</f>
        <v>Caminhão comerc. Equip. c/guindaste (CHP)</v>
      </c>
      <c r="C936" s="266" t="str">
        <f>[39]insumos!$C$650</f>
        <v>h</v>
      </c>
      <c r="D936" s="267">
        <v>1.2E-2</v>
      </c>
      <c r="E936" s="268">
        <f>[39]insumos!$D$650</f>
        <v>45.61</v>
      </c>
    </row>
    <row r="937" spans="1:5" hidden="1">
      <c r="A937" s="258"/>
      <c r="B937" s="269" t="str">
        <f>[39]insumos!B458</f>
        <v>Tubo F°F° K-9 flange e flange DN 100 - 5,05m</v>
      </c>
      <c r="C937" s="266" t="str">
        <f>[39]insumos!$C$446</f>
        <v>un</v>
      </c>
      <c r="D937" s="267">
        <v>1</v>
      </c>
      <c r="E937" s="270">
        <f>[39]insumos!D458</f>
        <v>1017.85</v>
      </c>
    </row>
    <row r="938" spans="1:5" hidden="1">
      <c r="A938" s="258"/>
      <c r="B938" s="269"/>
      <c r="C938" s="266"/>
      <c r="D938" s="267"/>
      <c r="E938" s="259" t="s">
        <v>310</v>
      </c>
    </row>
    <row r="939" spans="1:5" hidden="1">
      <c r="A939" s="258"/>
      <c r="B939" s="239"/>
      <c r="C939" s="264"/>
      <c r="D939" s="241"/>
      <c r="E939" s="259" t="s">
        <v>311</v>
      </c>
    </row>
    <row r="940" spans="1:5" hidden="1">
      <c r="A940" s="258"/>
      <c r="B940" s="265"/>
      <c r="C940" s="271"/>
      <c r="D940" s="272"/>
      <c r="E940" s="259" t="s">
        <v>312</v>
      </c>
    </row>
    <row r="941" spans="1:5" hidden="1">
      <c r="A941" s="258"/>
      <c r="B941" s="265"/>
      <c r="C941" s="271"/>
      <c r="D941" s="272"/>
      <c r="E941" s="259" t="s">
        <v>313</v>
      </c>
    </row>
    <row r="942" spans="1:5" hidden="1">
      <c r="A942" s="258"/>
      <c r="B942" s="265"/>
      <c r="C942" s="271"/>
      <c r="D942" s="272"/>
      <c r="E942" s="259"/>
    </row>
    <row r="943" spans="1:5" hidden="1">
      <c r="A943" s="258"/>
      <c r="B943" s="259" t="s">
        <v>432</v>
      </c>
      <c r="C943" s="264"/>
      <c r="D943" s="241"/>
      <c r="E943" s="259"/>
    </row>
    <row r="944" spans="1:5" hidden="1">
      <c r="A944" s="258"/>
      <c r="B944" s="265" t="str">
        <f>[39]insumos!$B$9</f>
        <v>Ajudante de encanador</v>
      </c>
      <c r="C944" s="266" t="str">
        <f>[39]insumos!$C$9</f>
        <v>h</v>
      </c>
      <c r="D944" s="267">
        <v>0.05</v>
      </c>
      <c r="E944" s="268">
        <f>[39]insumos!$D$9</f>
        <v>3.11</v>
      </c>
    </row>
    <row r="945" spans="1:5" hidden="1">
      <c r="A945" s="258"/>
      <c r="B945" s="265" t="str">
        <f>[39]insumos!$B$21</f>
        <v>Encanador</v>
      </c>
      <c r="C945" s="266" t="str">
        <f>[39]insumos!$C$21</f>
        <v>h</v>
      </c>
      <c r="D945" s="267">
        <v>0.11</v>
      </c>
      <c r="E945" s="268">
        <f>[39]insumos!$D$21</f>
        <v>4.6100000000000003</v>
      </c>
    </row>
    <row r="946" spans="1:5" hidden="1">
      <c r="A946" s="258"/>
      <c r="B946" s="269" t="str">
        <f>[39]insumos!$B$650</f>
        <v>Caminhão comerc. Equip. c/guindaste (CHP)</v>
      </c>
      <c r="C946" s="266" t="str">
        <f>[39]insumos!$C$650</f>
        <v>h</v>
      </c>
      <c r="D946" s="267">
        <v>1.2E-2</v>
      </c>
      <c r="E946" s="268">
        <f>[39]insumos!$D$650</f>
        <v>45.61</v>
      </c>
    </row>
    <row r="947" spans="1:5" hidden="1">
      <c r="A947" s="258"/>
      <c r="B947" s="269" t="str">
        <f>[39]insumos!B459</f>
        <v>Tubo F°F° K-9 dois flanges DN 100 - 3,70m</v>
      </c>
      <c r="C947" s="266" t="str">
        <f>[39]insumos!$C$446</f>
        <v>un</v>
      </c>
      <c r="D947" s="267">
        <v>1</v>
      </c>
      <c r="E947" s="270">
        <f>[39]insumos!D459</f>
        <v>787.95</v>
      </c>
    </row>
    <row r="948" spans="1:5" hidden="1">
      <c r="A948" s="258"/>
      <c r="B948" s="269"/>
      <c r="C948" s="266"/>
      <c r="D948" s="267"/>
      <c r="E948" s="259" t="s">
        <v>310</v>
      </c>
    </row>
    <row r="949" spans="1:5" hidden="1">
      <c r="A949" s="258"/>
      <c r="B949" s="239"/>
      <c r="C949" s="264"/>
      <c r="D949" s="241"/>
      <c r="E949" s="259" t="s">
        <v>311</v>
      </c>
    </row>
    <row r="950" spans="1:5" hidden="1">
      <c r="A950" s="258"/>
      <c r="B950" s="265"/>
      <c r="C950" s="271"/>
      <c r="D950" s="272"/>
      <c r="E950" s="259" t="s">
        <v>312</v>
      </c>
    </row>
    <row r="951" spans="1:5" hidden="1">
      <c r="A951" s="258"/>
      <c r="B951" s="265"/>
      <c r="C951" s="271"/>
      <c r="D951" s="272"/>
      <c r="E951" s="259" t="s">
        <v>313</v>
      </c>
    </row>
    <row r="952" spans="1:5" hidden="1">
      <c r="A952" s="258"/>
      <c r="B952" s="265"/>
      <c r="C952" s="271"/>
      <c r="D952" s="272"/>
      <c r="E952" s="259"/>
    </row>
    <row r="953" spans="1:5" hidden="1">
      <c r="A953" s="258"/>
      <c r="B953" s="259" t="s">
        <v>433</v>
      </c>
      <c r="C953" s="264"/>
      <c r="D953" s="241"/>
      <c r="E953" s="259"/>
    </row>
    <row r="954" spans="1:5" hidden="1">
      <c r="A954" s="258"/>
      <c r="B954" s="265" t="str">
        <f>[39]insumos!$B$9</f>
        <v>Ajudante de encanador</v>
      </c>
      <c r="C954" s="266" t="str">
        <f>[39]insumos!$C$9</f>
        <v>h</v>
      </c>
      <c r="D954" s="267">
        <v>0.05</v>
      </c>
      <c r="E954" s="268">
        <f>[39]insumos!$D$9</f>
        <v>3.11</v>
      </c>
    </row>
    <row r="955" spans="1:5" hidden="1">
      <c r="A955" s="258"/>
      <c r="B955" s="265" t="str">
        <f>[39]insumos!$B$21</f>
        <v>Encanador</v>
      </c>
      <c r="C955" s="266" t="str">
        <f>[39]insumos!$C$21</f>
        <v>h</v>
      </c>
      <c r="D955" s="267">
        <v>0.11</v>
      </c>
      <c r="E955" s="268">
        <f>[39]insumos!$D$21</f>
        <v>4.6100000000000003</v>
      </c>
    </row>
    <row r="956" spans="1:5" hidden="1">
      <c r="A956" s="258"/>
      <c r="B956" s="269" t="str">
        <f>[39]insumos!$B$650</f>
        <v>Caminhão comerc. Equip. c/guindaste (CHP)</v>
      </c>
      <c r="C956" s="266" t="str">
        <f>[39]insumos!$C$650</f>
        <v>h</v>
      </c>
      <c r="D956" s="267">
        <v>1.2E-2</v>
      </c>
      <c r="E956" s="268">
        <f>[39]insumos!$D$650</f>
        <v>45.61</v>
      </c>
    </row>
    <row r="957" spans="1:5" hidden="1">
      <c r="A957" s="258"/>
      <c r="B957" s="269" t="str">
        <f>[39]insumos!B460</f>
        <v>Tubo F°F° K-9 flange e flange DN 100 - 4,65m</v>
      </c>
      <c r="C957" s="266" t="str">
        <f>[39]insumos!$C$446</f>
        <v>un</v>
      </c>
      <c r="D957" s="267">
        <v>1</v>
      </c>
      <c r="E957" s="270">
        <f>[39]insumos!D460</f>
        <v>980.13</v>
      </c>
    </row>
    <row r="958" spans="1:5" hidden="1">
      <c r="A958" s="258"/>
      <c r="B958" s="269"/>
      <c r="C958" s="266"/>
      <c r="D958" s="267"/>
      <c r="E958" s="259" t="s">
        <v>310</v>
      </c>
    </row>
    <row r="959" spans="1:5" hidden="1">
      <c r="A959" s="258"/>
      <c r="B959" s="239"/>
      <c r="C959" s="264"/>
      <c r="D959" s="241"/>
      <c r="E959" s="259" t="s">
        <v>311</v>
      </c>
    </row>
    <row r="960" spans="1:5" hidden="1">
      <c r="A960" s="258"/>
      <c r="B960" s="265"/>
      <c r="C960" s="271"/>
      <c r="D960" s="272"/>
      <c r="E960" s="259" t="s">
        <v>312</v>
      </c>
    </row>
    <row r="961" spans="1:5" hidden="1">
      <c r="A961" s="258"/>
      <c r="B961" s="265"/>
      <c r="C961" s="271"/>
      <c r="D961" s="272"/>
      <c r="E961" s="259" t="s">
        <v>313</v>
      </c>
    </row>
    <row r="962" spans="1:5" hidden="1">
      <c r="A962" s="258"/>
      <c r="B962" s="265"/>
      <c r="C962" s="271"/>
      <c r="D962" s="272"/>
      <c r="E962" s="259"/>
    </row>
    <row r="963" spans="1:5" hidden="1">
      <c r="A963" s="258"/>
      <c r="B963" s="259" t="s">
        <v>434</v>
      </c>
      <c r="C963" s="264"/>
      <c r="D963" s="241"/>
      <c r="E963" s="259"/>
    </row>
    <row r="964" spans="1:5" hidden="1">
      <c r="A964" s="258"/>
      <c r="B964" s="265" t="str">
        <f>[39]insumos!$B$9</f>
        <v>Ajudante de encanador</v>
      </c>
      <c r="C964" s="266" t="str">
        <f>[39]insumos!$C$9</f>
        <v>h</v>
      </c>
      <c r="D964" s="267">
        <v>0.05</v>
      </c>
      <c r="E964" s="268">
        <f>[39]insumos!$D$9</f>
        <v>3.11</v>
      </c>
    </row>
    <row r="965" spans="1:5" hidden="1">
      <c r="A965" s="258"/>
      <c r="B965" s="265" t="str">
        <f>[39]insumos!$B$21</f>
        <v>Encanador</v>
      </c>
      <c r="C965" s="266" t="str">
        <f>[39]insumos!$C$21</f>
        <v>h</v>
      </c>
      <c r="D965" s="267">
        <v>0.11</v>
      </c>
      <c r="E965" s="268">
        <f>[39]insumos!$D$21</f>
        <v>4.6100000000000003</v>
      </c>
    </row>
    <row r="966" spans="1:5" hidden="1">
      <c r="A966" s="258"/>
      <c r="B966" s="269" t="str">
        <f>[39]insumos!$B$650</f>
        <v>Caminhão comerc. Equip. c/guindaste (CHP)</v>
      </c>
      <c r="C966" s="266" t="str">
        <f>[39]insumos!$C$650</f>
        <v>h</v>
      </c>
      <c r="D966" s="267">
        <v>1.2E-2</v>
      </c>
      <c r="E966" s="268">
        <f>[39]insumos!$D$650</f>
        <v>45.61</v>
      </c>
    </row>
    <row r="967" spans="1:5" hidden="1">
      <c r="A967" s="258"/>
      <c r="B967" s="269" t="str">
        <f>[39]insumos!B461</f>
        <v>Tubo F°F° K-9 dois flanges DN 100 - 5,30m</v>
      </c>
      <c r="C967" s="266" t="str">
        <f>[39]insumos!$C$446</f>
        <v>un</v>
      </c>
      <c r="D967" s="267">
        <v>1</v>
      </c>
      <c r="E967" s="270">
        <f>[39]insumos!D461</f>
        <v>1060.42</v>
      </c>
    </row>
    <row r="968" spans="1:5" hidden="1">
      <c r="A968" s="258"/>
      <c r="B968" s="269"/>
      <c r="C968" s="266"/>
      <c r="D968" s="267"/>
      <c r="E968" s="259" t="s">
        <v>310</v>
      </c>
    </row>
    <row r="969" spans="1:5" hidden="1">
      <c r="A969" s="258"/>
      <c r="B969" s="239"/>
      <c r="C969" s="264"/>
      <c r="D969" s="241"/>
      <c r="E969" s="259" t="s">
        <v>311</v>
      </c>
    </row>
    <row r="970" spans="1:5" hidden="1">
      <c r="A970" s="258"/>
      <c r="B970" s="265"/>
      <c r="C970" s="271"/>
      <c r="D970" s="272"/>
      <c r="E970" s="259" t="s">
        <v>312</v>
      </c>
    </row>
    <row r="971" spans="1:5" hidden="1">
      <c r="A971" s="258"/>
      <c r="B971" s="265"/>
      <c r="C971" s="271"/>
      <c r="D971" s="272"/>
      <c r="E971" s="259" t="s">
        <v>313</v>
      </c>
    </row>
    <row r="972" spans="1:5" hidden="1">
      <c r="A972" s="258"/>
      <c r="B972" s="265"/>
      <c r="C972" s="271"/>
      <c r="D972" s="272"/>
      <c r="E972" s="259"/>
    </row>
    <row r="973" spans="1:5" hidden="1">
      <c r="A973" s="258"/>
      <c r="B973" s="259" t="s">
        <v>435</v>
      </c>
      <c r="C973" s="264"/>
      <c r="D973" s="241"/>
      <c r="E973" s="259"/>
    </row>
    <row r="974" spans="1:5" hidden="1">
      <c r="A974" s="258"/>
      <c r="B974" s="265" t="str">
        <f>[39]insumos!$B$9</f>
        <v>Ajudante de encanador</v>
      </c>
      <c r="C974" s="266" t="str">
        <f>[39]insumos!$C$9</f>
        <v>h</v>
      </c>
      <c r="D974" s="267">
        <v>0.05</v>
      </c>
      <c r="E974" s="268">
        <f>[39]insumos!$D$9</f>
        <v>3.11</v>
      </c>
    </row>
    <row r="975" spans="1:5" hidden="1">
      <c r="A975" s="258"/>
      <c r="B975" s="265" t="str">
        <f>[39]insumos!$B$21</f>
        <v>Encanador</v>
      </c>
      <c r="C975" s="266" t="str">
        <f>[39]insumos!$C$21</f>
        <v>h</v>
      </c>
      <c r="D975" s="267">
        <v>0.11</v>
      </c>
      <c r="E975" s="268">
        <f>[39]insumos!$D$21</f>
        <v>4.6100000000000003</v>
      </c>
    </row>
    <row r="976" spans="1:5" hidden="1">
      <c r="A976" s="258"/>
      <c r="B976" s="269" t="str">
        <f>[39]insumos!$B$650</f>
        <v>Caminhão comerc. Equip. c/guindaste (CHP)</v>
      </c>
      <c r="C976" s="266" t="str">
        <f>[39]insumos!$C$650</f>
        <v>h</v>
      </c>
      <c r="D976" s="267">
        <v>1.2E-2</v>
      </c>
      <c r="E976" s="268">
        <f>[39]insumos!$D$650</f>
        <v>45.61</v>
      </c>
    </row>
    <row r="977" spans="1:5" hidden="1">
      <c r="A977" s="258"/>
      <c r="B977" s="269" t="str">
        <f>[39]insumos!B464</f>
        <v>Tubo F°F° K-9 flange e flange DN 100 - 3,30m</v>
      </c>
      <c r="C977" s="266" t="str">
        <f>[39]insumos!$C$446</f>
        <v>un</v>
      </c>
      <c r="D977" s="267">
        <v>1</v>
      </c>
      <c r="E977" s="270">
        <f>[39]insumos!D464</f>
        <v>719.83</v>
      </c>
    </row>
    <row r="978" spans="1:5" hidden="1">
      <c r="A978" s="258"/>
      <c r="B978" s="269"/>
      <c r="C978" s="266"/>
      <c r="D978" s="267"/>
      <c r="E978" s="259" t="s">
        <v>310</v>
      </c>
    </row>
    <row r="979" spans="1:5" hidden="1">
      <c r="A979" s="258"/>
      <c r="B979" s="239"/>
      <c r="C979" s="264"/>
      <c r="D979" s="241"/>
      <c r="E979" s="259" t="s">
        <v>311</v>
      </c>
    </row>
    <row r="980" spans="1:5" hidden="1">
      <c r="A980" s="258"/>
      <c r="B980" s="265"/>
      <c r="C980" s="271"/>
      <c r="D980" s="272"/>
      <c r="E980" s="259" t="s">
        <v>312</v>
      </c>
    </row>
    <row r="981" spans="1:5" hidden="1">
      <c r="A981" s="258"/>
      <c r="B981" s="265"/>
      <c r="C981" s="271"/>
      <c r="D981" s="272"/>
      <c r="E981" s="259" t="s">
        <v>313</v>
      </c>
    </row>
    <row r="982" spans="1:5" hidden="1">
      <c r="A982" s="258"/>
      <c r="B982" s="265"/>
      <c r="C982" s="271"/>
      <c r="D982" s="272"/>
      <c r="E982" s="259"/>
    </row>
    <row r="983" spans="1:5" hidden="1">
      <c r="A983" s="258"/>
    </row>
    <row r="984" spans="1:5" hidden="1">
      <c r="A984" s="259" t="s">
        <v>436</v>
      </c>
      <c r="B984" s="259" t="s">
        <v>437</v>
      </c>
      <c r="C984" s="264"/>
      <c r="D984" s="241"/>
      <c r="E984" s="259"/>
    </row>
    <row r="985" spans="1:5" hidden="1">
      <c r="A985" s="258"/>
      <c r="B985" s="265" t="str">
        <f>[39]insumos!$B$9</f>
        <v>Ajudante de encanador</v>
      </c>
      <c r="C985" s="266" t="str">
        <f>[39]insumos!$C$9</f>
        <v>h</v>
      </c>
      <c r="D985" s="267">
        <v>0.25</v>
      </c>
      <c r="E985" s="268">
        <f>[39]insumos!$D$9</f>
        <v>3.11</v>
      </c>
    </row>
    <row r="986" spans="1:5" hidden="1">
      <c r="A986" s="258"/>
      <c r="B986" s="265" t="str">
        <f>[39]insumos!$B$21</f>
        <v>Encanador</v>
      </c>
      <c r="C986" s="266" t="str">
        <f>[39]insumos!$C$21</f>
        <v>h</v>
      </c>
      <c r="D986" s="267">
        <v>0.36</v>
      </c>
      <c r="E986" s="268">
        <f>[39]insumos!$D$21</f>
        <v>4.6100000000000003</v>
      </c>
    </row>
    <row r="987" spans="1:5" hidden="1">
      <c r="A987" s="258"/>
      <c r="B987" s="269" t="str">
        <f>[39]insumos!$B$650</f>
        <v>Caminhão comerc. Equip. c/guindaste (CHP)</v>
      </c>
      <c r="C987" s="266" t="str">
        <f>[39]insumos!$C$650</f>
        <v>h</v>
      </c>
      <c r="D987" s="267">
        <v>4.2000000000000003E-2</v>
      </c>
      <c r="E987" s="268">
        <f>[39]insumos!$D$650</f>
        <v>45.61</v>
      </c>
    </row>
    <row r="988" spans="1:5" hidden="1">
      <c r="A988" s="258"/>
      <c r="B988" s="269" t="str">
        <f>[39]insumos!$B$440</f>
        <v>Tubo F°F° K-12 c/dois flanges DN 100 - 3,95m</v>
      </c>
      <c r="C988" s="266" t="str">
        <f>[39]insumos!$C$440</f>
        <v>un</v>
      </c>
      <c r="D988" s="267">
        <v>1</v>
      </c>
      <c r="E988" s="270">
        <f>[39]insumos!$D$440</f>
        <v>646.02</v>
      </c>
    </row>
    <row r="989" spans="1:5" hidden="1">
      <c r="A989" s="258"/>
      <c r="B989" s="269"/>
      <c r="C989" s="266"/>
      <c r="D989" s="267"/>
      <c r="E989" s="259" t="s">
        <v>310</v>
      </c>
    </row>
    <row r="990" spans="1:5" hidden="1">
      <c r="A990" s="258"/>
      <c r="B990" s="239"/>
      <c r="C990" s="264"/>
      <c r="D990" s="241"/>
      <c r="E990" s="259" t="s">
        <v>311</v>
      </c>
    </row>
    <row r="991" spans="1:5" hidden="1">
      <c r="A991" s="258"/>
      <c r="B991" s="265"/>
      <c r="C991" s="271"/>
      <c r="D991" s="272"/>
      <c r="E991" s="259" t="s">
        <v>312</v>
      </c>
    </row>
    <row r="992" spans="1:5" hidden="1">
      <c r="A992" s="258"/>
      <c r="B992" s="265"/>
      <c r="C992" s="271"/>
      <c r="D992" s="272"/>
      <c r="E992" s="259" t="s">
        <v>313</v>
      </c>
    </row>
    <row r="993" spans="1:5" hidden="1">
      <c r="A993" s="258"/>
      <c r="B993" s="265"/>
      <c r="C993" s="271"/>
      <c r="D993" s="272"/>
      <c r="E993" s="259"/>
    </row>
    <row r="994" spans="1:5" hidden="1">
      <c r="A994" s="259" t="s">
        <v>438</v>
      </c>
      <c r="B994" s="277" t="s">
        <v>381</v>
      </c>
      <c r="C994" s="273"/>
      <c r="D994" s="273"/>
      <c r="E994" s="259"/>
    </row>
    <row r="995" spans="1:5" hidden="1">
      <c r="A995" s="258"/>
      <c r="B995" s="265" t="str">
        <f>[39]insumos!$B$9</f>
        <v>Ajudante de encanador</v>
      </c>
      <c r="C995" s="266" t="str">
        <f>[39]insumos!$C$9</f>
        <v>h</v>
      </c>
      <c r="D995" s="267">
        <v>1.55</v>
      </c>
      <c r="E995" s="268">
        <f>[39]insumos!$D$9</f>
        <v>3.11</v>
      </c>
    </row>
    <row r="996" spans="1:5" hidden="1">
      <c r="A996" s="258"/>
      <c r="B996" s="265" t="str">
        <f>[39]insumos!$B$21</f>
        <v>Encanador</v>
      </c>
      <c r="C996" s="266" t="str">
        <f>[39]insumos!$C$21</f>
        <v>h</v>
      </c>
      <c r="D996" s="267">
        <v>1.55</v>
      </c>
      <c r="E996" s="268">
        <f>[39]insumos!$D$21</f>
        <v>4.6100000000000003</v>
      </c>
    </row>
    <row r="997" spans="1:5" hidden="1">
      <c r="A997" s="258"/>
      <c r="B997" s="265" t="str">
        <f>[39]insumos!$B$262</f>
        <v>Anel de borracha DN 100mm</v>
      </c>
      <c r="C997" s="266" t="str">
        <f>[39]insumos!$C$262</f>
        <v>un</v>
      </c>
      <c r="D997" s="267">
        <v>2</v>
      </c>
      <c r="E997" s="268">
        <f>[39]insumos!$D$262</f>
        <v>2.46</v>
      </c>
    </row>
    <row r="998" spans="1:5" hidden="1">
      <c r="A998" s="258"/>
      <c r="B998" s="265" t="str">
        <f>[39]insumos!$B$333</f>
        <v>Lubrificante para tubo de ferro fundido</v>
      </c>
      <c r="C998" s="266" t="str">
        <f>[39]insumos!$C$333</f>
        <v>kg</v>
      </c>
      <c r="D998" s="267">
        <v>2.5999999999999999E-2</v>
      </c>
      <c r="E998" s="268">
        <f>[39]insumos!$D$333</f>
        <v>17.559999999999999</v>
      </c>
    </row>
    <row r="999" spans="1:5" hidden="1">
      <c r="A999" s="258"/>
      <c r="B999" s="269" t="str">
        <f>[39]insumos!$B$299</f>
        <v>Curva FºFº - C90FF10 DN 100</v>
      </c>
      <c r="C999" s="266" t="str">
        <f>[39]insumos!$C$299</f>
        <v>un</v>
      </c>
      <c r="D999" s="267">
        <v>1</v>
      </c>
      <c r="E999" s="270">
        <f>[39]insumos!$D$299</f>
        <v>96.03</v>
      </c>
    </row>
    <row r="1000" spans="1:5" hidden="1">
      <c r="A1000" s="258"/>
      <c r="B1000" s="269"/>
      <c r="C1000" s="266"/>
      <c r="D1000" s="267"/>
      <c r="E1000" s="259" t="s">
        <v>310</v>
      </c>
    </row>
    <row r="1001" spans="1:5" hidden="1">
      <c r="A1001" s="258"/>
      <c r="B1001" s="239"/>
      <c r="C1001" s="264"/>
      <c r="D1001" s="241"/>
      <c r="E1001" s="259" t="s">
        <v>311</v>
      </c>
    </row>
    <row r="1002" spans="1:5" hidden="1">
      <c r="A1002" s="258"/>
      <c r="B1002" s="265"/>
      <c r="C1002" s="271"/>
      <c r="D1002" s="272"/>
      <c r="E1002" s="259" t="s">
        <v>312</v>
      </c>
    </row>
    <row r="1003" spans="1:5" hidden="1">
      <c r="A1003" s="258"/>
      <c r="B1003" s="265"/>
      <c r="C1003" s="271"/>
      <c r="D1003" s="272"/>
      <c r="E1003" s="259" t="s">
        <v>313</v>
      </c>
    </row>
    <row r="1004" spans="1:5" hidden="1">
      <c r="A1004" s="258"/>
    </row>
    <row r="1005" spans="1:5" hidden="1">
      <c r="A1005" s="258"/>
      <c r="B1005" s="277" t="s">
        <v>439</v>
      </c>
      <c r="C1005" s="273"/>
      <c r="D1005" s="273"/>
      <c r="E1005" s="259"/>
    </row>
    <row r="1006" spans="1:5" hidden="1">
      <c r="A1006" s="258"/>
      <c r="B1006" s="265" t="str">
        <f>[39]insumos!$B$9</f>
        <v>Ajudante de encanador</v>
      </c>
      <c r="C1006" s="266" t="str">
        <f>[39]insumos!$C$9</f>
        <v>h</v>
      </c>
      <c r="D1006" s="267">
        <v>1.55</v>
      </c>
      <c r="E1006" s="268">
        <f>[39]insumos!$D$9</f>
        <v>3.11</v>
      </c>
    </row>
    <row r="1007" spans="1:5" hidden="1">
      <c r="A1007" s="258"/>
      <c r="B1007" s="265" t="str">
        <f>[39]insumos!$B$21</f>
        <v>Encanador</v>
      </c>
      <c r="C1007" s="266" t="str">
        <f>[39]insumos!$C$21</f>
        <v>h</v>
      </c>
      <c r="D1007" s="267">
        <v>1.55</v>
      </c>
      <c r="E1007" s="268">
        <f>[39]insumos!$D$21</f>
        <v>4.6100000000000003</v>
      </c>
    </row>
    <row r="1008" spans="1:5" hidden="1">
      <c r="A1008" s="258"/>
      <c r="B1008" s="265" t="str">
        <f>[39]insumos!B263</f>
        <v>Anel de borracha DN 150mm</v>
      </c>
      <c r="C1008" s="266" t="str">
        <f>[39]insumos!$C$262</f>
        <v>un</v>
      </c>
      <c r="D1008" s="267">
        <v>2</v>
      </c>
      <c r="E1008" s="268">
        <f>[39]insumos!D263</f>
        <v>3.23</v>
      </c>
    </row>
    <row r="1009" spans="1:5" hidden="1">
      <c r="A1009" s="258"/>
      <c r="B1009" s="265" t="str">
        <f>[39]insumos!$B$333</f>
        <v>Lubrificante para tubo de ferro fundido</v>
      </c>
      <c r="C1009" s="266" t="str">
        <f>[39]insumos!$C$333</f>
        <v>kg</v>
      </c>
      <c r="D1009" s="267">
        <v>2.5999999999999999E-2</v>
      </c>
      <c r="E1009" s="268">
        <f>[39]insumos!$D$333</f>
        <v>17.559999999999999</v>
      </c>
    </row>
    <row r="1010" spans="1:5" hidden="1">
      <c r="A1010" s="258"/>
      <c r="B1010" s="269" t="str">
        <f>[39]insumos!B302</f>
        <v>Curva FºFº - C90JE DN 150</v>
      </c>
      <c r="C1010" s="266" t="str">
        <f>[39]insumos!$C$299</f>
        <v>un</v>
      </c>
      <c r="D1010" s="267">
        <v>1</v>
      </c>
      <c r="E1010" s="270">
        <f>[39]insumos!D302</f>
        <v>114.43</v>
      </c>
    </row>
    <row r="1011" spans="1:5" hidden="1">
      <c r="A1011" s="258"/>
      <c r="B1011" s="269"/>
      <c r="C1011" s="266"/>
      <c r="D1011" s="267"/>
      <c r="E1011" s="259" t="s">
        <v>310</v>
      </c>
    </row>
    <row r="1012" spans="1:5" hidden="1">
      <c r="A1012" s="258"/>
      <c r="B1012" s="239"/>
      <c r="C1012" s="264"/>
      <c r="D1012" s="241"/>
      <c r="E1012" s="259" t="s">
        <v>311</v>
      </c>
    </row>
    <row r="1013" spans="1:5" hidden="1">
      <c r="A1013" s="258"/>
      <c r="B1013" s="265"/>
      <c r="C1013" s="271"/>
      <c r="D1013" s="272"/>
      <c r="E1013" s="259" t="s">
        <v>312</v>
      </c>
    </row>
    <row r="1014" spans="1:5" hidden="1">
      <c r="A1014" s="258"/>
      <c r="B1014" s="265"/>
      <c r="C1014" s="271"/>
      <c r="D1014" s="272"/>
      <c r="E1014" s="259" t="s">
        <v>313</v>
      </c>
    </row>
    <row r="1015" spans="1:5" hidden="1">
      <c r="A1015" s="258"/>
    </row>
    <row r="1016" spans="1:5" hidden="1">
      <c r="A1016" s="259" t="s">
        <v>440</v>
      </c>
      <c r="B1016" s="259" t="s">
        <v>441</v>
      </c>
      <c r="C1016" s="264"/>
      <c r="D1016" s="241"/>
      <c r="E1016" s="259"/>
    </row>
    <row r="1017" spans="1:5" hidden="1">
      <c r="A1017" s="258"/>
      <c r="B1017" s="265" t="str">
        <f>[39]insumos!$B$9</f>
        <v>Ajudante de encanador</v>
      </c>
      <c r="C1017" s="266" t="str">
        <f>[39]insumos!$C$9</f>
        <v>h</v>
      </c>
      <c r="D1017" s="267">
        <v>0.06</v>
      </c>
      <c r="E1017" s="268">
        <f>[39]insumos!$D$9</f>
        <v>3.11</v>
      </c>
    </row>
    <row r="1018" spans="1:5" hidden="1">
      <c r="A1018" s="258"/>
      <c r="B1018" s="265" t="str">
        <f>[39]insumos!$B$21</f>
        <v>Encanador</v>
      </c>
      <c r="C1018" s="266" t="str">
        <f>[39]insumos!$C$21</f>
        <v>h</v>
      </c>
      <c r="D1018" s="267">
        <v>0.12</v>
      </c>
      <c r="E1018" s="268">
        <f>[39]insumos!$D$21</f>
        <v>4.6100000000000003</v>
      </c>
    </row>
    <row r="1019" spans="1:5" hidden="1">
      <c r="A1019" s="258"/>
      <c r="B1019" s="269" t="str">
        <f>[39]insumos!$B$650</f>
        <v>Caminhão comerc. Equip. c/guindaste (CHP)</v>
      </c>
      <c r="C1019" s="266" t="str">
        <f>[39]insumos!$C$650</f>
        <v>h</v>
      </c>
      <c r="D1019" s="267">
        <v>1.0999999999999999E-2</v>
      </c>
      <c r="E1019" s="268">
        <f>[39]insumos!$D$650</f>
        <v>45.61</v>
      </c>
    </row>
    <row r="1020" spans="1:5" hidden="1">
      <c r="A1020" s="258"/>
      <c r="B1020" s="269" t="str">
        <f>[39]insumos!$B$435</f>
        <v>Tubo F°F° K-12 c/dois flanges DN 100 - 0,80m</v>
      </c>
      <c r="C1020" s="266" t="str">
        <f>[39]insumos!$C$435</f>
        <v>un</v>
      </c>
      <c r="D1020" s="267">
        <v>1</v>
      </c>
      <c r="E1020" s="270">
        <f>[39]insumos!$D$435</f>
        <v>262.41000000000003</v>
      </c>
    </row>
    <row r="1021" spans="1:5" hidden="1">
      <c r="A1021" s="258"/>
      <c r="B1021" s="269"/>
      <c r="C1021" s="266"/>
      <c r="D1021" s="267"/>
      <c r="E1021" s="259" t="s">
        <v>310</v>
      </c>
    </row>
    <row r="1022" spans="1:5" hidden="1">
      <c r="A1022" s="258"/>
      <c r="B1022" s="239"/>
      <c r="C1022" s="264"/>
      <c r="D1022" s="241"/>
      <c r="E1022" s="259" t="s">
        <v>311</v>
      </c>
    </row>
    <row r="1023" spans="1:5" hidden="1">
      <c r="A1023" s="258"/>
      <c r="B1023" s="265"/>
      <c r="C1023" s="271"/>
      <c r="D1023" s="272"/>
      <c r="E1023" s="259" t="s">
        <v>312</v>
      </c>
    </row>
    <row r="1024" spans="1:5" hidden="1">
      <c r="A1024" s="258"/>
      <c r="B1024" s="265"/>
      <c r="C1024" s="271"/>
      <c r="D1024" s="272"/>
      <c r="E1024" s="259" t="s">
        <v>313</v>
      </c>
    </row>
    <row r="1025" spans="1:5" hidden="1">
      <c r="A1025" s="258"/>
      <c r="B1025" s="265"/>
      <c r="C1025" s="271"/>
      <c r="D1025" s="272"/>
      <c r="E1025" s="259"/>
    </row>
    <row r="1026" spans="1:5" hidden="1">
      <c r="A1026" s="258"/>
    </row>
    <row r="1027" spans="1:5" hidden="1">
      <c r="A1027" s="258"/>
    </row>
    <row r="1028" spans="1:5" hidden="1">
      <c r="A1028" s="258"/>
      <c r="B1028" s="277" t="s">
        <v>442</v>
      </c>
      <c r="C1028" s="273"/>
      <c r="D1028" s="273"/>
      <c r="E1028" s="259"/>
    </row>
    <row r="1029" spans="1:5" hidden="1">
      <c r="A1029" s="258"/>
      <c r="B1029" s="265" t="str">
        <f>[39]insumos!$B$9</f>
        <v>Ajudante de encanador</v>
      </c>
      <c r="C1029" s="266" t="str">
        <f>[39]insumos!$C$9</f>
        <v>h</v>
      </c>
      <c r="D1029" s="267">
        <v>1.1000000000000001</v>
      </c>
      <c r="E1029" s="268">
        <f>[39]insumos!$D$9</f>
        <v>3.11</v>
      </c>
    </row>
    <row r="1030" spans="1:5" hidden="1">
      <c r="A1030" s="258"/>
      <c r="B1030" s="265" t="str">
        <f>[39]insumos!$B$21</f>
        <v>Encanador</v>
      </c>
      <c r="C1030" s="266" t="str">
        <f>[39]insumos!$C$21</f>
        <v>h</v>
      </c>
      <c r="D1030" s="267">
        <v>1.1000000000000001</v>
      </c>
      <c r="E1030" s="268">
        <f>[39]insumos!$D$21</f>
        <v>4.6100000000000003</v>
      </c>
    </row>
    <row r="1031" spans="1:5" hidden="1">
      <c r="A1031" s="258"/>
      <c r="B1031" s="265" t="str">
        <f>[39]insumos!$B$333</f>
        <v>Lubrificante para tubo de ferro fundido</v>
      </c>
      <c r="C1031" s="266" t="str">
        <f>[39]insumos!$C$333</f>
        <v>kg</v>
      </c>
      <c r="D1031" s="267">
        <v>0.02</v>
      </c>
      <c r="E1031" s="268">
        <f>[39]insumos!$D$333</f>
        <v>17.559999999999999</v>
      </c>
    </row>
    <row r="1032" spans="1:5" hidden="1">
      <c r="A1032" s="258"/>
      <c r="B1032" s="269" t="str">
        <f>[39]insumos!B316</f>
        <v>Extremidade FP e aba de vedação DN 150</v>
      </c>
      <c r="C1032" s="266" t="str">
        <f>[39]insumos!$C$315</f>
        <v>un</v>
      </c>
      <c r="D1032" s="267">
        <v>1</v>
      </c>
      <c r="E1032" s="270">
        <f>[39]insumos!D316</f>
        <v>318.73</v>
      </c>
    </row>
    <row r="1033" spans="1:5" hidden="1">
      <c r="A1033" s="258"/>
      <c r="B1033" s="269"/>
      <c r="C1033" s="266"/>
      <c r="D1033" s="267"/>
      <c r="E1033" s="259" t="s">
        <v>310</v>
      </c>
    </row>
    <row r="1034" spans="1:5" hidden="1">
      <c r="A1034" s="258"/>
      <c r="B1034" s="239"/>
      <c r="C1034" s="264"/>
      <c r="D1034" s="241"/>
      <c r="E1034" s="259" t="s">
        <v>311</v>
      </c>
    </row>
    <row r="1035" spans="1:5" hidden="1">
      <c r="A1035" s="258"/>
      <c r="B1035" s="265"/>
      <c r="C1035" s="271"/>
      <c r="D1035" s="272"/>
      <c r="E1035" s="259" t="s">
        <v>312</v>
      </c>
    </row>
    <row r="1036" spans="1:5" hidden="1">
      <c r="A1036" s="258"/>
      <c r="B1036" s="265"/>
      <c r="C1036" s="271"/>
      <c r="D1036" s="272"/>
      <c r="E1036" s="259" t="s">
        <v>313</v>
      </c>
    </row>
    <row r="1037" spans="1:5" hidden="1">
      <c r="A1037" s="258"/>
    </row>
    <row r="1038" spans="1:5" hidden="1"/>
    <row r="1039" spans="1:5" hidden="1">
      <c r="A1039" s="258"/>
      <c r="B1039" s="239"/>
      <c r="C1039" s="240"/>
      <c r="D1039" s="241"/>
      <c r="E1039" s="259"/>
    </row>
    <row r="1040" spans="1:5" hidden="1">
      <c r="A1040" s="259" t="s">
        <v>443</v>
      </c>
      <c r="B1040" s="259" t="s">
        <v>444</v>
      </c>
      <c r="C1040" s="264"/>
      <c r="D1040" s="241"/>
      <c r="E1040" s="259"/>
    </row>
    <row r="1041" spans="1:5" hidden="1">
      <c r="A1041" s="258"/>
      <c r="B1041" s="265" t="str">
        <f>[39]insumos!$B$9</f>
        <v>Ajudante de encanador</v>
      </c>
      <c r="C1041" s="271" t="s">
        <v>325</v>
      </c>
      <c r="D1041" s="267">
        <v>0.17</v>
      </c>
      <c r="E1041" s="268">
        <f>[39]insumos!$D$9</f>
        <v>3.11</v>
      </c>
    </row>
    <row r="1042" spans="1:5" hidden="1">
      <c r="A1042" s="258"/>
      <c r="B1042" s="265" t="str">
        <f>[39]insumos!$B$21</f>
        <v>Encanador</v>
      </c>
      <c r="C1042" s="271" t="s">
        <v>325</v>
      </c>
      <c r="D1042" s="267">
        <v>0.17</v>
      </c>
      <c r="E1042" s="268">
        <f>[39]insumos!$D$21</f>
        <v>4.6100000000000003</v>
      </c>
    </row>
    <row r="1043" spans="1:5" ht="24" hidden="1">
      <c r="A1043" s="258"/>
      <c r="B1043" s="269" t="str">
        <f>[39]insumos!$B$545</f>
        <v xml:space="preserve">Tubo PVC drenagem corrugado flexivel perfurado DN 100 </v>
      </c>
      <c r="C1043" s="266" t="str">
        <f>[39]insumos!$C$545</f>
        <v>m</v>
      </c>
      <c r="D1043" s="267">
        <v>1.01</v>
      </c>
      <c r="E1043" s="268">
        <f>[39]insumos!$D$545</f>
        <v>3.65</v>
      </c>
    </row>
    <row r="1044" spans="1:5" hidden="1">
      <c r="A1044" s="258"/>
      <c r="B1044" s="269" t="str">
        <f>[39]insumos!$B$259</f>
        <v>Adesivo para tubo de PVC</v>
      </c>
      <c r="C1044" s="266" t="str">
        <f>[39]insumos!$C$259</f>
        <v>kg</v>
      </c>
      <c r="D1044" s="267">
        <v>8.0000000000000004E-4</v>
      </c>
      <c r="E1044" s="268">
        <f>[39]insumos!$D$259</f>
        <v>20.48</v>
      </c>
    </row>
    <row r="1045" spans="1:5" hidden="1">
      <c r="A1045" s="258"/>
      <c r="B1045" s="275" t="str">
        <f>[39]insumos!$B$551</f>
        <v>Solucão limpadora para pvc</v>
      </c>
      <c r="C1045" s="266" t="str">
        <f>[39]insumos!$C$551</f>
        <v>l</v>
      </c>
      <c r="D1045" s="267">
        <v>8.0000000000000004E-4</v>
      </c>
      <c r="E1045" s="276">
        <f>[39]insumos!$D$551</f>
        <v>16.84</v>
      </c>
    </row>
    <row r="1046" spans="1:5" hidden="1">
      <c r="A1046" s="258"/>
      <c r="B1046" s="275"/>
      <c r="C1046" s="271"/>
      <c r="D1046" s="267"/>
      <c r="E1046" s="259" t="s">
        <v>310</v>
      </c>
    </row>
    <row r="1047" spans="1:5" hidden="1">
      <c r="A1047" s="258"/>
      <c r="B1047" s="239"/>
      <c r="C1047" s="264"/>
      <c r="D1047" s="241"/>
      <c r="E1047" s="259" t="s">
        <v>311</v>
      </c>
    </row>
    <row r="1048" spans="1:5" hidden="1">
      <c r="A1048" s="258"/>
      <c r="B1048" s="265"/>
      <c r="C1048" s="273"/>
      <c r="D1048" s="273"/>
      <c r="E1048" s="259" t="s">
        <v>312</v>
      </c>
    </row>
    <row r="1049" spans="1:5" hidden="1">
      <c r="A1049" s="258"/>
      <c r="B1049" s="265"/>
      <c r="C1049" s="273"/>
      <c r="D1049" s="273"/>
      <c r="E1049" s="259" t="s">
        <v>313</v>
      </c>
    </row>
    <row r="1050" spans="1:5" hidden="1">
      <c r="A1050" s="258"/>
      <c r="B1050" s="239"/>
      <c r="C1050" s="240"/>
      <c r="D1050" s="241"/>
      <c r="E1050" s="259"/>
    </row>
    <row r="1051" spans="1:5" hidden="1">
      <c r="A1051" s="258" t="s">
        <v>445</v>
      </c>
      <c r="B1051" s="277" t="s">
        <v>446</v>
      </c>
      <c r="C1051" s="273"/>
      <c r="D1051" s="273"/>
      <c r="E1051" s="259"/>
    </row>
    <row r="1052" spans="1:5" hidden="1">
      <c r="A1052" s="258"/>
      <c r="B1052" s="265" t="str">
        <f>[39]insumos!$B$13</f>
        <v>Ajudante de serralheiro</v>
      </c>
      <c r="C1052" s="266" t="str">
        <f>[39]insumos!$C$13</f>
        <v>h</v>
      </c>
      <c r="D1052" s="267">
        <v>0.9</v>
      </c>
      <c r="E1052" s="268">
        <f>[39]insumos!$D$13</f>
        <v>3.11</v>
      </c>
    </row>
    <row r="1053" spans="1:5" hidden="1">
      <c r="A1053" s="258"/>
      <c r="B1053" s="265" t="str">
        <f>[39]insumos!$B$28</f>
        <v>Serralheiro</v>
      </c>
      <c r="C1053" s="266" t="str">
        <f>[39]insumos!$C$28</f>
        <v>h</v>
      </c>
      <c r="D1053" s="267">
        <v>1.5</v>
      </c>
      <c r="E1053" s="268">
        <f>[39]insumos!$D$28</f>
        <v>4.6100000000000003</v>
      </c>
    </row>
    <row r="1054" spans="1:5" hidden="1">
      <c r="A1054" s="258"/>
      <c r="B1054" s="265" t="str">
        <f>[39]insumos!$B$144</f>
        <v>Perfil batente de aço (14/24)x44mm chapa 20 (Divisória)</v>
      </c>
      <c r="C1054" s="266" t="str">
        <f>[39]insumos!$C$144</f>
        <v>kg</v>
      </c>
      <c r="D1054" s="267">
        <v>3.5</v>
      </c>
      <c r="E1054" s="268">
        <f>[39]insumos!$D$144</f>
        <v>1.1200000000000001</v>
      </c>
    </row>
    <row r="1055" spans="1:5" hidden="1">
      <c r="A1055" s="258"/>
      <c r="B1055" s="265" t="str">
        <f>[39]insumos!$B$239</f>
        <v>Solda 50x50</v>
      </c>
      <c r="C1055" s="266" t="str">
        <f>[39]insumos!$C$239</f>
        <v>kg</v>
      </c>
      <c r="D1055" s="267">
        <v>0.15</v>
      </c>
      <c r="E1055" s="268">
        <f>[39]insumos!$D$239</f>
        <v>22.47</v>
      </c>
    </row>
    <row r="1056" spans="1:5" hidden="1">
      <c r="A1056" s="258"/>
      <c r="B1056" s="269" t="str">
        <f>[39]insumos!$B$145</f>
        <v>Tela de arame galvanizado de 2' fio n.12 BWG</v>
      </c>
      <c r="C1056" s="266" t="str">
        <f>[39]insumos!$C$145</f>
        <v>m2</v>
      </c>
      <c r="D1056" s="267">
        <v>1.1499999999999999</v>
      </c>
      <c r="E1056" s="270">
        <f>[39]insumos!$D$145</f>
        <v>13.34</v>
      </c>
    </row>
    <row r="1057" spans="1:5" hidden="1">
      <c r="A1057" s="258"/>
      <c r="B1057" s="269"/>
      <c r="C1057" s="266"/>
      <c r="D1057" s="267"/>
      <c r="E1057" s="259" t="s">
        <v>310</v>
      </c>
    </row>
    <row r="1058" spans="1:5" hidden="1">
      <c r="A1058" s="258"/>
      <c r="B1058" s="239"/>
      <c r="C1058" s="264"/>
      <c r="D1058" s="241"/>
      <c r="E1058" s="259" t="s">
        <v>311</v>
      </c>
    </row>
    <row r="1059" spans="1:5" hidden="1">
      <c r="A1059" s="258"/>
      <c r="B1059" s="265"/>
      <c r="C1059" s="271"/>
      <c r="D1059" s="272"/>
      <c r="E1059" s="259" t="s">
        <v>312</v>
      </c>
    </row>
    <row r="1060" spans="1:5" hidden="1">
      <c r="A1060" s="258"/>
      <c r="B1060" s="265"/>
      <c r="C1060" s="271"/>
      <c r="D1060" s="272"/>
      <c r="E1060" s="259" t="s">
        <v>313</v>
      </c>
    </row>
    <row r="1061" spans="1:5" hidden="1">
      <c r="A1061" s="258"/>
      <c r="B1061" s="239"/>
      <c r="C1061" s="240"/>
      <c r="D1061" s="241"/>
      <c r="E1061" s="259"/>
    </row>
    <row r="1062" spans="1:5" hidden="1">
      <c r="A1062" s="258" t="s">
        <v>447</v>
      </c>
      <c r="B1062" s="259" t="s">
        <v>448</v>
      </c>
      <c r="C1062" s="240"/>
      <c r="D1062" s="241"/>
      <c r="E1062" s="259"/>
    </row>
    <row r="1063" spans="1:5" hidden="1">
      <c r="A1063" s="258" t="s">
        <v>449</v>
      </c>
      <c r="B1063" s="279" t="s">
        <v>450</v>
      </c>
      <c r="C1063" s="289"/>
      <c r="D1063" s="289"/>
      <c r="E1063" s="289"/>
    </row>
    <row r="1064" spans="1:5" hidden="1">
      <c r="A1064" s="258"/>
      <c r="B1064" s="265" t="str">
        <f>[39]insumos!$B$31</f>
        <v>Servente</v>
      </c>
      <c r="C1064" s="266" t="str">
        <f>[39]insumos!$C$31</f>
        <v>h</v>
      </c>
      <c r="D1064" s="267">
        <v>0.85</v>
      </c>
      <c r="E1064" s="268">
        <f>[39]insumos!$D$31</f>
        <v>3.11</v>
      </c>
    </row>
    <row r="1065" spans="1:5" hidden="1">
      <c r="A1065" s="258"/>
      <c r="B1065" s="265" t="str">
        <f>[39]insumos!$B$24</f>
        <v>Pedreiro</v>
      </c>
      <c r="C1065" s="266" t="str">
        <f>[39]insumos!$C$24</f>
        <v>h</v>
      </c>
      <c r="D1065" s="267">
        <v>1.5</v>
      </c>
      <c r="E1065" s="268">
        <f>[39]insumos!$D$24</f>
        <v>4.6100000000000003</v>
      </c>
    </row>
    <row r="1066" spans="1:5" hidden="1">
      <c r="A1066" s="258"/>
      <c r="B1066" s="265" t="str">
        <f>[39]insumos!$B$82</f>
        <v>Elemento vazado (50x50)cm tipo veneziana</v>
      </c>
      <c r="C1066" s="266" t="str">
        <f>[39]insumos!$C$82</f>
        <v>un</v>
      </c>
      <c r="D1066" s="267">
        <v>4</v>
      </c>
      <c r="E1066" s="268">
        <f>[39]insumos!$D$82</f>
        <v>13.2</v>
      </c>
    </row>
    <row r="1067" spans="1:5" hidden="1">
      <c r="A1067" s="258"/>
      <c r="B1067" s="275" t="str">
        <f>[39]insumos!$B$44</f>
        <v>Argamassa de cimento e areia s/pen. traço 1:3</v>
      </c>
      <c r="C1067" s="266" t="str">
        <f>[39]insumos!$C$44</f>
        <v>m3</v>
      </c>
      <c r="D1067" s="267">
        <v>3.5999999999999999E-3</v>
      </c>
      <c r="E1067" s="276">
        <f>[39]insumos!$D$44</f>
        <v>0</v>
      </c>
    </row>
    <row r="1068" spans="1:5" hidden="1">
      <c r="A1068" s="258"/>
      <c r="B1068" s="275"/>
      <c r="C1068" s="271"/>
      <c r="D1068" s="267"/>
      <c r="E1068" s="259" t="s">
        <v>310</v>
      </c>
    </row>
    <row r="1069" spans="1:5" hidden="1">
      <c r="A1069" s="258"/>
      <c r="B1069" s="239"/>
      <c r="C1069" s="264"/>
      <c r="D1069" s="241"/>
      <c r="E1069" s="259" t="s">
        <v>311</v>
      </c>
    </row>
    <row r="1070" spans="1:5" hidden="1">
      <c r="A1070" s="258"/>
      <c r="B1070" s="239"/>
      <c r="C1070" s="264"/>
      <c r="D1070" s="241"/>
      <c r="E1070" s="259" t="s">
        <v>312</v>
      </c>
    </row>
    <row r="1071" spans="1:5" hidden="1">
      <c r="A1071" s="258"/>
      <c r="B1071" s="239"/>
      <c r="C1071" s="264"/>
      <c r="D1071" s="241"/>
      <c r="E1071" s="259" t="s">
        <v>313</v>
      </c>
    </row>
    <row r="1072" spans="1:5" hidden="1">
      <c r="B1072" s="239"/>
      <c r="C1072" s="240"/>
      <c r="D1072" s="241"/>
      <c r="E1072" s="259"/>
    </row>
    <row r="1073" spans="1:5" hidden="1">
      <c r="A1073" s="258" t="s">
        <v>451</v>
      </c>
      <c r="B1073" s="290" t="s">
        <v>88</v>
      </c>
      <c r="C1073" s="239"/>
      <c r="D1073" s="251"/>
      <c r="E1073" s="259"/>
    </row>
    <row r="1074" spans="1:5" hidden="1">
      <c r="A1074" s="258"/>
      <c r="B1074" s="284" t="str">
        <f>[39]insumos!$B$35</f>
        <v>Areia grossa</v>
      </c>
      <c r="C1074" s="266" t="str">
        <f>[39]insumos!$C$35</f>
        <v>m3</v>
      </c>
      <c r="D1074" s="267">
        <v>6.1199999999999996E-3</v>
      </c>
      <c r="E1074" s="291">
        <f>[39]insumos!$D$35</f>
        <v>43.89</v>
      </c>
    </row>
    <row r="1075" spans="1:5" hidden="1">
      <c r="A1075" s="258"/>
      <c r="B1075" s="275" t="str">
        <f>[39]insumos!$B$39</f>
        <v>Cimento Portland - saco 50kg</v>
      </c>
      <c r="C1075" s="266" t="str">
        <f>[39]insumos!$C$39</f>
        <v>kg</v>
      </c>
      <c r="D1075" s="267">
        <v>2.4300000000000002</v>
      </c>
      <c r="E1075" s="276">
        <f>[39]insumos!$D$39</f>
        <v>0.42</v>
      </c>
    </row>
    <row r="1076" spans="1:5" hidden="1">
      <c r="A1076" s="258"/>
      <c r="B1076" s="265" t="str">
        <f>[39]insumos!$B$24</f>
        <v>Pedreiro</v>
      </c>
      <c r="C1076" s="266" t="str">
        <f>[39]insumos!$C$24</f>
        <v>h</v>
      </c>
      <c r="D1076" s="267">
        <v>0.1</v>
      </c>
      <c r="E1076" s="268">
        <f>[39]insumos!$D$24</f>
        <v>4.6100000000000003</v>
      </c>
    </row>
    <row r="1077" spans="1:5" hidden="1">
      <c r="A1077" s="258"/>
      <c r="B1077" s="265" t="str">
        <f>[39]insumos!$B$31</f>
        <v>Servente</v>
      </c>
      <c r="C1077" s="266" t="str">
        <f>[39]insumos!$C$31</f>
        <v>h</v>
      </c>
      <c r="D1077" s="267">
        <v>0.1</v>
      </c>
      <c r="E1077" s="268">
        <f>[39]insumos!$D$31</f>
        <v>3.11</v>
      </c>
    </row>
    <row r="1078" spans="1:5" hidden="1">
      <c r="A1078" s="258"/>
      <c r="B1078" s="265"/>
      <c r="C1078" s="271"/>
      <c r="D1078" s="267"/>
      <c r="E1078" s="259" t="s">
        <v>310</v>
      </c>
    </row>
    <row r="1079" spans="1:5" hidden="1">
      <c r="A1079" s="258"/>
      <c r="B1079" s="239"/>
      <c r="C1079" s="264"/>
      <c r="D1079" s="241"/>
      <c r="E1079" s="259" t="s">
        <v>311</v>
      </c>
    </row>
    <row r="1080" spans="1:5" hidden="1">
      <c r="A1080" s="258"/>
      <c r="B1080" s="265"/>
      <c r="C1080" s="271"/>
      <c r="D1080" s="272"/>
      <c r="E1080" s="259" t="s">
        <v>312</v>
      </c>
    </row>
    <row r="1081" spans="1:5" hidden="1">
      <c r="A1081" s="258"/>
      <c r="B1081" s="265"/>
      <c r="C1081" s="271"/>
      <c r="D1081" s="272"/>
      <c r="E1081" s="259" t="s">
        <v>313</v>
      </c>
    </row>
    <row r="1082" spans="1:5" hidden="1">
      <c r="A1082" s="258"/>
      <c r="B1082" s="239"/>
      <c r="C1082" s="240"/>
      <c r="D1082" s="241"/>
      <c r="E1082" s="259"/>
    </row>
    <row r="1083" spans="1:5" hidden="1">
      <c r="A1083" s="258" t="s">
        <v>452</v>
      </c>
      <c r="B1083" s="259" t="s">
        <v>453</v>
      </c>
      <c r="C1083" s="264"/>
      <c r="D1083" s="241"/>
      <c r="E1083" s="259"/>
    </row>
    <row r="1084" spans="1:5" hidden="1">
      <c r="A1084" s="258"/>
      <c r="B1084" s="265" t="str">
        <f>[39]insumos!$B$24</f>
        <v>Pedreiro</v>
      </c>
      <c r="C1084" s="271" t="s">
        <v>325</v>
      </c>
      <c r="D1084" s="267">
        <v>0.25</v>
      </c>
      <c r="E1084" s="268">
        <f>[39]insumos!$D$24</f>
        <v>4.6100000000000003</v>
      </c>
    </row>
    <row r="1085" spans="1:5" hidden="1">
      <c r="A1085" s="258"/>
      <c r="B1085" s="265" t="str">
        <f>[39]insumos!$B$35</f>
        <v>Areia grossa</v>
      </c>
      <c r="C1085" s="271" t="s">
        <v>454</v>
      </c>
      <c r="D1085" s="267">
        <v>1.4E-2</v>
      </c>
      <c r="E1085" s="268">
        <f>[39]insumos!$D$35</f>
        <v>43.89</v>
      </c>
    </row>
    <row r="1086" spans="1:5" hidden="1">
      <c r="A1086" s="258"/>
      <c r="B1086" s="275" t="str">
        <f>[39]insumos!$B$39</f>
        <v>Cimento Portland - saco 50kg</v>
      </c>
      <c r="C1086" s="271" t="s">
        <v>455</v>
      </c>
      <c r="D1086" s="267">
        <v>7.29</v>
      </c>
      <c r="E1086" s="276">
        <f>[39]insumos!$D$39</f>
        <v>0.42</v>
      </c>
    </row>
    <row r="1087" spans="1:5" hidden="1">
      <c r="A1087" s="258"/>
      <c r="B1087" s="265" t="str">
        <f>[39]insumos!B89</f>
        <v>Impermeabilizante estrutural</v>
      </c>
      <c r="C1087" s="271" t="s">
        <v>455</v>
      </c>
      <c r="D1087" s="267">
        <v>3</v>
      </c>
      <c r="E1087" s="268">
        <f>[39]insumos!D89</f>
        <v>1.33</v>
      </c>
    </row>
    <row r="1088" spans="1:5" hidden="1">
      <c r="A1088" s="258"/>
      <c r="B1088" s="265" t="str">
        <f>[39]insumos!B93</f>
        <v>Emulsão adesiva</v>
      </c>
      <c r="C1088" s="266" t="str">
        <f>[39]insumos!$C$93</f>
        <v>kg</v>
      </c>
      <c r="D1088" s="267">
        <v>0.2</v>
      </c>
      <c r="E1088" s="268">
        <f>[39]insumos!D93</f>
        <v>5.76</v>
      </c>
    </row>
    <row r="1089" spans="1:5" hidden="1">
      <c r="A1089" s="258"/>
      <c r="B1089" s="275" t="str">
        <f>[39]insumos!$B$98</f>
        <v>Membrana elastica</v>
      </c>
      <c r="C1089" s="266" t="str">
        <f>[39]insumos!$C$98</f>
        <v>kg</v>
      </c>
      <c r="D1089" s="267">
        <v>1.5</v>
      </c>
      <c r="E1089" s="268">
        <f>[39]insumos!D98</f>
        <v>2.95</v>
      </c>
    </row>
    <row r="1090" spans="1:5" hidden="1">
      <c r="A1090" s="258"/>
      <c r="B1090" s="275"/>
      <c r="C1090" s="271"/>
      <c r="D1090" s="267"/>
      <c r="E1090" s="259" t="s">
        <v>310</v>
      </c>
    </row>
    <row r="1091" spans="1:5" hidden="1">
      <c r="A1091" s="258"/>
      <c r="B1091" s="239"/>
      <c r="C1091" s="264"/>
      <c r="D1091" s="241"/>
      <c r="E1091" s="259" t="s">
        <v>311</v>
      </c>
    </row>
    <row r="1092" spans="1:5" hidden="1">
      <c r="A1092" s="258"/>
      <c r="B1092" s="239"/>
      <c r="C1092" s="240"/>
      <c r="D1092" s="241"/>
      <c r="E1092" s="259" t="s">
        <v>312</v>
      </c>
    </row>
    <row r="1093" spans="1:5" hidden="1">
      <c r="A1093" s="258"/>
      <c r="B1093" s="239"/>
      <c r="C1093" s="240"/>
      <c r="D1093" s="241"/>
      <c r="E1093" s="259" t="s">
        <v>313</v>
      </c>
    </row>
    <row r="1094" spans="1:5" hidden="1">
      <c r="A1094" s="258"/>
      <c r="B1094" s="239"/>
      <c r="C1094" s="240"/>
      <c r="D1094" s="241"/>
      <c r="E1094" s="259"/>
    </row>
    <row r="1095" spans="1:5" hidden="1">
      <c r="A1095" s="258" t="s">
        <v>456</v>
      </c>
      <c r="B1095" s="259" t="s">
        <v>457</v>
      </c>
      <c r="C1095" s="264"/>
      <c r="D1095" s="241"/>
      <c r="E1095" s="259"/>
    </row>
    <row r="1096" spans="1:5" hidden="1">
      <c r="A1096" s="258"/>
      <c r="B1096" s="265" t="str">
        <f>[39]insumos!$B$6</f>
        <v>Ajudante</v>
      </c>
      <c r="C1096" s="271" t="s">
        <v>325</v>
      </c>
      <c r="D1096" s="267">
        <v>0.3</v>
      </c>
      <c r="E1096" s="268">
        <f>[39]insumos!$D$6</f>
        <v>3.11</v>
      </c>
    </row>
    <row r="1097" spans="1:5" hidden="1">
      <c r="A1097" s="258"/>
      <c r="B1097" s="265" t="str">
        <f>[39]insumos!$B$15</f>
        <v>Aplicador impermeabilização</v>
      </c>
      <c r="C1097" s="271" t="s">
        <v>325</v>
      </c>
      <c r="D1097" s="267">
        <v>0.3</v>
      </c>
      <c r="E1097" s="268">
        <f>[39]insumos!$D$15</f>
        <v>4.6100000000000003</v>
      </c>
    </row>
    <row r="1098" spans="1:5" hidden="1">
      <c r="A1098" s="258"/>
      <c r="B1098" s="265" t="str">
        <f>[39]insumos!B96</f>
        <v>Manta aluminio</v>
      </c>
      <c r="C1098" s="266" t="str">
        <f>[39]insumos!$C$96</f>
        <v>m2</v>
      </c>
      <c r="D1098" s="267">
        <v>1.1000000000000001</v>
      </c>
      <c r="E1098" s="268">
        <f>[39]insumos!D96</f>
        <v>11.24</v>
      </c>
    </row>
    <row r="1099" spans="1:5" hidden="1">
      <c r="A1099" s="258"/>
      <c r="B1099" s="275"/>
      <c r="C1099" s="271"/>
      <c r="D1099" s="267"/>
      <c r="E1099" s="259" t="s">
        <v>310</v>
      </c>
    </row>
    <row r="1100" spans="1:5" hidden="1">
      <c r="A1100" s="258"/>
      <c r="B1100" s="239"/>
      <c r="C1100" s="264"/>
      <c r="D1100" s="241"/>
      <c r="E1100" s="259" t="s">
        <v>311</v>
      </c>
    </row>
    <row r="1101" spans="1:5" hidden="1">
      <c r="A1101" s="258"/>
      <c r="B1101" s="239"/>
      <c r="C1101" s="240"/>
      <c r="D1101" s="241"/>
      <c r="E1101" s="259" t="s">
        <v>312</v>
      </c>
    </row>
    <row r="1102" spans="1:5" hidden="1">
      <c r="A1102" s="258"/>
      <c r="B1102" s="239"/>
      <c r="C1102" s="240"/>
      <c r="D1102" s="241"/>
      <c r="E1102" s="259" t="s">
        <v>313</v>
      </c>
    </row>
    <row r="1103" spans="1:5" hidden="1">
      <c r="A1103" s="258"/>
      <c r="B1103" s="239"/>
      <c r="C1103" s="240"/>
      <c r="D1103" s="241"/>
      <c r="E1103" s="259"/>
    </row>
    <row r="1104" spans="1:5" hidden="1">
      <c r="A1104" s="258"/>
      <c r="B1104" s="239"/>
      <c r="C1104" s="240"/>
      <c r="D1104" s="241"/>
      <c r="E1104" s="259"/>
    </row>
    <row r="1105" spans="1:5" hidden="1">
      <c r="A1105" s="258" t="s">
        <v>458</v>
      </c>
      <c r="B1105" s="259" t="s">
        <v>92</v>
      </c>
      <c r="C1105" s="264"/>
      <c r="D1105" s="241"/>
      <c r="E1105" s="259"/>
    </row>
    <row r="1106" spans="1:5" hidden="1">
      <c r="A1106" s="258"/>
      <c r="B1106" s="265" t="str">
        <f>[39]insumos!$B$31</f>
        <v>Servente</v>
      </c>
      <c r="C1106" s="266" t="str">
        <f>[39]insumos!$C$31</f>
        <v>h</v>
      </c>
      <c r="D1106" s="267">
        <v>0.72</v>
      </c>
      <c r="E1106" s="268">
        <f>[39]insumos!$D$31</f>
        <v>3.11</v>
      </c>
    </row>
    <row r="1107" spans="1:5" hidden="1">
      <c r="A1107" s="258"/>
      <c r="B1107" s="265" t="str">
        <f>[39]insumos!$B$24</f>
        <v>Pedreiro</v>
      </c>
      <c r="C1107" s="266" t="str">
        <f>[39]insumos!$C$24</f>
        <v>h</v>
      </c>
      <c r="D1107" s="267">
        <v>0.68</v>
      </c>
      <c r="E1107" s="268">
        <f>[39]insumos!$D$24</f>
        <v>4.6100000000000003</v>
      </c>
    </row>
    <row r="1108" spans="1:5" hidden="1">
      <c r="A1108" s="258"/>
      <c r="B1108" s="265" t="str">
        <f>[39]insumos!$B$34</f>
        <v>Areia fina</v>
      </c>
      <c r="C1108" s="266" t="str">
        <f>[39]insumos!$C$34</f>
        <v>m3</v>
      </c>
      <c r="D1108" s="267">
        <v>2.46E-2</v>
      </c>
      <c r="E1108" s="268">
        <f>[39]insumos!$D$34</f>
        <v>14.04</v>
      </c>
    </row>
    <row r="1109" spans="1:5" hidden="1">
      <c r="A1109" s="258"/>
      <c r="B1109" s="265" t="str">
        <f>[39]insumos!$B$92</f>
        <v>Aditivo aglutinante - VEDALIT</v>
      </c>
      <c r="C1109" s="266" t="str">
        <f>[39]insumos!$C$92</f>
        <v>kg</v>
      </c>
      <c r="D1109" s="267">
        <v>0.1</v>
      </c>
      <c r="E1109" s="268">
        <f>[39]insumos!$D$92</f>
        <v>2.6</v>
      </c>
    </row>
    <row r="1110" spans="1:5" hidden="1">
      <c r="A1110" s="258"/>
      <c r="B1110" s="275" t="str">
        <f>[39]insumos!$B$39</f>
        <v>Cimento Portland - saco 50kg</v>
      </c>
      <c r="C1110" s="266" t="str">
        <f>[39]insumos!$C$39</f>
        <v>kg</v>
      </c>
      <c r="D1110" s="267">
        <v>3.74</v>
      </c>
      <c r="E1110" s="276">
        <f>[39]insumos!$D$39</f>
        <v>0.42</v>
      </c>
    </row>
    <row r="1111" spans="1:5" hidden="1">
      <c r="A1111" s="258"/>
      <c r="B1111" s="275"/>
      <c r="C1111" s="271"/>
      <c r="D1111" s="267"/>
      <c r="E1111" s="259" t="s">
        <v>310</v>
      </c>
    </row>
    <row r="1112" spans="1:5" hidden="1">
      <c r="A1112" s="258"/>
      <c r="B1112" s="239"/>
      <c r="C1112" s="264"/>
      <c r="D1112" s="241"/>
      <c r="E1112" s="259" t="s">
        <v>311</v>
      </c>
    </row>
    <row r="1113" spans="1:5" hidden="1">
      <c r="A1113" s="258"/>
      <c r="B1113" s="263"/>
      <c r="C1113" s="263"/>
      <c r="D1113" s="292"/>
      <c r="E1113" s="259" t="s">
        <v>312</v>
      </c>
    </row>
    <row r="1114" spans="1:5" hidden="1">
      <c r="A1114" s="258"/>
      <c r="B1114" s="263"/>
      <c r="C1114" s="263"/>
      <c r="D1114" s="292"/>
      <c r="E1114" s="259" t="s">
        <v>313</v>
      </c>
    </row>
    <row r="1115" spans="1:5" hidden="1">
      <c r="A1115" s="258"/>
      <c r="B1115" s="239"/>
      <c r="C1115" s="240"/>
      <c r="D1115" s="241"/>
      <c r="E1115" s="259"/>
    </row>
    <row r="1116" spans="1:5" hidden="1">
      <c r="A1116" s="258" t="s">
        <v>459</v>
      </c>
      <c r="B1116" s="279" t="s">
        <v>281</v>
      </c>
      <c r="C1116" s="289"/>
      <c r="D1116" s="289"/>
      <c r="E1116" s="289"/>
    </row>
    <row r="1117" spans="1:5" hidden="1">
      <c r="A1117" s="258"/>
      <c r="B1117" s="265" t="str">
        <f>[39]insumos!$B$31</f>
        <v>Servente</v>
      </c>
      <c r="C1117" s="266" t="str">
        <f>[39]insumos!$C$31</f>
        <v>h</v>
      </c>
      <c r="D1117" s="267">
        <v>0.8</v>
      </c>
      <c r="E1117" s="268">
        <f>[39]insumos!$D$31</f>
        <v>3.11</v>
      </c>
    </row>
    <row r="1118" spans="1:5" hidden="1">
      <c r="A1118" s="258"/>
      <c r="B1118" s="265" t="str">
        <f>[39]insumos!$B$24</f>
        <v>Pedreiro</v>
      </c>
      <c r="C1118" s="266" t="str">
        <f>[39]insumos!$C$24</f>
        <v>h</v>
      </c>
      <c r="D1118" s="267">
        <v>0.40600000000000003</v>
      </c>
      <c r="E1118" s="268">
        <f>[39]insumos!$D$24</f>
        <v>4.6100000000000003</v>
      </c>
    </row>
    <row r="1119" spans="1:5" hidden="1">
      <c r="A1119" s="258"/>
      <c r="B1119" s="265" t="str">
        <f>[39]insumos!$B$35</f>
        <v>Areia grossa</v>
      </c>
      <c r="C1119" s="266" t="str">
        <f>[39]insumos!$C$35</f>
        <v>m3</v>
      </c>
      <c r="D1119" s="267">
        <v>5.8900000000000001E-2</v>
      </c>
      <c r="E1119" s="268">
        <f>[39]insumos!$D$35</f>
        <v>43.89</v>
      </c>
    </row>
    <row r="1120" spans="1:5" hidden="1">
      <c r="A1120" s="258"/>
      <c r="B1120" s="275" t="str">
        <f>[39]insumos!$B$39</f>
        <v>Cimento Portland - saco 50kg</v>
      </c>
      <c r="C1120" s="266" t="str">
        <f>[39]insumos!$C$39</f>
        <v>kg</v>
      </c>
      <c r="D1120" s="267">
        <v>12.95</v>
      </c>
      <c r="E1120" s="276">
        <f>[39]insumos!$D$39</f>
        <v>0.42</v>
      </c>
    </row>
    <row r="1121" spans="1:5" hidden="1">
      <c r="A1121" s="258"/>
      <c r="B1121" s="275"/>
      <c r="C1121" s="271"/>
      <c r="D1121" s="267"/>
      <c r="E1121" s="259" t="s">
        <v>310</v>
      </c>
    </row>
    <row r="1122" spans="1:5" hidden="1">
      <c r="A1122" s="258"/>
      <c r="B1122" s="239"/>
      <c r="C1122" s="264"/>
      <c r="D1122" s="241"/>
      <c r="E1122" s="259" t="s">
        <v>311</v>
      </c>
    </row>
    <row r="1123" spans="1:5" hidden="1">
      <c r="A1123" s="258"/>
      <c r="B1123" s="239"/>
      <c r="C1123" s="264"/>
      <c r="D1123" s="241"/>
      <c r="E1123" s="259" t="s">
        <v>312</v>
      </c>
    </row>
    <row r="1124" spans="1:5" hidden="1">
      <c r="A1124" s="258"/>
      <c r="B1124" s="239"/>
      <c r="C1124" s="264"/>
      <c r="D1124" s="241"/>
      <c r="E1124" s="259" t="s">
        <v>313</v>
      </c>
    </row>
    <row r="1125" spans="1:5" hidden="1">
      <c r="A1125" s="258"/>
      <c r="B1125" s="239"/>
      <c r="C1125" s="240"/>
      <c r="D1125" s="241"/>
      <c r="E1125" s="259"/>
    </row>
    <row r="1126" spans="1:5" hidden="1">
      <c r="A1126" s="258" t="s">
        <v>460</v>
      </c>
      <c r="B1126" s="259" t="s">
        <v>100</v>
      </c>
      <c r="C1126" s="264"/>
      <c r="D1126" s="241"/>
      <c r="E1126" s="259"/>
    </row>
    <row r="1127" spans="1:5" hidden="1">
      <c r="A1127" s="258"/>
      <c r="B1127" s="265" t="str">
        <f>[39]insumos!$B$25</f>
        <v>Pintor</v>
      </c>
      <c r="C1127" s="266" t="str">
        <f>[39]insumos!$C$25</f>
        <v>h</v>
      </c>
      <c r="D1127" s="267">
        <v>0.33</v>
      </c>
      <c r="E1127" s="268">
        <f>[39]insumos!$D$25</f>
        <v>4.6100000000000003</v>
      </c>
    </row>
    <row r="1128" spans="1:5" hidden="1">
      <c r="A1128" s="258"/>
      <c r="B1128" s="265" t="str">
        <f>[39]insumos!$B$11</f>
        <v>Ajudante de pintor</v>
      </c>
      <c r="C1128" s="266" t="str">
        <f>[39]insumos!$C$11</f>
        <v>h</v>
      </c>
      <c r="D1128" s="267">
        <v>0.15</v>
      </c>
      <c r="E1128" s="268">
        <f>[39]insumos!$D$11</f>
        <v>3.11</v>
      </c>
    </row>
    <row r="1129" spans="1:5" hidden="1">
      <c r="A1129" s="258"/>
      <c r="B1129" s="265" t="str">
        <f>[39]insumos!$B$213</f>
        <v>Lixa p/ madeira/massa</v>
      </c>
      <c r="C1129" s="266" t="str">
        <f>[39]insumos!$C$213</f>
        <v>un</v>
      </c>
      <c r="D1129" s="267">
        <v>0.2</v>
      </c>
      <c r="E1129" s="268">
        <f>[39]insumos!$D$213</f>
        <v>0.25</v>
      </c>
    </row>
    <row r="1130" spans="1:5" hidden="1">
      <c r="A1130" s="258"/>
      <c r="B1130" s="265" t="str">
        <f>[39]insumos!$B$200</f>
        <v>Tinta HIDRACOR</v>
      </c>
      <c r="C1130" s="266" t="str">
        <f>[39]insumos!$C$200</f>
        <v>kg</v>
      </c>
      <c r="D1130" s="267">
        <v>0.35</v>
      </c>
      <c r="E1130" s="268">
        <f>[39]insumos!$D$200</f>
        <v>2.09</v>
      </c>
    </row>
    <row r="1131" spans="1:5" hidden="1">
      <c r="A1131" s="258"/>
      <c r="B1131" s="265"/>
      <c r="C1131" s="271"/>
      <c r="D1131" s="267"/>
      <c r="E1131" s="259" t="s">
        <v>310</v>
      </c>
    </row>
    <row r="1132" spans="1:5" hidden="1">
      <c r="A1132" s="258"/>
      <c r="B1132" s="239"/>
      <c r="C1132" s="264"/>
      <c r="D1132" s="241"/>
      <c r="E1132" s="259" t="s">
        <v>311</v>
      </c>
    </row>
    <row r="1133" spans="1:5" hidden="1">
      <c r="A1133" s="258"/>
      <c r="B1133" s="265"/>
      <c r="C1133" s="271"/>
      <c r="D1133" s="272"/>
      <c r="E1133" s="259" t="s">
        <v>312</v>
      </c>
    </row>
    <row r="1134" spans="1:5" hidden="1">
      <c r="A1134" s="258"/>
      <c r="B1134" s="265"/>
      <c r="C1134" s="271"/>
      <c r="D1134" s="272"/>
      <c r="E1134" s="259" t="s">
        <v>313</v>
      </c>
    </row>
    <row r="1135" spans="1:5" hidden="1">
      <c r="A1135" s="258"/>
      <c r="B1135" s="239"/>
      <c r="C1135" s="240"/>
      <c r="D1135" s="241"/>
      <c r="E1135" s="259"/>
    </row>
    <row r="1136" spans="1:5" hidden="1">
      <c r="A1136" s="258" t="s">
        <v>461</v>
      </c>
      <c r="B1136" s="279" t="s">
        <v>462</v>
      </c>
      <c r="C1136" s="289"/>
      <c r="D1136" s="289"/>
      <c r="E1136" s="289"/>
    </row>
    <row r="1137" spans="1:5" hidden="1">
      <c r="A1137" s="258"/>
      <c r="B1137" s="265" t="str">
        <f>[39]insumos!$B$31</f>
        <v>Servente</v>
      </c>
      <c r="C1137" s="271" t="s">
        <v>325</v>
      </c>
      <c r="D1137" s="267">
        <v>3.75</v>
      </c>
      <c r="E1137" s="268">
        <f>[39]insumos!$D$31</f>
        <v>3.11</v>
      </c>
    </row>
    <row r="1138" spans="1:5" hidden="1">
      <c r="A1138" s="258"/>
      <c r="B1138" s="265" t="str">
        <f>[39]insumos!$B$24</f>
        <v>Pedreiro</v>
      </c>
      <c r="C1138" s="271" t="s">
        <v>325</v>
      </c>
      <c r="D1138" s="267">
        <v>3.75</v>
      </c>
      <c r="E1138" s="268">
        <f>[39]insumos!$D$24</f>
        <v>4.6100000000000003</v>
      </c>
    </row>
    <row r="1139" spans="1:5" hidden="1">
      <c r="A1139" s="258"/>
      <c r="B1139" s="265" t="str">
        <f>[39]insumos!$B$35</f>
        <v>Areia grossa</v>
      </c>
      <c r="C1139" s="271" t="s">
        <v>454</v>
      </c>
      <c r="D1139" s="267">
        <v>1.77E-2</v>
      </c>
      <c r="E1139" s="268">
        <f>[39]insumos!$D$35</f>
        <v>43.89</v>
      </c>
    </row>
    <row r="1140" spans="1:5" hidden="1">
      <c r="A1140" s="258"/>
      <c r="B1140" s="275" t="str">
        <f>[39]insumos!$B$39</f>
        <v>Cimento Portland - saco 50kg</v>
      </c>
      <c r="C1140" s="271" t="s">
        <v>455</v>
      </c>
      <c r="D1140" s="267">
        <v>8.6999999999999993</v>
      </c>
      <c r="E1140" s="276">
        <f>[39]insumos!$D$39</f>
        <v>0.42</v>
      </c>
    </row>
    <row r="1141" spans="1:5" hidden="1">
      <c r="A1141" s="258"/>
      <c r="B1141" s="275" t="str">
        <f>[39]insumos!$B$133</f>
        <v>Porta em chapa lisa completa (80x210cm)</v>
      </c>
      <c r="C1141" s="266" t="str">
        <f>[39]insumos!$C$133</f>
        <v>un</v>
      </c>
      <c r="D1141" s="267">
        <v>1</v>
      </c>
      <c r="E1141" s="276">
        <f>[39]insumos!$D$133</f>
        <v>131.85</v>
      </c>
    </row>
    <row r="1142" spans="1:5" hidden="1">
      <c r="A1142" s="258"/>
      <c r="B1142" s="275"/>
      <c r="C1142" s="271"/>
      <c r="D1142" s="267"/>
      <c r="E1142" s="259" t="s">
        <v>310</v>
      </c>
    </row>
    <row r="1143" spans="1:5" hidden="1">
      <c r="A1143" s="258"/>
      <c r="B1143" s="239"/>
      <c r="C1143" s="264"/>
      <c r="D1143" s="241"/>
      <c r="E1143" s="259" t="s">
        <v>311</v>
      </c>
    </row>
    <row r="1144" spans="1:5" hidden="1">
      <c r="A1144" s="258"/>
      <c r="B1144" s="239"/>
      <c r="C1144" s="264"/>
      <c r="D1144" s="241"/>
      <c r="E1144" s="259" t="s">
        <v>312</v>
      </c>
    </row>
    <row r="1145" spans="1:5" hidden="1">
      <c r="A1145" s="258"/>
      <c r="B1145" s="239"/>
      <c r="C1145" s="264"/>
      <c r="D1145" s="241"/>
      <c r="E1145" s="259" t="s">
        <v>313</v>
      </c>
    </row>
    <row r="1146" spans="1:5" hidden="1">
      <c r="A1146" s="258"/>
      <c r="B1146" s="239"/>
      <c r="C1146" s="240"/>
      <c r="D1146" s="241"/>
      <c r="E1146" s="259"/>
    </row>
    <row r="1147" spans="1:5" hidden="1">
      <c r="A1147" s="258" t="s">
        <v>463</v>
      </c>
      <c r="B1147" s="259" t="s">
        <v>464</v>
      </c>
      <c r="C1147" s="264"/>
      <c r="D1147" s="241"/>
      <c r="E1147" s="259"/>
    </row>
    <row r="1148" spans="1:5" hidden="1">
      <c r="A1148" s="258"/>
      <c r="B1148" s="265" t="str">
        <f>[39]insumos!$B$25</f>
        <v>Pintor</v>
      </c>
      <c r="C1148" s="266" t="str">
        <f>[39]insumos!$C$25</f>
        <v>h</v>
      </c>
      <c r="D1148" s="267">
        <v>0.8</v>
      </c>
      <c r="E1148" s="268">
        <f>[39]insumos!$D$25</f>
        <v>4.6100000000000003</v>
      </c>
    </row>
    <row r="1149" spans="1:5" hidden="1">
      <c r="A1149" s="258"/>
      <c r="B1149" s="265" t="str">
        <f>[39]insumos!$B$11</f>
        <v>Ajudante de pintor</v>
      </c>
      <c r="C1149" s="266" t="str">
        <f>[39]insumos!$C$11</f>
        <v>h</v>
      </c>
      <c r="D1149" s="267">
        <v>0.8</v>
      </c>
      <c r="E1149" s="268">
        <f>[39]insumos!$D$11</f>
        <v>3.11</v>
      </c>
    </row>
    <row r="1150" spans="1:5" hidden="1">
      <c r="A1150" s="258"/>
      <c r="B1150" s="265" t="str">
        <f>[39]insumos!$B$207</f>
        <v>Solvente</v>
      </c>
      <c r="C1150" s="266" t="str">
        <f>[39]insumos!$C$207</f>
        <v>l</v>
      </c>
      <c r="D1150" s="267">
        <v>0.03</v>
      </c>
      <c r="E1150" s="268">
        <f>[39]insumos!$D$207</f>
        <v>7.98</v>
      </c>
    </row>
    <row r="1151" spans="1:5" hidden="1">
      <c r="A1151" s="258"/>
      <c r="B1151" s="265" t="str">
        <f>[39]insumos!$B$214</f>
        <v>Lixa p/ ferro</v>
      </c>
      <c r="C1151" s="266" t="str">
        <f>[39]insumos!$C$214</f>
        <v>un</v>
      </c>
      <c r="D1151" s="267">
        <v>0.3</v>
      </c>
      <c r="E1151" s="268">
        <f>[39]insumos!$D$214</f>
        <v>1.1200000000000001</v>
      </c>
    </row>
    <row r="1152" spans="1:5" hidden="1">
      <c r="A1152" s="258"/>
      <c r="B1152" s="265" t="str">
        <f>[39]insumos!$B$197</f>
        <v>Esmalte sintético</v>
      </c>
      <c r="C1152" s="266" t="str">
        <f>[39]insumos!$C$197</f>
        <v>l</v>
      </c>
      <c r="D1152" s="267">
        <v>0.16</v>
      </c>
      <c r="E1152" s="268">
        <f>[39]insumos!$D$197</f>
        <v>17.22</v>
      </c>
    </row>
    <row r="1153" spans="1:5" hidden="1">
      <c r="A1153" s="258"/>
      <c r="B1153" s="265"/>
      <c r="C1153" s="271"/>
      <c r="D1153" s="267"/>
      <c r="E1153" s="259" t="s">
        <v>310</v>
      </c>
    </row>
    <row r="1154" spans="1:5" hidden="1">
      <c r="A1154" s="258"/>
      <c r="B1154" s="239"/>
      <c r="C1154" s="264"/>
      <c r="D1154" s="241"/>
      <c r="E1154" s="259" t="s">
        <v>311</v>
      </c>
    </row>
    <row r="1155" spans="1:5" hidden="1">
      <c r="A1155" s="258"/>
      <c r="B1155" s="265"/>
      <c r="C1155" s="271"/>
      <c r="D1155" s="272"/>
      <c r="E1155" s="259" t="s">
        <v>312</v>
      </c>
    </row>
    <row r="1156" spans="1:5" hidden="1">
      <c r="A1156" s="258"/>
      <c r="B1156" s="265"/>
      <c r="C1156" s="271"/>
      <c r="D1156" s="272"/>
      <c r="E1156" s="259" t="s">
        <v>313</v>
      </c>
    </row>
    <row r="1157" spans="1:5" hidden="1">
      <c r="A1157" s="258"/>
      <c r="B1157" s="239"/>
      <c r="C1157" s="240"/>
      <c r="D1157" s="241"/>
      <c r="E1157" s="259"/>
    </row>
    <row r="1158" spans="1:5" hidden="1">
      <c r="A1158" s="258"/>
      <c r="B1158" s="239"/>
      <c r="C1158" s="240"/>
      <c r="D1158" s="241"/>
      <c r="E1158" s="259"/>
    </row>
    <row r="1159" spans="1:5" hidden="1">
      <c r="A1159" s="259" t="s">
        <v>465</v>
      </c>
      <c r="B1159" s="259" t="s">
        <v>466</v>
      </c>
      <c r="C1159" s="264"/>
      <c r="D1159" s="241"/>
      <c r="E1159" s="259"/>
    </row>
    <row r="1160" spans="1:5" hidden="1">
      <c r="A1160" s="259"/>
      <c r="B1160" s="265" t="str">
        <f>[39]insumos!$B$25</f>
        <v>Pintor</v>
      </c>
      <c r="C1160" s="266" t="str">
        <f>[39]insumos!$C$25</f>
        <v>h</v>
      </c>
      <c r="D1160" s="267">
        <v>7.5</v>
      </c>
      <c r="E1160" s="268">
        <f>[39]insumos!$D$25</f>
        <v>4.6100000000000003</v>
      </c>
    </row>
    <row r="1161" spans="1:5" hidden="1">
      <c r="A1161" s="259"/>
      <c r="B1161" s="265" t="str">
        <f>[39]insumos!$B$11</f>
        <v>Ajudante de pintor</v>
      </c>
      <c r="C1161" s="266" t="str">
        <f>[39]insumos!$C$11</f>
        <v>h</v>
      </c>
      <c r="D1161" s="267">
        <v>7.5</v>
      </c>
      <c r="E1161" s="268">
        <f>[39]insumos!$D$11</f>
        <v>3.11</v>
      </c>
    </row>
    <row r="1162" spans="1:5" hidden="1">
      <c r="A1162" s="259"/>
      <c r="B1162" s="265" t="str">
        <f>[39]insumos!$B$187</f>
        <v>Líquido preparador de superfícies</v>
      </c>
      <c r="C1162" s="266" t="str">
        <f>[39]insumos!$C$187</f>
        <v>l</v>
      </c>
      <c r="D1162" s="267">
        <v>0.84</v>
      </c>
      <c r="E1162" s="268">
        <f>[39]insumos!$D$187</f>
        <v>8.2200000000000006</v>
      </c>
    </row>
    <row r="1163" spans="1:5" hidden="1">
      <c r="A1163" s="259"/>
      <c r="B1163" s="265" t="str">
        <f>[39]insumos!$B$188</f>
        <v>Massa corrida PVA</v>
      </c>
      <c r="C1163" s="266" t="str">
        <f>[39]insumos!$C$188</f>
        <v>kg</v>
      </c>
      <c r="D1163" s="267">
        <v>3.6</v>
      </c>
      <c r="E1163" s="268">
        <f>[39]insumos!$D$188</f>
        <v>1.76</v>
      </c>
    </row>
    <row r="1164" spans="1:5" hidden="1">
      <c r="A1164" s="259"/>
      <c r="B1164" s="265" t="str">
        <f>[39]insumos!$B$193</f>
        <v>Tinta latex</v>
      </c>
      <c r="C1164" s="266" t="str">
        <f>[39]insumos!$C$193</f>
        <v>l</v>
      </c>
      <c r="D1164" s="267">
        <v>0.96</v>
      </c>
      <c r="E1164" s="268">
        <f>[39]insumos!$D$193</f>
        <v>5.62</v>
      </c>
    </row>
    <row r="1165" spans="1:5" hidden="1">
      <c r="A1165" s="259"/>
      <c r="B1165" s="265" t="str">
        <f>[39]insumos!$B$207</f>
        <v>Solvente</v>
      </c>
      <c r="C1165" s="266" t="str">
        <f>[39]insumos!$C$207</f>
        <v>l</v>
      </c>
      <c r="D1165" s="267">
        <v>0.5</v>
      </c>
      <c r="E1165" s="268">
        <f>[39]insumos!$D$207</f>
        <v>7.98</v>
      </c>
    </row>
    <row r="1166" spans="1:5" hidden="1">
      <c r="A1166" s="259"/>
      <c r="B1166" s="265" t="str">
        <f>[39]insumos!$B$213</f>
        <v>Lixa p/ madeira/massa</v>
      </c>
      <c r="C1166" s="266" t="str">
        <f>[39]insumos!$C$213</f>
        <v>un</v>
      </c>
      <c r="D1166" s="267">
        <v>3.2</v>
      </c>
      <c r="E1166" s="268">
        <f>[39]insumos!$D$213</f>
        <v>0.25</v>
      </c>
    </row>
    <row r="1167" spans="1:5" hidden="1">
      <c r="A1167" s="259"/>
      <c r="B1167" s="265" t="str">
        <f>[39]insumos!$B$195</f>
        <v>Tinta a óleo</v>
      </c>
      <c r="C1167" s="266" t="str">
        <f>[39]insumos!$C$195</f>
        <v>l</v>
      </c>
      <c r="D1167" s="267">
        <v>3.42</v>
      </c>
      <c r="E1167" s="268">
        <f>[39]insumos!$D$195</f>
        <v>8.65</v>
      </c>
    </row>
    <row r="1168" spans="1:5" hidden="1">
      <c r="A1168" s="259"/>
      <c r="B1168" s="265"/>
      <c r="C1168" s="271"/>
      <c r="D1168" s="267"/>
      <c r="E1168" s="259" t="s">
        <v>310</v>
      </c>
    </row>
    <row r="1169" spans="1:5" hidden="1">
      <c r="A1169" s="259"/>
      <c r="B1169" s="239"/>
      <c r="C1169" s="264"/>
      <c r="D1169" s="241"/>
      <c r="E1169" s="259" t="s">
        <v>311</v>
      </c>
    </row>
    <row r="1170" spans="1:5" hidden="1">
      <c r="A1170" s="259"/>
      <c r="B1170" s="265"/>
      <c r="C1170" s="271"/>
      <c r="D1170" s="272"/>
      <c r="E1170" s="259" t="s">
        <v>312</v>
      </c>
    </row>
    <row r="1171" spans="1:5" hidden="1">
      <c r="A1171" s="259"/>
      <c r="B1171" s="265"/>
      <c r="C1171" s="271"/>
      <c r="D1171" s="272"/>
      <c r="E1171" s="259" t="s">
        <v>313</v>
      </c>
    </row>
    <row r="1172" spans="1:5" hidden="1">
      <c r="A1172" s="258"/>
      <c r="B1172" s="239"/>
      <c r="C1172" s="240"/>
      <c r="D1172" s="241"/>
      <c r="E1172" s="259"/>
    </row>
    <row r="1173" spans="1:5" hidden="1">
      <c r="A1173" s="259" t="s">
        <v>467</v>
      </c>
      <c r="B1173" s="259" t="s">
        <v>181</v>
      </c>
      <c r="C1173" s="264"/>
      <c r="D1173" s="241"/>
      <c r="E1173" s="259"/>
    </row>
    <row r="1174" spans="1:5" hidden="1">
      <c r="A1174" s="258"/>
      <c r="B1174" s="265" t="str">
        <f>[39]insumos!$B$31</f>
        <v>Servente</v>
      </c>
      <c r="C1174" s="266" t="str">
        <f>[39]insumos!$C$31</f>
        <v>h</v>
      </c>
      <c r="D1174" s="241">
        <v>0.18</v>
      </c>
      <c r="E1174" s="268">
        <f>[39]insumos!$D$31</f>
        <v>3.11</v>
      </c>
    </row>
    <row r="1175" spans="1:5" hidden="1">
      <c r="A1175" s="258"/>
      <c r="B1175" s="265"/>
      <c r="C1175" s="264"/>
      <c r="D1175" s="241"/>
      <c r="E1175" s="259" t="s">
        <v>310</v>
      </c>
    </row>
    <row r="1176" spans="1:5" hidden="1">
      <c r="A1176" s="258"/>
      <c r="B1176" s="239"/>
      <c r="C1176" s="240"/>
      <c r="D1176" s="241"/>
      <c r="E1176" s="259" t="s">
        <v>311</v>
      </c>
    </row>
    <row r="1177" spans="1:5" hidden="1">
      <c r="A1177" s="258"/>
      <c r="B1177" s="265"/>
      <c r="C1177" s="271"/>
      <c r="D1177" s="272"/>
      <c r="E1177" s="259" t="s">
        <v>312</v>
      </c>
    </row>
    <row r="1178" spans="1:5" hidden="1">
      <c r="A1178" s="258"/>
      <c r="B1178" s="265"/>
      <c r="C1178" s="271"/>
      <c r="D1178" s="272"/>
      <c r="E1178" s="259" t="s">
        <v>313</v>
      </c>
    </row>
    <row r="1179" spans="1:5" hidden="1">
      <c r="A1179" s="258"/>
      <c r="B1179" s="239"/>
      <c r="C1179" s="240"/>
      <c r="D1179" s="241"/>
      <c r="E1179" s="259"/>
    </row>
    <row r="1180" spans="1:5" hidden="1"/>
    <row r="1181" spans="1:5" hidden="1">
      <c r="A1181" s="258"/>
      <c r="B1181" s="239"/>
      <c r="C1181" s="240"/>
      <c r="D1181" s="241"/>
      <c r="E1181" s="259"/>
    </row>
    <row r="1182" spans="1:5" hidden="1">
      <c r="A1182" s="259" t="s">
        <v>468</v>
      </c>
      <c r="B1182" s="259" t="s">
        <v>469</v>
      </c>
      <c r="C1182" s="240"/>
      <c r="D1182" s="241"/>
      <c r="E1182" s="259"/>
    </row>
    <row r="1183" spans="1:5" hidden="1">
      <c r="A1183" s="258"/>
      <c r="B1183" s="265" t="str">
        <f>[39]insumos!$B$616</f>
        <v>Interligação de instalação elétrica para reservatório</v>
      </c>
      <c r="C1183" s="266" t="str">
        <f>[39]insumos!$C$616</f>
        <v>un</v>
      </c>
      <c r="D1183" s="267">
        <v>1</v>
      </c>
      <c r="E1183" s="276">
        <f>[39]insumos!$D$616</f>
        <v>772.42</v>
      </c>
    </row>
    <row r="1184" spans="1:5" hidden="1">
      <c r="A1184" s="258"/>
      <c r="B1184" s="265"/>
      <c r="C1184" s="271"/>
      <c r="D1184" s="267"/>
      <c r="E1184" s="259" t="s">
        <v>310</v>
      </c>
    </row>
    <row r="1185" spans="1:5" hidden="1">
      <c r="A1185" s="258"/>
      <c r="B1185" s="239"/>
      <c r="C1185" s="264"/>
      <c r="D1185" s="241"/>
      <c r="E1185" s="259" t="s">
        <v>311</v>
      </c>
    </row>
    <row r="1186" spans="1:5" hidden="1">
      <c r="A1186" s="258"/>
      <c r="B1186" s="265"/>
      <c r="C1186" s="271"/>
      <c r="D1186" s="272"/>
      <c r="E1186" s="259" t="s">
        <v>312</v>
      </c>
    </row>
    <row r="1187" spans="1:5" hidden="1">
      <c r="A1187" s="258"/>
      <c r="B1187" s="265"/>
      <c r="C1187" s="271"/>
      <c r="D1187" s="272"/>
      <c r="E1187" s="259" t="s">
        <v>313</v>
      </c>
    </row>
    <row r="1188" spans="1:5" hidden="1">
      <c r="A1188" s="258"/>
      <c r="B1188" s="265"/>
      <c r="C1188" s="271"/>
      <c r="D1188" s="272"/>
      <c r="E1188" s="259"/>
    </row>
    <row r="1189" spans="1:5" hidden="1"/>
    <row r="1190" spans="1:5" hidden="1">
      <c r="A1190" s="258"/>
      <c r="B1190" s="259" t="s">
        <v>470</v>
      </c>
      <c r="C1190" s="240"/>
      <c r="D1190" s="241"/>
      <c r="E1190" s="259"/>
    </row>
    <row r="1191" spans="1:5" hidden="1">
      <c r="A1191" s="282">
        <v>5</v>
      </c>
      <c r="B1191" s="259" t="s">
        <v>471</v>
      </c>
      <c r="C1191" s="240"/>
      <c r="D1191" s="241"/>
      <c r="E1191" s="259"/>
    </row>
    <row r="1192" spans="1:5" hidden="1">
      <c r="A1192" s="258" t="s">
        <v>472</v>
      </c>
      <c r="B1192" s="259" t="s">
        <v>473</v>
      </c>
      <c r="C1192" s="240"/>
      <c r="D1192" s="241"/>
      <c r="E1192" s="259"/>
    </row>
    <row r="1193" spans="1:5" ht="39" hidden="1" customHeight="1">
      <c r="A1193" s="283" t="s">
        <v>474</v>
      </c>
      <c r="B1193" s="585" t="s">
        <v>475</v>
      </c>
      <c r="C1193" s="586"/>
      <c r="D1193" s="586"/>
      <c r="E1193" s="586"/>
    </row>
    <row r="1194" spans="1:5" hidden="1">
      <c r="A1194" s="258"/>
      <c r="B1194" s="265" t="str">
        <f>[39]insumos!$B$9</f>
        <v>Ajudante de encanador</v>
      </c>
      <c r="C1194" s="266" t="str">
        <f>[39]insumos!$C$9</f>
        <v>h</v>
      </c>
      <c r="D1194" s="267">
        <v>0.17</v>
      </c>
      <c r="E1194" s="268">
        <f>[39]insumos!$D$9</f>
        <v>3.11</v>
      </c>
    </row>
    <row r="1195" spans="1:5" hidden="1">
      <c r="A1195" s="258"/>
      <c r="B1195" s="265" t="str">
        <f>[39]insumos!$B$21</f>
        <v>Encanador</v>
      </c>
      <c r="C1195" s="266" t="str">
        <f>[39]insumos!$C$21</f>
        <v>h</v>
      </c>
      <c r="D1195" s="267">
        <v>0.17</v>
      </c>
      <c r="E1195" s="268">
        <f>[39]insumos!$D$21</f>
        <v>4.6100000000000003</v>
      </c>
    </row>
    <row r="1196" spans="1:5" hidden="1">
      <c r="A1196" s="258"/>
      <c r="B1196" s="269" t="str">
        <f>[39]insumos!$B$539</f>
        <v>Tubo PVC PBA 15 JE DN 50</v>
      </c>
      <c r="C1196" s="266" t="str">
        <f>[39]insumos!$C$539</f>
        <v>m</v>
      </c>
      <c r="D1196" s="267">
        <v>1</v>
      </c>
      <c r="E1196" s="268">
        <f>[39]insumos!$D$539</f>
        <v>4.46</v>
      </c>
    </row>
    <row r="1197" spans="1:5" hidden="1">
      <c r="A1197" s="258"/>
      <c r="B1197" s="269" t="str">
        <f>[39]insumos!$B$334</f>
        <v>Lubrificante para tubo de PVC</v>
      </c>
      <c r="C1197" s="266" t="str">
        <f>[39]insumos!$C$334</f>
        <v>kg</v>
      </c>
      <c r="D1197" s="267">
        <v>0.01</v>
      </c>
      <c r="E1197" s="268">
        <f>[39]insumos!$D$334</f>
        <v>27.16</v>
      </c>
    </row>
    <row r="1198" spans="1:5" hidden="1">
      <c r="A1198" s="258"/>
      <c r="B1198" s="269" t="str">
        <f>[39]insumos!$B$260</f>
        <v>Anel de borracha DN 50mm</v>
      </c>
      <c r="C1198" s="266" t="str">
        <f>[39]insumos!$C$260</f>
        <v>un</v>
      </c>
      <c r="D1198" s="267">
        <v>0.33</v>
      </c>
      <c r="E1198" s="270">
        <f>[39]insumos!$D$260</f>
        <v>1.02</v>
      </c>
    </row>
    <row r="1199" spans="1:5" hidden="1">
      <c r="A1199" s="258"/>
      <c r="B1199" s="269"/>
      <c r="C1199" s="266"/>
      <c r="D1199" s="267"/>
      <c r="E1199" s="259" t="s">
        <v>310</v>
      </c>
    </row>
    <row r="1200" spans="1:5" hidden="1">
      <c r="A1200" s="258"/>
      <c r="B1200" s="239"/>
      <c r="C1200" s="264"/>
      <c r="D1200" s="241"/>
      <c r="E1200" s="259" t="s">
        <v>311</v>
      </c>
    </row>
    <row r="1201" spans="1:5" hidden="1">
      <c r="A1201" s="258"/>
      <c r="B1201" s="265"/>
      <c r="C1201" s="271"/>
      <c r="D1201" s="272"/>
      <c r="E1201" s="259" t="s">
        <v>312</v>
      </c>
    </row>
    <row r="1202" spans="1:5" hidden="1">
      <c r="A1202" s="258"/>
      <c r="B1202" s="265"/>
      <c r="C1202" s="271"/>
      <c r="D1202" s="272"/>
      <c r="E1202" s="259" t="s">
        <v>313</v>
      </c>
    </row>
    <row r="1203" spans="1:5" hidden="1">
      <c r="A1203" s="258"/>
      <c r="B1203" s="265"/>
      <c r="C1203" s="271"/>
      <c r="D1203" s="272"/>
      <c r="E1203" s="259"/>
    </row>
    <row r="1204" spans="1:5" hidden="1">
      <c r="A1204" s="258"/>
      <c r="B1204" s="239"/>
      <c r="C1204" s="240"/>
      <c r="D1204" s="241"/>
      <c r="E1204" s="259"/>
    </row>
    <row r="1205" spans="1:5" hidden="1">
      <c r="A1205" s="258"/>
      <c r="B1205" s="239"/>
      <c r="C1205" s="240"/>
      <c r="D1205" s="241"/>
      <c r="E1205" s="259"/>
    </row>
    <row r="1206" spans="1:5" ht="38.25" hidden="1" customHeight="1">
      <c r="A1206" s="283" t="s">
        <v>476</v>
      </c>
      <c r="B1206" s="585" t="s">
        <v>477</v>
      </c>
      <c r="C1206" s="586"/>
      <c r="D1206" s="586"/>
      <c r="E1206" s="586"/>
    </row>
    <row r="1207" spans="1:5" hidden="1">
      <c r="A1207" s="258"/>
      <c r="B1207" s="265" t="str">
        <f>[39]insumos!$B$9</f>
        <v>Ajudante de encanador</v>
      </c>
      <c r="C1207" s="266" t="str">
        <f>[39]insumos!$C$9</f>
        <v>h</v>
      </c>
      <c r="D1207" s="267">
        <v>0.17</v>
      </c>
      <c r="E1207" s="268">
        <f>[39]insumos!$D$9</f>
        <v>3.11</v>
      </c>
    </row>
    <row r="1208" spans="1:5" hidden="1">
      <c r="A1208" s="258"/>
      <c r="B1208" s="265" t="str">
        <f>[39]insumos!$B$21</f>
        <v>Encanador</v>
      </c>
      <c r="C1208" s="266" t="str">
        <f>[39]insumos!$C$21</f>
        <v>h</v>
      </c>
      <c r="D1208" s="267">
        <v>0.17</v>
      </c>
      <c r="E1208" s="268">
        <f>[39]insumos!$D$21</f>
        <v>4.6100000000000003</v>
      </c>
    </row>
    <row r="1209" spans="1:5" hidden="1">
      <c r="A1209" s="258"/>
      <c r="B1209" s="269" t="str">
        <f>[39]insumos!$B$542</f>
        <v>Tubo PVC PBA 20 JE DN 50</v>
      </c>
      <c r="C1209" s="266" t="str">
        <f>[39]insumos!$C$542</f>
        <v>m</v>
      </c>
      <c r="D1209" s="267">
        <v>1</v>
      </c>
      <c r="E1209" s="268">
        <f>[39]insumos!$D$542</f>
        <v>6.04</v>
      </c>
    </row>
    <row r="1210" spans="1:5" hidden="1">
      <c r="A1210" s="258"/>
      <c r="B1210" s="269" t="str">
        <f>[39]insumos!$B$334</f>
        <v>Lubrificante para tubo de PVC</v>
      </c>
      <c r="C1210" s="266" t="str">
        <f>[39]insumos!$C$334</f>
        <v>kg</v>
      </c>
      <c r="D1210" s="267">
        <v>0.01</v>
      </c>
      <c r="E1210" s="268">
        <f>[39]insumos!$D$334</f>
        <v>27.16</v>
      </c>
    </row>
    <row r="1211" spans="1:5" hidden="1">
      <c r="A1211" s="258"/>
      <c r="B1211" s="269" t="str">
        <f>[39]insumos!$B$260</f>
        <v>Anel de borracha DN 50mm</v>
      </c>
      <c r="C1211" s="266" t="str">
        <f>[39]insumos!$C$260</f>
        <v>un</v>
      </c>
      <c r="D1211" s="267">
        <v>0.33</v>
      </c>
      <c r="E1211" s="270">
        <f>[39]insumos!$D$260</f>
        <v>1.02</v>
      </c>
    </row>
    <row r="1212" spans="1:5" hidden="1">
      <c r="A1212" s="258"/>
      <c r="B1212" s="269"/>
      <c r="C1212" s="266"/>
      <c r="D1212" s="267"/>
      <c r="E1212" s="259" t="s">
        <v>310</v>
      </c>
    </row>
    <row r="1213" spans="1:5" hidden="1">
      <c r="A1213" s="258"/>
      <c r="B1213" s="239"/>
      <c r="C1213" s="264"/>
      <c r="D1213" s="241"/>
      <c r="E1213" s="259" t="s">
        <v>311</v>
      </c>
    </row>
    <row r="1214" spans="1:5" hidden="1">
      <c r="A1214" s="258"/>
      <c r="B1214" s="265"/>
      <c r="C1214" s="271"/>
      <c r="D1214" s="272"/>
      <c r="E1214" s="259" t="s">
        <v>312</v>
      </c>
    </row>
    <row r="1215" spans="1:5" hidden="1">
      <c r="A1215" s="258"/>
      <c r="B1215" s="265"/>
      <c r="C1215" s="271"/>
      <c r="D1215" s="272"/>
      <c r="E1215" s="259" t="s">
        <v>313</v>
      </c>
    </row>
    <row r="1216" spans="1:5" hidden="1">
      <c r="A1216" s="258"/>
      <c r="B1216" s="239"/>
      <c r="C1216" s="240"/>
      <c r="D1216" s="241"/>
      <c r="E1216" s="259"/>
    </row>
    <row r="1217" spans="1:5" ht="39" hidden="1" customHeight="1">
      <c r="A1217" s="283" t="s">
        <v>478</v>
      </c>
      <c r="B1217" s="585" t="s">
        <v>479</v>
      </c>
      <c r="C1217" s="586"/>
      <c r="D1217" s="586"/>
      <c r="E1217" s="586"/>
    </row>
    <row r="1218" spans="1:5" hidden="1">
      <c r="A1218" s="258"/>
      <c r="B1218" s="265" t="str">
        <f>[39]insumos!$B$9</f>
        <v>Ajudante de encanador</v>
      </c>
      <c r="C1218" s="266" t="str">
        <f>[39]insumos!$C$9</f>
        <v>h</v>
      </c>
      <c r="D1218" s="267">
        <v>0.21</v>
      </c>
      <c r="E1218" s="268">
        <f>[39]insumos!$D$9</f>
        <v>3.11</v>
      </c>
    </row>
    <row r="1219" spans="1:5" hidden="1">
      <c r="A1219" s="258"/>
      <c r="B1219" s="265" t="str">
        <f>[39]insumos!$B$21</f>
        <v>Encanador</v>
      </c>
      <c r="C1219" s="266" t="str">
        <f>[39]insumos!$C$21</f>
        <v>h</v>
      </c>
      <c r="D1219" s="267">
        <v>0.21</v>
      </c>
      <c r="E1219" s="268">
        <f>[39]insumos!$D$21</f>
        <v>4.6100000000000003</v>
      </c>
    </row>
    <row r="1220" spans="1:5" hidden="1">
      <c r="A1220" s="258"/>
      <c r="B1220" s="269" t="str">
        <f>[39]insumos!$B$540</f>
        <v>Tubo PVC PBA 15 JE DN 75</v>
      </c>
      <c r="C1220" s="266" t="str">
        <f>[39]insumos!$C$540</f>
        <v>m</v>
      </c>
      <c r="D1220" s="267">
        <v>1</v>
      </c>
      <c r="E1220" s="268">
        <f>[39]insumos!$D$540</f>
        <v>8.9499999999999993</v>
      </c>
    </row>
    <row r="1221" spans="1:5" hidden="1">
      <c r="A1221" s="258"/>
      <c r="B1221" s="269" t="str">
        <f>[39]insumos!$B$334</f>
        <v>Lubrificante para tubo de PVC</v>
      </c>
      <c r="C1221" s="266" t="str">
        <f>[39]insumos!$C$334</f>
        <v>kg</v>
      </c>
      <c r="D1221" s="267">
        <v>1.4999999999999999E-2</v>
      </c>
      <c r="E1221" s="268">
        <f>[39]insumos!$D$334</f>
        <v>27.16</v>
      </c>
    </row>
    <row r="1222" spans="1:5" hidden="1">
      <c r="A1222" s="258"/>
      <c r="B1222" s="269" t="str">
        <f>[39]insumos!$B$261</f>
        <v>Anel de borracha DN 75mm</v>
      </c>
      <c r="C1222" s="266" t="str">
        <f>[39]insumos!$C$261</f>
        <v>un</v>
      </c>
      <c r="D1222" s="267">
        <v>0.33</v>
      </c>
      <c r="E1222" s="270">
        <f>[39]insumos!$D$261</f>
        <v>2.2999999999999998</v>
      </c>
    </row>
    <row r="1223" spans="1:5" hidden="1">
      <c r="A1223" s="258"/>
      <c r="B1223" s="269"/>
      <c r="C1223" s="266"/>
      <c r="D1223" s="267"/>
      <c r="E1223" s="259" t="s">
        <v>310</v>
      </c>
    </row>
    <row r="1224" spans="1:5" hidden="1">
      <c r="A1224" s="258"/>
      <c r="B1224" s="239"/>
      <c r="C1224" s="264"/>
      <c r="D1224" s="241"/>
      <c r="E1224" s="259" t="s">
        <v>311</v>
      </c>
    </row>
    <row r="1225" spans="1:5" hidden="1">
      <c r="A1225" s="258"/>
      <c r="B1225" s="265"/>
      <c r="C1225" s="271"/>
      <c r="D1225" s="272"/>
      <c r="E1225" s="259" t="s">
        <v>312</v>
      </c>
    </row>
    <row r="1226" spans="1:5" hidden="1">
      <c r="A1226" s="258"/>
      <c r="B1226" s="265"/>
      <c r="C1226" s="271"/>
      <c r="D1226" s="272"/>
      <c r="E1226" s="259" t="s">
        <v>313</v>
      </c>
    </row>
    <row r="1227" spans="1:5" hidden="1">
      <c r="A1227" s="258"/>
      <c r="B1227" s="239"/>
      <c r="C1227" s="240"/>
      <c r="D1227" s="241"/>
      <c r="E1227" s="259"/>
    </row>
    <row r="1228" spans="1:5" ht="37.5" hidden="1" customHeight="1">
      <c r="A1228" s="283" t="s">
        <v>480</v>
      </c>
      <c r="B1228" s="585" t="s">
        <v>481</v>
      </c>
      <c r="C1228" s="586"/>
      <c r="D1228" s="586"/>
      <c r="E1228" s="586"/>
    </row>
    <row r="1229" spans="1:5" hidden="1">
      <c r="A1229" s="258"/>
      <c r="B1229" s="265" t="str">
        <f>[39]insumos!$B$9</f>
        <v>Ajudante de encanador</v>
      </c>
      <c r="C1229" s="266" t="str">
        <f>[39]insumos!$C$9</f>
        <v>h</v>
      </c>
      <c r="D1229" s="267">
        <v>0.25</v>
      </c>
      <c r="E1229" s="268">
        <f>[39]insumos!$D$9</f>
        <v>3.11</v>
      </c>
    </row>
    <row r="1230" spans="1:5" hidden="1">
      <c r="A1230" s="258"/>
      <c r="B1230" s="265" t="str">
        <f>[39]insumos!$B$21</f>
        <v>Encanador</v>
      </c>
      <c r="C1230" s="266" t="str">
        <f>[39]insumos!$C$21</f>
        <v>h</v>
      </c>
      <c r="D1230" s="267">
        <v>0.25</v>
      </c>
      <c r="E1230" s="268">
        <f>[39]insumos!$D$21</f>
        <v>4.6100000000000003</v>
      </c>
    </row>
    <row r="1231" spans="1:5" hidden="1">
      <c r="A1231" s="258"/>
      <c r="B1231" s="269" t="str">
        <f>[39]insumos!$B$541</f>
        <v>Tubo PVC PBA 15 JE DN 100</v>
      </c>
      <c r="C1231" s="266" t="str">
        <f>[39]insumos!$C$541</f>
        <v>m</v>
      </c>
      <c r="D1231" s="267">
        <v>1</v>
      </c>
      <c r="E1231" s="268">
        <f>[39]insumos!$D$541</f>
        <v>17.7</v>
      </c>
    </row>
    <row r="1232" spans="1:5" hidden="1">
      <c r="A1232" s="258"/>
      <c r="B1232" s="269" t="str">
        <f>[39]insumos!$B$334</f>
        <v>Lubrificante para tubo de PVC</v>
      </c>
      <c r="C1232" s="266" t="str">
        <f>[39]insumos!$C$334</f>
        <v>kg</v>
      </c>
      <c r="D1232" s="267">
        <v>2.3E-2</v>
      </c>
      <c r="E1232" s="268">
        <f>[39]insumos!$D$334</f>
        <v>27.16</v>
      </c>
    </row>
    <row r="1233" spans="1:5" hidden="1">
      <c r="A1233" s="258"/>
      <c r="B1233" s="269" t="str">
        <f>[39]insumos!$B$262</f>
        <v>Anel de borracha DN 100mm</v>
      </c>
      <c r="C1233" s="266" t="str">
        <f>[39]insumos!$C$262</f>
        <v>un</v>
      </c>
      <c r="D1233" s="267">
        <v>0.33</v>
      </c>
      <c r="E1233" s="270">
        <f>[39]insumos!$D$262</f>
        <v>2.46</v>
      </c>
    </row>
    <row r="1234" spans="1:5" hidden="1">
      <c r="A1234" s="258"/>
      <c r="B1234" s="269"/>
      <c r="C1234" s="266"/>
      <c r="D1234" s="267"/>
      <c r="E1234" s="259" t="s">
        <v>310</v>
      </c>
    </row>
    <row r="1235" spans="1:5" hidden="1">
      <c r="A1235" s="258"/>
      <c r="B1235" s="239"/>
      <c r="C1235" s="264"/>
      <c r="D1235" s="241"/>
      <c r="E1235" s="259" t="s">
        <v>311</v>
      </c>
    </row>
    <row r="1236" spans="1:5" hidden="1">
      <c r="A1236" s="258"/>
      <c r="B1236" s="265"/>
      <c r="C1236" s="271"/>
      <c r="D1236" s="272"/>
      <c r="E1236" s="259" t="s">
        <v>312</v>
      </c>
    </row>
    <row r="1237" spans="1:5" hidden="1">
      <c r="A1237" s="258"/>
      <c r="B1237" s="265"/>
      <c r="C1237" s="271"/>
      <c r="D1237" s="272"/>
      <c r="E1237" s="259" t="s">
        <v>313</v>
      </c>
    </row>
    <row r="1238" spans="1:5" hidden="1">
      <c r="A1238" s="258"/>
      <c r="B1238" s="265"/>
      <c r="C1238" s="271"/>
      <c r="D1238" s="272"/>
      <c r="E1238" s="259"/>
    </row>
    <row r="1239" spans="1:5" hidden="1">
      <c r="A1239" s="258"/>
      <c r="B1239" s="585" t="s">
        <v>482</v>
      </c>
      <c r="C1239" s="586"/>
      <c r="D1239" s="586"/>
      <c r="E1239" s="586"/>
    </row>
    <row r="1240" spans="1:5" hidden="1">
      <c r="A1240" s="258"/>
      <c r="B1240" s="265" t="str">
        <f>[39]insumos!$B$9</f>
        <v>Ajudante de encanador</v>
      </c>
      <c r="C1240" s="266" t="str">
        <f>[39]insumos!$C$9</f>
        <v>h</v>
      </c>
      <c r="D1240" s="267">
        <v>0.25</v>
      </c>
      <c r="E1240" s="268">
        <f>[39]insumos!$D$9</f>
        <v>3.11</v>
      </c>
    </row>
    <row r="1241" spans="1:5" hidden="1">
      <c r="A1241" s="258"/>
      <c r="B1241" s="265" t="str">
        <f>[39]insumos!$B$21</f>
        <v>Encanador</v>
      </c>
      <c r="C1241" s="266" t="str">
        <f>[39]insumos!$C$21</f>
        <v>h</v>
      </c>
      <c r="D1241" s="267">
        <v>0.25</v>
      </c>
      <c r="E1241" s="268">
        <f>[39]insumos!$D$21</f>
        <v>4.6100000000000003</v>
      </c>
    </row>
    <row r="1242" spans="1:5" hidden="1">
      <c r="A1242" s="258"/>
      <c r="B1242" s="269" t="str">
        <f>[39]insumos!B499</f>
        <v>TUBO DE PVC RIGIDO DEFOFO D=100mm</v>
      </c>
      <c r="C1242" s="266" t="str">
        <f>[39]insumos!$C$541</f>
        <v>m</v>
      </c>
      <c r="D1242" s="267">
        <v>1</v>
      </c>
      <c r="E1242" s="268">
        <f>[39]insumos!$D$541</f>
        <v>17.7</v>
      </c>
    </row>
    <row r="1243" spans="1:5" hidden="1">
      <c r="A1243" s="258"/>
      <c r="B1243" s="269" t="str">
        <f>[39]insumos!$B$334</f>
        <v>Lubrificante para tubo de PVC</v>
      </c>
      <c r="C1243" s="266" t="str">
        <f>[39]insumos!$C$334</f>
        <v>kg</v>
      </c>
      <c r="D1243" s="267">
        <v>2.3E-2</v>
      </c>
      <c r="E1243" s="268">
        <f>[39]insumos!D499</f>
        <v>14.65</v>
      </c>
    </row>
    <row r="1244" spans="1:5" hidden="1">
      <c r="A1244" s="258"/>
      <c r="B1244" s="269" t="str">
        <f>[39]insumos!$B$262</f>
        <v>Anel de borracha DN 100mm</v>
      </c>
      <c r="C1244" s="266" t="str">
        <f>[39]insumos!$C$262</f>
        <v>un</v>
      </c>
      <c r="D1244" s="267">
        <v>0.33</v>
      </c>
      <c r="E1244" s="270">
        <f>[39]insumos!$D$262</f>
        <v>2.46</v>
      </c>
    </row>
    <row r="1245" spans="1:5" hidden="1">
      <c r="A1245" s="258"/>
      <c r="B1245" s="269"/>
      <c r="C1245" s="266"/>
      <c r="D1245" s="267"/>
      <c r="E1245" s="259" t="s">
        <v>310</v>
      </c>
    </row>
    <row r="1246" spans="1:5" hidden="1">
      <c r="A1246" s="258"/>
      <c r="B1246" s="239"/>
      <c r="C1246" s="264"/>
      <c r="D1246" s="241"/>
      <c r="E1246" s="259" t="s">
        <v>311</v>
      </c>
    </row>
    <row r="1247" spans="1:5" hidden="1">
      <c r="A1247" s="258"/>
      <c r="B1247" s="265"/>
      <c r="C1247" s="271"/>
      <c r="D1247" s="272"/>
      <c r="E1247" s="259" t="s">
        <v>312</v>
      </c>
    </row>
    <row r="1248" spans="1:5" hidden="1">
      <c r="A1248" s="258"/>
      <c r="B1248" s="265"/>
      <c r="C1248" s="271"/>
      <c r="D1248" s="272"/>
      <c r="E1248" s="259" t="s">
        <v>313</v>
      </c>
    </row>
    <row r="1249" spans="1:5" hidden="1">
      <c r="A1249" s="258"/>
      <c r="B1249" s="265"/>
      <c r="C1249" s="271"/>
      <c r="D1249" s="272"/>
      <c r="E1249" s="259"/>
    </row>
    <row r="1250" spans="1:5" ht="38.25" hidden="1" customHeight="1">
      <c r="A1250" s="283" t="s">
        <v>483</v>
      </c>
      <c r="B1250" s="585" t="s">
        <v>484</v>
      </c>
      <c r="C1250" s="586"/>
      <c r="D1250" s="586"/>
      <c r="E1250" s="586"/>
    </row>
    <row r="1251" spans="1:5" hidden="1">
      <c r="A1251" s="283"/>
      <c r="B1251" s="265" t="str">
        <f>[39]insumos!$B$9</f>
        <v>Ajudante de encanador</v>
      </c>
      <c r="C1251" s="266" t="str">
        <f>[39]insumos!$C$9</f>
        <v>h</v>
      </c>
      <c r="D1251" s="267">
        <v>0.35</v>
      </c>
      <c r="E1251" s="268">
        <f>[39]insumos!$D$9</f>
        <v>3.11</v>
      </c>
    </row>
    <row r="1252" spans="1:5" hidden="1">
      <c r="A1252" s="283"/>
      <c r="B1252" s="265" t="str">
        <f>[39]insumos!$B$21</f>
        <v>Encanador</v>
      </c>
      <c r="C1252" s="266" t="str">
        <f>[39]insumos!$C$21</f>
        <v>h</v>
      </c>
      <c r="D1252" s="267">
        <v>0.15</v>
      </c>
      <c r="E1252" s="268">
        <f>[39]insumos!$D$21</f>
        <v>4.6100000000000003</v>
      </c>
    </row>
    <row r="1253" spans="1:5" hidden="1">
      <c r="A1253" s="283"/>
      <c r="B1253" s="269" t="str">
        <f>[39]insumos!$B$650</f>
        <v>Caminhão comerc. Equip. c/guindaste (CHP)</v>
      </c>
      <c r="C1253" s="266" t="str">
        <f>[39]insumos!$C$650</f>
        <v>h</v>
      </c>
      <c r="D1253" s="267">
        <v>0.02</v>
      </c>
      <c r="E1253" s="268">
        <f>[39]insumos!$D$650</f>
        <v>45.61</v>
      </c>
    </row>
    <row r="1254" spans="1:5" hidden="1">
      <c r="A1254" s="283"/>
      <c r="B1254" s="269" t="str">
        <f>[39]insumos!$B$659</f>
        <v>Carga e descarga de tubos e conexões em FoFo</v>
      </c>
      <c r="C1254" s="266" t="str">
        <f>[39]insumos!$C$659</f>
        <v>t</v>
      </c>
      <c r="D1254" s="267">
        <v>0.25</v>
      </c>
      <c r="E1254" s="268">
        <f>[39]insumos!$D$659</f>
        <v>16.47</v>
      </c>
    </row>
    <row r="1255" spans="1:5" ht="13.5" hidden="1" customHeight="1">
      <c r="A1255" s="283"/>
      <c r="B1255" s="269" t="str">
        <f>[39]insumos!$B$660</f>
        <v>Transporte de tubos e conexões de FoFo, aço ou concreto</v>
      </c>
      <c r="C1255" s="266" t="str">
        <f>[39]insumos!$C$660</f>
        <v>t</v>
      </c>
      <c r="D1255" s="267">
        <v>2.3E-2</v>
      </c>
      <c r="E1255" s="268">
        <f>[39]insumos!$D$660</f>
        <v>10.039999999999999</v>
      </c>
    </row>
    <row r="1256" spans="1:5" hidden="1">
      <c r="A1256" s="283"/>
      <c r="B1256" s="269" t="str">
        <f>[39]insumos!$B$544</f>
        <v>Tubo PVC rígido PBA DEFoFo - DN 150 incl. anel</v>
      </c>
      <c r="C1256" s="266" t="str">
        <f>[39]insumos!$C$544</f>
        <v>m</v>
      </c>
      <c r="D1256" s="267">
        <v>1</v>
      </c>
      <c r="E1256" s="268">
        <f>[39]insumos!$D$544</f>
        <v>28.09</v>
      </c>
    </row>
    <row r="1257" spans="1:5" hidden="1">
      <c r="A1257" s="283"/>
      <c r="B1257" s="269"/>
      <c r="C1257" s="266"/>
      <c r="D1257" s="267"/>
      <c r="E1257" s="259" t="s">
        <v>310</v>
      </c>
    </row>
    <row r="1258" spans="1:5" hidden="1">
      <c r="A1258" s="283"/>
      <c r="B1258" s="239"/>
      <c r="C1258" s="264"/>
      <c r="D1258" s="241"/>
      <c r="E1258" s="259" t="s">
        <v>311</v>
      </c>
    </row>
    <row r="1259" spans="1:5" hidden="1">
      <c r="A1259" s="258"/>
      <c r="B1259" s="265"/>
      <c r="C1259" s="271"/>
      <c r="D1259" s="272"/>
      <c r="E1259" s="259" t="s">
        <v>312</v>
      </c>
    </row>
    <row r="1260" spans="1:5" hidden="1">
      <c r="A1260" s="258"/>
      <c r="B1260" s="265"/>
      <c r="C1260" s="271"/>
      <c r="D1260" s="272"/>
      <c r="E1260" s="259" t="s">
        <v>313</v>
      </c>
    </row>
    <row r="1261" spans="1:5" hidden="1">
      <c r="A1261" s="258"/>
      <c r="B1261" s="239"/>
      <c r="C1261" s="240"/>
      <c r="D1261" s="241"/>
      <c r="E1261" s="259"/>
    </row>
    <row r="1262" spans="1:5" hidden="1">
      <c r="A1262" s="258"/>
    </row>
    <row r="1263" spans="1:5" hidden="1">
      <c r="A1263" s="258" t="s">
        <v>485</v>
      </c>
      <c r="B1263" s="585" t="s">
        <v>486</v>
      </c>
      <c r="C1263" s="586"/>
      <c r="D1263" s="586"/>
      <c r="E1263" s="586"/>
    </row>
    <row r="1264" spans="1:5" hidden="1">
      <c r="A1264" s="258"/>
      <c r="B1264" s="265" t="str">
        <f>[39]insumos!$B$9</f>
        <v>Ajudante de encanador</v>
      </c>
      <c r="C1264" s="266" t="str">
        <f>[39]insumos!$C$9</f>
        <v>h</v>
      </c>
      <c r="D1264" s="267">
        <v>1.75</v>
      </c>
      <c r="E1264" s="268">
        <f>[39]insumos!$D$9</f>
        <v>3.11</v>
      </c>
    </row>
    <row r="1265" spans="1:6" hidden="1">
      <c r="A1265" s="258"/>
      <c r="B1265" s="265" t="str">
        <f>[39]insumos!$B$21</f>
        <v>Encanador</v>
      </c>
      <c r="C1265" s="266" t="str">
        <f>[39]insumos!$C$21</f>
        <v>h</v>
      </c>
      <c r="D1265" s="267">
        <v>1.75</v>
      </c>
      <c r="E1265" s="268">
        <f>[39]insumos!$D$21</f>
        <v>4.6100000000000003</v>
      </c>
    </row>
    <row r="1266" spans="1:6" hidden="1">
      <c r="A1266" s="258"/>
      <c r="B1266" s="265" t="str">
        <f>[39]insumos!$B$263</f>
        <v>Anel de borracha DN 150mm</v>
      </c>
      <c r="C1266" s="266" t="str">
        <f>[39]insumos!$C$262</f>
        <v>un</v>
      </c>
      <c r="D1266" s="267">
        <v>2</v>
      </c>
      <c r="E1266" s="268">
        <f>[39]insumos!$D$263</f>
        <v>3.23</v>
      </c>
    </row>
    <row r="1267" spans="1:6" hidden="1">
      <c r="A1267" s="258"/>
      <c r="B1267" s="265" t="str">
        <f>[39]insumos!$B$334</f>
        <v>Lubrificante para tubo de PVC</v>
      </c>
      <c r="C1267" s="266" t="str">
        <f>[39]insumos!$C$334</f>
        <v>kg</v>
      </c>
      <c r="D1267" s="267">
        <v>3.9E-2</v>
      </c>
      <c r="E1267" s="268">
        <f>[39]insumos!$D$334</f>
        <v>27.16</v>
      </c>
    </row>
    <row r="1268" spans="1:6" hidden="1">
      <c r="A1268" s="258"/>
      <c r="B1268" s="269" t="str">
        <f>[39]insumos!$B$291</f>
        <v xml:space="preserve">Curva FOFO 45 GR c/bolsas JGS DN 150 </v>
      </c>
      <c r="C1268" s="266" t="str">
        <f>[39]insumos!$C$291</f>
        <v>un</v>
      </c>
      <c r="D1268" s="267">
        <v>1</v>
      </c>
      <c r="E1268" s="270">
        <f>[39]insumos!$D$291</f>
        <v>112.35</v>
      </c>
    </row>
    <row r="1269" spans="1:6" hidden="1">
      <c r="A1269" s="258"/>
      <c r="B1269" s="269"/>
      <c r="C1269" s="266"/>
      <c r="D1269" s="267"/>
      <c r="E1269" s="259" t="s">
        <v>310</v>
      </c>
    </row>
    <row r="1270" spans="1:6" hidden="1">
      <c r="A1270" s="258"/>
      <c r="B1270" s="239"/>
      <c r="C1270" s="264"/>
      <c r="D1270" s="241"/>
      <c r="E1270" s="259" t="s">
        <v>311</v>
      </c>
    </row>
    <row r="1271" spans="1:6" hidden="1">
      <c r="A1271" s="258"/>
      <c r="B1271" s="265"/>
      <c r="C1271" s="271"/>
      <c r="D1271" s="272"/>
      <c r="E1271" s="259" t="s">
        <v>312</v>
      </c>
    </row>
    <row r="1272" spans="1:6" hidden="1">
      <c r="A1272" s="258"/>
      <c r="B1272" s="265"/>
      <c r="C1272" s="271"/>
      <c r="D1272" s="272"/>
      <c r="E1272" s="259" t="s">
        <v>313</v>
      </c>
      <c r="F1272" s="251"/>
    </row>
    <row r="1273" spans="1:6" hidden="1">
      <c r="A1273" s="258"/>
      <c r="B1273" s="265"/>
      <c r="C1273" s="271"/>
      <c r="D1273" s="272"/>
      <c r="E1273" s="259"/>
      <c r="F1273" s="251"/>
    </row>
    <row r="1274" spans="1:6" hidden="1">
      <c r="A1274" s="258"/>
      <c r="B1274" s="265"/>
      <c r="C1274" s="271"/>
      <c r="D1274" s="272"/>
      <c r="E1274" s="259"/>
      <c r="F1274" s="251"/>
    </row>
    <row r="1275" spans="1:6" hidden="1">
      <c r="A1275" s="258"/>
      <c r="B1275" s="585" t="s">
        <v>487</v>
      </c>
      <c r="C1275" s="586"/>
      <c r="D1275" s="586"/>
      <c r="E1275" s="586"/>
      <c r="F1275" s="251"/>
    </row>
    <row r="1276" spans="1:6" hidden="1">
      <c r="A1276" s="258"/>
      <c r="B1276" s="265" t="str">
        <f>[39]insumos!$B$9</f>
        <v>Ajudante de encanador</v>
      </c>
      <c r="C1276" s="266" t="str">
        <f>[39]insumos!$C$9</f>
        <v>h</v>
      </c>
      <c r="D1276" s="267">
        <v>0.1</v>
      </c>
      <c r="E1276" s="268">
        <f>[39]insumos!$D$9</f>
        <v>3.11</v>
      </c>
      <c r="F1276" s="251"/>
    </row>
    <row r="1277" spans="1:6" hidden="1">
      <c r="A1277" s="258"/>
      <c r="B1277" s="265" t="str">
        <f>[39]insumos!$B$21</f>
        <v>Encanador</v>
      </c>
      <c r="C1277" s="266" t="str">
        <f>[39]insumos!$C$21</f>
        <v>h</v>
      </c>
      <c r="D1277" s="267">
        <v>0.1</v>
      </c>
      <c r="E1277" s="268">
        <f>[39]insumos!$D$21</f>
        <v>4.6100000000000003</v>
      </c>
      <c r="F1277" s="251"/>
    </row>
    <row r="1278" spans="1:6" hidden="1">
      <c r="A1278" s="258"/>
      <c r="B1278" s="265" t="str">
        <f>[39]insumos!B260</f>
        <v>Anel de borracha DN 50mm</v>
      </c>
      <c r="C1278" s="266" t="str">
        <f>[39]insumos!$C$262</f>
        <v>un</v>
      </c>
      <c r="D1278" s="267">
        <v>1</v>
      </c>
      <c r="E1278" s="268">
        <f>[39]insumos!D260</f>
        <v>1.02</v>
      </c>
      <c r="F1278" s="251"/>
    </row>
    <row r="1279" spans="1:6" hidden="1">
      <c r="A1279" s="258"/>
      <c r="B1279" s="265" t="str">
        <f>[39]insumos!$B$334</f>
        <v>Lubrificante para tubo de PVC</v>
      </c>
      <c r="C1279" s="266" t="str">
        <f>[39]insumos!$C$334</f>
        <v>kg</v>
      </c>
      <c r="D1279" s="267">
        <v>3.9E-2</v>
      </c>
      <c r="E1279" s="268">
        <f>[39]insumos!$D$334</f>
        <v>27.16</v>
      </c>
      <c r="F1279" s="251"/>
    </row>
    <row r="1280" spans="1:6" hidden="1">
      <c r="A1280" s="258"/>
      <c r="B1280" s="269" t="str">
        <f>[39]insumos!B294</f>
        <v>Curva de 45º de PVC rigido -PBA DN 50mm</v>
      </c>
      <c r="C1280" s="266" t="str">
        <f>[39]insumos!$C$291</f>
        <v>un</v>
      </c>
      <c r="D1280" s="267">
        <v>1</v>
      </c>
      <c r="E1280" s="270">
        <f>[39]insumos!D294</f>
        <v>14.85</v>
      </c>
      <c r="F1280" s="251"/>
    </row>
    <row r="1281" spans="1:6" hidden="1">
      <c r="A1281" s="258"/>
      <c r="B1281" s="269"/>
      <c r="C1281" s="266"/>
      <c r="D1281" s="267"/>
      <c r="E1281" s="259" t="s">
        <v>310</v>
      </c>
      <c r="F1281" s="251"/>
    </row>
    <row r="1282" spans="1:6" hidden="1">
      <c r="A1282" s="258"/>
      <c r="B1282" s="239"/>
      <c r="C1282" s="264"/>
      <c r="D1282" s="241"/>
      <c r="E1282" s="259" t="s">
        <v>311</v>
      </c>
      <c r="F1282" s="251"/>
    </row>
    <row r="1283" spans="1:6" hidden="1">
      <c r="A1283" s="258"/>
      <c r="B1283" s="265"/>
      <c r="C1283" s="271"/>
      <c r="D1283" s="272"/>
      <c r="E1283" s="259" t="s">
        <v>312</v>
      </c>
      <c r="F1283" s="251"/>
    </row>
    <row r="1284" spans="1:6" hidden="1">
      <c r="A1284" s="258"/>
      <c r="B1284" s="265"/>
      <c r="C1284" s="271"/>
      <c r="D1284" s="272"/>
      <c r="E1284" s="259" t="s">
        <v>313</v>
      </c>
      <c r="F1284" s="251"/>
    </row>
    <row r="1285" spans="1:6" hidden="1">
      <c r="A1285" s="258"/>
      <c r="B1285" s="265"/>
      <c r="C1285" s="271"/>
      <c r="D1285" s="272"/>
      <c r="E1285" s="259"/>
      <c r="F1285" s="251"/>
    </row>
    <row r="1286" spans="1:6" hidden="1">
      <c r="A1286" s="258"/>
      <c r="B1286" s="265"/>
      <c r="C1286" s="271"/>
      <c r="D1286" s="272"/>
      <c r="E1286" s="259"/>
      <c r="F1286" s="251"/>
    </row>
    <row r="1287" spans="1:6" ht="12.75" hidden="1" customHeight="1">
      <c r="A1287" s="258"/>
      <c r="B1287" s="585" t="s">
        <v>488</v>
      </c>
      <c r="C1287" s="586"/>
      <c r="D1287" s="586"/>
      <c r="E1287" s="586"/>
      <c r="F1287" s="251"/>
    </row>
    <row r="1288" spans="1:6" hidden="1">
      <c r="A1288" s="258"/>
      <c r="B1288" s="265" t="str">
        <f>[39]insumos!$B$9</f>
        <v>Ajudante de encanador</v>
      </c>
      <c r="C1288" s="266" t="str">
        <f>[39]insumos!$C$9</f>
        <v>h</v>
      </c>
      <c r="D1288" s="267">
        <v>0.1</v>
      </c>
      <c r="E1288" s="268">
        <f>[39]insumos!$D$9</f>
        <v>3.11</v>
      </c>
      <c r="F1288" s="251"/>
    </row>
    <row r="1289" spans="1:6" hidden="1">
      <c r="A1289" s="258"/>
      <c r="B1289" s="265" t="str">
        <f>[39]insumos!$B$21</f>
        <v>Encanador</v>
      </c>
      <c r="C1289" s="266" t="str">
        <f>[39]insumos!$C$21</f>
        <v>h</v>
      </c>
      <c r="D1289" s="267">
        <v>0.1</v>
      </c>
      <c r="E1289" s="268">
        <f>[39]insumos!$D$21</f>
        <v>4.6100000000000003</v>
      </c>
      <c r="F1289" s="251"/>
    </row>
    <row r="1290" spans="1:6" hidden="1">
      <c r="A1290" s="258"/>
      <c r="B1290" s="265" t="str">
        <f>[39]insumos!B262</f>
        <v>Anel de borracha DN 100mm</v>
      </c>
      <c r="C1290" s="266" t="str">
        <f>[39]insumos!$C$262</f>
        <v>un</v>
      </c>
      <c r="D1290" s="267">
        <v>1</v>
      </c>
      <c r="E1290" s="268">
        <f>[39]insumos!D262</f>
        <v>2.46</v>
      </c>
      <c r="F1290" s="251"/>
    </row>
    <row r="1291" spans="1:6" hidden="1">
      <c r="A1291" s="258"/>
      <c r="B1291" s="265" t="str">
        <f>[39]insumos!$B$334</f>
        <v>Lubrificante para tubo de PVC</v>
      </c>
      <c r="C1291" s="266" t="str">
        <f>[39]insumos!$C$334</f>
        <v>kg</v>
      </c>
      <c r="D1291" s="267">
        <v>3.9E-2</v>
      </c>
      <c r="E1291" s="268">
        <f>[39]insumos!$D$334</f>
        <v>27.16</v>
      </c>
      <c r="F1291" s="251"/>
    </row>
    <row r="1292" spans="1:6" hidden="1">
      <c r="A1292" s="258"/>
      <c r="B1292" s="269" t="str">
        <f>[39]insumos!B308</f>
        <v>Curva PVC PBA 22º 30' PVC PB DN 100 classe 12</v>
      </c>
      <c r="C1292" s="266" t="str">
        <f>[39]insumos!$C$291</f>
        <v>un</v>
      </c>
      <c r="D1292" s="267">
        <v>1</v>
      </c>
      <c r="E1292" s="270">
        <f>[39]insumos!D308</f>
        <v>70.36</v>
      </c>
      <c r="F1292" s="251"/>
    </row>
    <row r="1293" spans="1:6" hidden="1">
      <c r="A1293" s="258"/>
      <c r="B1293" s="269"/>
      <c r="C1293" s="266"/>
      <c r="D1293" s="267"/>
      <c r="E1293" s="259" t="s">
        <v>310</v>
      </c>
      <c r="F1293" s="251"/>
    </row>
    <row r="1294" spans="1:6" hidden="1">
      <c r="A1294" s="258"/>
      <c r="B1294" s="239"/>
      <c r="C1294" s="264"/>
      <c r="D1294" s="241"/>
      <c r="E1294" s="259" t="s">
        <v>311</v>
      </c>
      <c r="F1294" s="251"/>
    </row>
    <row r="1295" spans="1:6" hidden="1">
      <c r="A1295" s="258"/>
      <c r="B1295" s="265"/>
      <c r="C1295" s="271"/>
      <c r="D1295" s="272"/>
      <c r="E1295" s="259" t="s">
        <v>312</v>
      </c>
      <c r="F1295" s="251"/>
    </row>
    <row r="1296" spans="1:6" hidden="1">
      <c r="A1296" s="258"/>
      <c r="B1296" s="265"/>
      <c r="C1296" s="271"/>
      <c r="D1296" s="272"/>
      <c r="E1296" s="259" t="s">
        <v>313</v>
      </c>
      <c r="F1296" s="251"/>
    </row>
    <row r="1297" spans="1:6" hidden="1">
      <c r="A1297" s="258"/>
      <c r="B1297" s="265"/>
      <c r="C1297" s="271"/>
      <c r="D1297" s="272"/>
      <c r="E1297" s="259"/>
      <c r="F1297" s="251"/>
    </row>
    <row r="1298" spans="1:6" hidden="1">
      <c r="A1298" s="258"/>
      <c r="B1298" s="265"/>
      <c r="C1298" s="271"/>
      <c r="D1298" s="272"/>
      <c r="E1298" s="259"/>
      <c r="F1298" s="251"/>
    </row>
    <row r="1299" spans="1:6" hidden="1">
      <c r="A1299" s="258"/>
      <c r="B1299" s="265"/>
      <c r="C1299" s="271"/>
      <c r="D1299" s="272"/>
      <c r="E1299" s="259"/>
      <c r="F1299" s="251"/>
    </row>
    <row r="1300" spans="1:6" hidden="1">
      <c r="A1300" s="258"/>
      <c r="B1300" s="585" t="s">
        <v>489</v>
      </c>
      <c r="C1300" s="586"/>
      <c r="D1300" s="586"/>
      <c r="E1300" s="586"/>
      <c r="F1300" s="251"/>
    </row>
    <row r="1301" spans="1:6" hidden="1">
      <c r="A1301" s="258"/>
      <c r="B1301" s="265" t="str">
        <f>[39]insumos!$B$9</f>
        <v>Ajudante de encanador</v>
      </c>
      <c r="C1301" s="266" t="str">
        <f>[39]insumos!$C$9</f>
        <v>h</v>
      </c>
      <c r="D1301" s="267">
        <v>0.1</v>
      </c>
      <c r="E1301" s="268">
        <f>[39]insumos!$D$9</f>
        <v>3.11</v>
      </c>
      <c r="F1301" s="251"/>
    </row>
    <row r="1302" spans="1:6" hidden="1">
      <c r="A1302" s="258"/>
      <c r="B1302" s="265" t="str">
        <f>[39]insumos!$B$21</f>
        <v>Encanador</v>
      </c>
      <c r="C1302" s="266" t="str">
        <f>[39]insumos!$C$21</f>
        <v>h</v>
      </c>
      <c r="D1302" s="267">
        <v>0.1</v>
      </c>
      <c r="E1302" s="268">
        <f>[39]insumos!$D$21</f>
        <v>4.6100000000000003</v>
      </c>
      <c r="F1302" s="251"/>
    </row>
    <row r="1303" spans="1:6" hidden="1">
      <c r="A1303" s="258"/>
      <c r="B1303" s="265" t="str">
        <f>[39]insumos!B261</f>
        <v>Anel de borracha DN 75mm</v>
      </c>
      <c r="C1303" s="266" t="str">
        <f>[39]insumos!$C$262</f>
        <v>un</v>
      </c>
      <c r="D1303" s="267">
        <v>1</v>
      </c>
      <c r="E1303" s="268">
        <f>[39]insumos!D261</f>
        <v>2.2999999999999998</v>
      </c>
      <c r="F1303" s="251"/>
    </row>
    <row r="1304" spans="1:6" hidden="1">
      <c r="A1304" s="258"/>
      <c r="B1304" s="265" t="str">
        <f>[39]insumos!$B$334</f>
        <v>Lubrificante para tubo de PVC</v>
      </c>
      <c r="C1304" s="266" t="str">
        <f>[39]insumos!$C$334</f>
        <v>kg</v>
      </c>
      <c r="D1304" s="267">
        <v>3.9E-2</v>
      </c>
      <c r="E1304" s="268">
        <f>[39]insumos!$D$334</f>
        <v>27.16</v>
      </c>
      <c r="F1304" s="251"/>
    </row>
    <row r="1305" spans="1:6" hidden="1">
      <c r="A1305" s="258"/>
      <c r="B1305" s="269" t="str">
        <f>[39]insumos!B311</f>
        <v>Curva PVC PBA 90º com Ponta e Bolsa DN 75</v>
      </c>
      <c r="C1305" s="266" t="str">
        <f>[39]insumos!$C$291</f>
        <v>un</v>
      </c>
      <c r="D1305" s="267">
        <v>1</v>
      </c>
      <c r="E1305" s="270">
        <f>[39]insumos!D311</f>
        <v>36.08</v>
      </c>
      <c r="F1305" s="251"/>
    </row>
    <row r="1306" spans="1:6" hidden="1">
      <c r="A1306" s="258"/>
      <c r="B1306" s="269"/>
      <c r="C1306" s="266"/>
      <c r="D1306" s="267"/>
      <c r="E1306" s="259" t="s">
        <v>310</v>
      </c>
      <c r="F1306" s="251"/>
    </row>
    <row r="1307" spans="1:6" hidden="1">
      <c r="A1307" s="258"/>
      <c r="B1307" s="239"/>
      <c r="C1307" s="264"/>
      <c r="D1307" s="241"/>
      <c r="E1307" s="259" t="s">
        <v>311</v>
      </c>
      <c r="F1307" s="251"/>
    </row>
    <row r="1308" spans="1:6" hidden="1">
      <c r="A1308" s="258"/>
      <c r="B1308" s="265"/>
      <c r="C1308" s="271"/>
      <c r="D1308" s="272"/>
      <c r="E1308" s="259" t="s">
        <v>312</v>
      </c>
      <c r="F1308" s="251"/>
    </row>
    <row r="1309" spans="1:6" hidden="1">
      <c r="A1309" s="258"/>
      <c r="B1309" s="265"/>
      <c r="C1309" s="271"/>
      <c r="D1309" s="272"/>
      <c r="E1309" s="259" t="s">
        <v>313</v>
      </c>
      <c r="F1309" s="251"/>
    </row>
    <row r="1310" spans="1:6" hidden="1">
      <c r="A1310" s="258"/>
      <c r="B1310" s="265"/>
      <c r="C1310" s="271"/>
      <c r="D1310" s="272"/>
      <c r="E1310" s="259"/>
      <c r="F1310" s="251"/>
    </row>
    <row r="1311" spans="1:6" hidden="1">
      <c r="A1311" s="258"/>
      <c r="B1311" s="585" t="s">
        <v>490</v>
      </c>
      <c r="C1311" s="586"/>
      <c r="D1311" s="586"/>
      <c r="E1311" s="586"/>
      <c r="F1311" s="251"/>
    </row>
    <row r="1312" spans="1:6" hidden="1">
      <c r="A1312" s="258"/>
      <c r="B1312" s="265" t="str">
        <f>[39]insumos!$B$9</f>
        <v>Ajudante de encanador</v>
      </c>
      <c r="C1312" s="266" t="str">
        <f>[39]insumos!$C$9</f>
        <v>h</v>
      </c>
      <c r="D1312" s="267">
        <v>0.1</v>
      </c>
      <c r="E1312" s="268">
        <f>[39]insumos!$D$9</f>
        <v>3.11</v>
      </c>
      <c r="F1312" s="251"/>
    </row>
    <row r="1313" spans="1:6" hidden="1">
      <c r="A1313" s="258"/>
      <c r="B1313" s="265" t="str">
        <f>[39]insumos!$B$21</f>
        <v>Encanador</v>
      </c>
      <c r="C1313" s="266" t="str">
        <f>[39]insumos!$C$21</f>
        <v>h</v>
      </c>
      <c r="D1313" s="267">
        <v>0.1</v>
      </c>
      <c r="E1313" s="268">
        <f>[39]insumos!$D$21</f>
        <v>4.6100000000000003</v>
      </c>
      <c r="F1313" s="251"/>
    </row>
    <row r="1314" spans="1:6" hidden="1">
      <c r="A1314" s="258"/>
      <c r="B1314" s="265" t="str">
        <f>[39]insumos!B262</f>
        <v>Anel de borracha DN 100mm</v>
      </c>
      <c r="C1314" s="266" t="str">
        <f>[39]insumos!$C$262</f>
        <v>un</v>
      </c>
      <c r="D1314" s="267">
        <v>1</v>
      </c>
      <c r="E1314" s="268">
        <f>[39]insumos!D262</f>
        <v>2.46</v>
      </c>
      <c r="F1314" s="251"/>
    </row>
    <row r="1315" spans="1:6" hidden="1">
      <c r="A1315" s="258"/>
      <c r="B1315" s="265" t="str">
        <f>[39]insumos!$B$334</f>
        <v>Lubrificante para tubo de PVC</v>
      </c>
      <c r="C1315" s="266" t="str">
        <f>[39]insumos!$C$334</f>
        <v>kg</v>
      </c>
      <c r="D1315" s="267">
        <v>3.9E-2</v>
      </c>
      <c r="E1315" s="268">
        <f>[39]insumos!$D$334</f>
        <v>27.16</v>
      </c>
      <c r="F1315" s="251"/>
    </row>
    <row r="1316" spans="1:6" hidden="1">
      <c r="A1316" s="258"/>
      <c r="B1316" s="269" t="str">
        <f>[39]insumos!B312</f>
        <v>Curva PVC PBA 90º com Ponta e Bolsa DN 100</v>
      </c>
      <c r="C1316" s="266" t="str">
        <f>[39]insumos!$C$291</f>
        <v>un</v>
      </c>
      <c r="D1316" s="267">
        <v>1</v>
      </c>
      <c r="E1316" s="270">
        <f>[39]insumos!D312</f>
        <v>77.58</v>
      </c>
      <c r="F1316" s="251"/>
    </row>
    <row r="1317" spans="1:6" hidden="1">
      <c r="A1317" s="258"/>
      <c r="B1317" s="269"/>
      <c r="C1317" s="266"/>
      <c r="D1317" s="267"/>
      <c r="E1317" s="259" t="s">
        <v>310</v>
      </c>
      <c r="F1317" s="251"/>
    </row>
    <row r="1318" spans="1:6" hidden="1">
      <c r="A1318" s="258"/>
      <c r="B1318" s="239"/>
      <c r="C1318" s="264"/>
      <c r="D1318" s="241"/>
      <c r="E1318" s="259" t="s">
        <v>311</v>
      </c>
      <c r="F1318" s="251"/>
    </row>
    <row r="1319" spans="1:6" hidden="1">
      <c r="A1319" s="258"/>
      <c r="B1319" s="265"/>
      <c r="C1319" s="271"/>
      <c r="D1319" s="272"/>
      <c r="E1319" s="259" t="s">
        <v>312</v>
      </c>
      <c r="F1319" s="251"/>
    </row>
    <row r="1320" spans="1:6" hidden="1">
      <c r="A1320" s="258"/>
      <c r="B1320" s="265"/>
      <c r="C1320" s="271"/>
      <c r="D1320" s="272"/>
      <c r="E1320" s="259" t="s">
        <v>313</v>
      </c>
      <c r="F1320" s="251"/>
    </row>
    <row r="1321" spans="1:6" hidden="1">
      <c r="A1321" s="258"/>
      <c r="B1321" s="265"/>
      <c r="C1321" s="271"/>
      <c r="D1321" s="272"/>
      <c r="E1321" s="259"/>
      <c r="F1321" s="251"/>
    </row>
    <row r="1322" spans="1:6" hidden="1">
      <c r="A1322" s="258" t="s">
        <v>491</v>
      </c>
      <c r="B1322" s="585" t="s">
        <v>492</v>
      </c>
      <c r="C1322" s="586"/>
      <c r="D1322" s="586"/>
      <c r="E1322" s="586"/>
      <c r="F1322" s="251"/>
    </row>
    <row r="1323" spans="1:6" hidden="1">
      <c r="A1323" s="258"/>
      <c r="B1323" s="265" t="str">
        <f>[39]insumos!$B$9</f>
        <v>Ajudante de encanador</v>
      </c>
      <c r="C1323" s="266" t="str">
        <f>[39]insumos!$C$9</f>
        <v>h</v>
      </c>
      <c r="D1323" s="267">
        <v>1.75</v>
      </c>
      <c r="E1323" s="268">
        <f>[39]insumos!$D$9</f>
        <v>3.11</v>
      </c>
      <c r="F1323" s="251"/>
    </row>
    <row r="1324" spans="1:6" hidden="1">
      <c r="A1324" s="258"/>
      <c r="B1324" s="265" t="str">
        <f>[39]insumos!$B$21</f>
        <v>Encanador</v>
      </c>
      <c r="C1324" s="266" t="str">
        <f>[39]insumos!$C$21</f>
        <v>h</v>
      </c>
      <c r="D1324" s="267">
        <v>1.75</v>
      </c>
      <c r="E1324" s="268">
        <f>[39]insumos!$D$21</f>
        <v>4.6100000000000003</v>
      </c>
      <c r="F1324" s="251"/>
    </row>
    <row r="1325" spans="1:6" hidden="1">
      <c r="A1325" s="258"/>
      <c r="B1325" s="265" t="str">
        <f>[39]insumos!$B$263</f>
        <v>Anel de borracha DN 150mm</v>
      </c>
      <c r="C1325" s="266" t="str">
        <f>[39]insumos!$C$262</f>
        <v>un</v>
      </c>
      <c r="D1325" s="267">
        <v>2</v>
      </c>
      <c r="E1325" s="268">
        <f>[39]insumos!$D$263</f>
        <v>3.23</v>
      </c>
      <c r="F1325" s="251"/>
    </row>
    <row r="1326" spans="1:6" hidden="1">
      <c r="A1326" s="258"/>
      <c r="B1326" s="265" t="str">
        <f>[39]insumos!$B$334</f>
        <v>Lubrificante para tubo de PVC</v>
      </c>
      <c r="C1326" s="266" t="str">
        <f>[39]insumos!$C$334</f>
        <v>kg</v>
      </c>
      <c r="D1326" s="267">
        <v>3.9E-2</v>
      </c>
      <c r="E1326" s="268">
        <f>[39]insumos!$D$334</f>
        <v>27.16</v>
      </c>
      <c r="F1326" s="251"/>
    </row>
    <row r="1327" spans="1:6" hidden="1">
      <c r="A1327" s="258"/>
      <c r="B1327" s="269" t="str">
        <f>[39]insumos!$B$289</f>
        <v xml:space="preserve">Curva FOFO 22 GR c/bolsas JGS DN 150 </v>
      </c>
      <c r="C1327" s="266" t="str">
        <f>[39]insumos!$C$289</f>
        <v>un</v>
      </c>
      <c r="D1327" s="267">
        <v>1</v>
      </c>
      <c r="E1327" s="270">
        <f>[39]insumos!$D$289</f>
        <v>87.78</v>
      </c>
      <c r="F1327" s="251"/>
    </row>
    <row r="1328" spans="1:6" hidden="1">
      <c r="A1328" s="258"/>
      <c r="B1328" s="269"/>
      <c r="C1328" s="266"/>
      <c r="D1328" s="267"/>
      <c r="E1328" s="259" t="s">
        <v>310</v>
      </c>
      <c r="F1328" s="251"/>
    </row>
    <row r="1329" spans="1:6" hidden="1">
      <c r="A1329" s="258"/>
      <c r="B1329" s="239"/>
      <c r="C1329" s="264"/>
      <c r="D1329" s="241"/>
      <c r="E1329" s="259" t="s">
        <v>311</v>
      </c>
      <c r="F1329" s="251"/>
    </row>
    <row r="1330" spans="1:6" hidden="1">
      <c r="A1330" s="258"/>
      <c r="B1330" s="265"/>
      <c r="C1330" s="271"/>
      <c r="D1330" s="272"/>
      <c r="E1330" s="259" t="s">
        <v>312</v>
      </c>
      <c r="F1330" s="251"/>
    </row>
    <row r="1331" spans="1:6" hidden="1">
      <c r="A1331" s="258"/>
      <c r="B1331" s="265"/>
      <c r="C1331" s="271"/>
      <c r="D1331" s="272"/>
      <c r="E1331" s="259" t="s">
        <v>313</v>
      </c>
      <c r="F1331" s="251"/>
    </row>
    <row r="1332" spans="1:6" hidden="1">
      <c r="A1332" s="258"/>
      <c r="B1332" s="265"/>
      <c r="C1332" s="281"/>
      <c r="D1332" s="267"/>
      <c r="E1332" s="268"/>
      <c r="F1332" s="251"/>
    </row>
    <row r="1333" spans="1:6" hidden="1">
      <c r="A1333" s="258" t="s">
        <v>493</v>
      </c>
      <c r="B1333" s="259" t="s">
        <v>494</v>
      </c>
      <c r="C1333" s="264"/>
      <c r="D1333" s="241"/>
      <c r="E1333" s="259"/>
      <c r="F1333" s="251"/>
    </row>
    <row r="1334" spans="1:6" hidden="1">
      <c r="A1334" s="259"/>
      <c r="B1334" s="265" t="str">
        <f>[39]insumos!$B$9</f>
        <v>Ajudante de encanador</v>
      </c>
      <c r="C1334" s="266" t="str">
        <f>[39]insumos!$C$9</f>
        <v>h</v>
      </c>
      <c r="D1334" s="267">
        <v>1.8</v>
      </c>
      <c r="E1334" s="268">
        <f>[39]insumos!$D$9</f>
        <v>3.11</v>
      </c>
      <c r="F1334" s="251"/>
    </row>
    <row r="1335" spans="1:6" hidden="1">
      <c r="A1335" s="259"/>
      <c r="B1335" s="265" t="str">
        <f>[39]insumos!$B$21</f>
        <v>Encanador</v>
      </c>
      <c r="C1335" s="266" t="str">
        <f>[39]insumos!$C$21</f>
        <v>h</v>
      </c>
      <c r="D1335" s="267">
        <v>1.8</v>
      </c>
      <c r="E1335" s="268">
        <f>[39]insumos!$D$21</f>
        <v>4.6100000000000003</v>
      </c>
      <c r="F1335" s="251"/>
    </row>
    <row r="1336" spans="1:6" hidden="1">
      <c r="A1336" s="259"/>
      <c r="B1336" s="265" t="str">
        <f>[39]insumos!$B$260</f>
        <v>Anel de borracha DN 50mm</v>
      </c>
      <c r="C1336" s="266" t="str">
        <f>[39]insumos!$C$260</f>
        <v>un</v>
      </c>
      <c r="D1336" s="267">
        <v>1</v>
      </c>
      <c r="E1336" s="268">
        <f>[39]insumos!$D$260</f>
        <v>1.02</v>
      </c>
      <c r="F1336" s="251"/>
    </row>
    <row r="1337" spans="1:6" hidden="1">
      <c r="A1337" s="259"/>
      <c r="B1337" s="265" t="str">
        <f>[39]insumos!$B$263</f>
        <v>Anel de borracha DN 150mm</v>
      </c>
      <c r="C1337" s="266" t="str">
        <f>[39]insumos!$C$263</f>
        <v>un</v>
      </c>
      <c r="D1337" s="267">
        <v>2</v>
      </c>
      <c r="E1337" s="268">
        <f>[39]insumos!$D$263</f>
        <v>3.23</v>
      </c>
      <c r="F1337" s="251"/>
    </row>
    <row r="1338" spans="1:6" hidden="1">
      <c r="A1338" s="259"/>
      <c r="B1338" s="265" t="str">
        <f>[39]insumos!$B$333</f>
        <v>Lubrificante para tubo de ferro fundido</v>
      </c>
      <c r="C1338" s="266" t="str">
        <f>[39]insumos!$C$333</f>
        <v>kg</v>
      </c>
      <c r="D1338" s="267">
        <v>0.06</v>
      </c>
      <c r="E1338" s="268">
        <f>[39]insumos!$D$333</f>
        <v>17.559999999999999</v>
      </c>
      <c r="F1338" s="251"/>
    </row>
    <row r="1339" spans="1:6" hidden="1">
      <c r="A1339" s="259"/>
      <c r="B1339" s="269" t="str">
        <f>[39]insumos!$B$380</f>
        <v>TÊ FºFº P/ PVC - TJEPVC DN 150x50</v>
      </c>
      <c r="C1339" s="266" t="str">
        <f>[39]insumos!$C$380</f>
        <v>un</v>
      </c>
      <c r="D1339" s="267">
        <v>1</v>
      </c>
      <c r="E1339" s="270">
        <f>[39]insumos!$D$380</f>
        <v>114.62</v>
      </c>
      <c r="F1339" s="251"/>
    </row>
    <row r="1340" spans="1:6" hidden="1">
      <c r="A1340" s="259"/>
      <c r="B1340" s="269"/>
      <c r="C1340" s="266"/>
      <c r="D1340" s="267"/>
      <c r="E1340" s="259" t="s">
        <v>310</v>
      </c>
      <c r="F1340" s="251"/>
    </row>
    <row r="1341" spans="1:6" hidden="1">
      <c r="A1341" s="259"/>
      <c r="B1341" s="239"/>
      <c r="C1341" s="264"/>
      <c r="D1341" s="241"/>
      <c r="E1341" s="259" t="s">
        <v>311</v>
      </c>
      <c r="F1341" s="251"/>
    </row>
    <row r="1342" spans="1:6" hidden="1">
      <c r="A1342" s="259"/>
      <c r="B1342" s="265"/>
      <c r="C1342" s="271"/>
      <c r="D1342" s="272"/>
      <c r="E1342" s="259" t="s">
        <v>312</v>
      </c>
      <c r="F1342" s="251"/>
    </row>
    <row r="1343" spans="1:6" hidden="1">
      <c r="A1343" s="259"/>
      <c r="B1343" s="265"/>
      <c r="C1343" s="271"/>
      <c r="D1343" s="272"/>
      <c r="E1343" s="259" t="s">
        <v>313</v>
      </c>
      <c r="F1343" s="251"/>
    </row>
    <row r="1344" spans="1:6" hidden="1">
      <c r="A1344" s="258"/>
      <c r="B1344" s="265"/>
      <c r="C1344" s="281"/>
      <c r="D1344" s="267"/>
      <c r="E1344" s="268"/>
      <c r="F1344" s="251"/>
    </row>
    <row r="1345" spans="1:6" hidden="1">
      <c r="A1345" s="258" t="s">
        <v>495</v>
      </c>
      <c r="B1345" s="259" t="s">
        <v>496</v>
      </c>
      <c r="C1345" s="264"/>
      <c r="D1345" s="241"/>
      <c r="E1345" s="259"/>
      <c r="F1345" s="251"/>
    </row>
    <row r="1346" spans="1:6" hidden="1">
      <c r="A1346" s="258"/>
      <c r="B1346" s="265" t="str">
        <f>[39]insumos!$B$9</f>
        <v>Ajudante de encanador</v>
      </c>
      <c r="C1346" s="266" t="str">
        <f>[39]insumos!$C$9</f>
        <v>h</v>
      </c>
      <c r="D1346" s="267">
        <v>1.2</v>
      </c>
      <c r="E1346" s="268">
        <f>[39]insumos!$D$9</f>
        <v>3.11</v>
      </c>
      <c r="F1346" s="251"/>
    </row>
    <row r="1347" spans="1:6" hidden="1">
      <c r="A1347" s="258"/>
      <c r="B1347" s="265" t="str">
        <f>[39]insumos!$B$21</f>
        <v>Encanador</v>
      </c>
      <c r="C1347" s="266" t="str">
        <f>[39]insumos!$C$21</f>
        <v>h</v>
      </c>
      <c r="D1347" s="267">
        <v>1.2</v>
      </c>
      <c r="E1347" s="268">
        <f>[39]insumos!$D$21</f>
        <v>4.6100000000000003</v>
      </c>
      <c r="F1347" s="251"/>
    </row>
    <row r="1348" spans="1:6" hidden="1">
      <c r="A1348" s="258"/>
      <c r="B1348" s="265" t="str">
        <f>[39]insumos!$B$262</f>
        <v>Anel de borracha DN 100mm</v>
      </c>
      <c r="C1348" s="266" t="str">
        <f>[39]insumos!$C$262</f>
        <v>un</v>
      </c>
      <c r="D1348" s="267">
        <v>1</v>
      </c>
      <c r="E1348" s="268">
        <f>[39]insumos!$D$262</f>
        <v>2.46</v>
      </c>
      <c r="F1348" s="251"/>
    </row>
    <row r="1349" spans="1:6" hidden="1">
      <c r="A1349" s="258"/>
      <c r="B1349" s="265" t="str">
        <f>[39]insumos!$B$263</f>
        <v>Anel de borracha DN 150mm</v>
      </c>
      <c r="C1349" s="266" t="str">
        <f>[39]insumos!$C$263</f>
        <v>un</v>
      </c>
      <c r="D1349" s="267">
        <v>1</v>
      </c>
      <c r="E1349" s="268">
        <f>[39]insumos!$D$263</f>
        <v>3.23</v>
      </c>
      <c r="F1349" s="251"/>
    </row>
    <row r="1350" spans="1:6" hidden="1">
      <c r="A1350" s="258"/>
      <c r="B1350" s="265" t="str">
        <f>[39]insumos!$B$333</f>
        <v>Lubrificante para tubo de ferro fundido</v>
      </c>
      <c r="C1350" s="266" t="str">
        <f>[39]insumos!$C$333</f>
        <v>kg</v>
      </c>
      <c r="D1350" s="267">
        <v>4.4999999999999998E-2</v>
      </c>
      <c r="E1350" s="268">
        <f>[39]insumos!$D$333</f>
        <v>17.559999999999999</v>
      </c>
      <c r="F1350" s="251"/>
    </row>
    <row r="1351" spans="1:6" hidden="1">
      <c r="A1351" s="258"/>
      <c r="B1351" s="269" t="str">
        <f>[39]insumos!$B$353</f>
        <v>Redução FºFº p/PVC - RPBJEPVC DN 150x100</v>
      </c>
      <c r="C1351" s="266" t="str">
        <f>[39]insumos!$C$353</f>
        <v>un</v>
      </c>
      <c r="D1351" s="267">
        <v>1</v>
      </c>
      <c r="E1351" s="270">
        <f>[39]insumos!$D$353</f>
        <v>63.41</v>
      </c>
      <c r="F1351" s="251"/>
    </row>
    <row r="1352" spans="1:6" hidden="1">
      <c r="A1352" s="258"/>
      <c r="B1352" s="269"/>
      <c r="C1352" s="266"/>
      <c r="D1352" s="267"/>
      <c r="E1352" s="259" t="s">
        <v>310</v>
      </c>
      <c r="F1352" s="251"/>
    </row>
    <row r="1353" spans="1:6" hidden="1">
      <c r="A1353" s="258"/>
      <c r="B1353" s="239"/>
      <c r="C1353" s="264"/>
      <c r="D1353" s="241"/>
      <c r="E1353" s="259" t="s">
        <v>311</v>
      </c>
      <c r="F1353" s="251"/>
    </row>
    <row r="1354" spans="1:6" hidden="1">
      <c r="A1354" s="258"/>
      <c r="B1354" s="265"/>
      <c r="C1354" s="271"/>
      <c r="D1354" s="272"/>
      <c r="E1354" s="259" t="s">
        <v>312</v>
      </c>
      <c r="F1354" s="251"/>
    </row>
    <row r="1355" spans="1:6" hidden="1">
      <c r="A1355" s="258"/>
      <c r="B1355" s="265"/>
      <c r="C1355" s="271"/>
      <c r="D1355" s="272"/>
      <c r="E1355" s="259" t="s">
        <v>313</v>
      </c>
      <c r="F1355" s="251"/>
    </row>
    <row r="1356" spans="1:6" hidden="1">
      <c r="A1356" s="258"/>
      <c r="B1356" s="265"/>
      <c r="C1356" s="271"/>
      <c r="D1356" s="272"/>
      <c r="E1356" s="259"/>
      <c r="F1356" s="251"/>
    </row>
    <row r="1357" spans="1:6" hidden="1">
      <c r="A1357" s="258"/>
      <c r="B1357" s="259" t="s">
        <v>497</v>
      </c>
      <c r="C1357" s="264"/>
      <c r="D1357" s="241"/>
      <c r="E1357" s="259"/>
      <c r="F1357" s="251"/>
    </row>
    <row r="1358" spans="1:6" hidden="1">
      <c r="A1358" s="258"/>
      <c r="B1358" s="265" t="str">
        <f>[39]insumos!$B$9</f>
        <v>Ajudante de encanador</v>
      </c>
      <c r="C1358" s="266" t="str">
        <f>[39]insumos!$C$9</f>
        <v>h</v>
      </c>
      <c r="D1358" s="267">
        <v>1.2</v>
      </c>
      <c r="E1358" s="268">
        <f>[39]insumos!$D$9</f>
        <v>3.11</v>
      </c>
      <c r="F1358" s="251"/>
    </row>
    <row r="1359" spans="1:6" hidden="1">
      <c r="A1359" s="258"/>
      <c r="B1359" s="265" t="str">
        <f>[39]insumos!$B$21</f>
        <v>Encanador</v>
      </c>
      <c r="C1359" s="266" t="str">
        <f>[39]insumos!$C$21</f>
        <v>h</v>
      </c>
      <c r="D1359" s="267">
        <v>1.2</v>
      </c>
      <c r="E1359" s="268">
        <f>[39]insumos!$D$21</f>
        <v>4.6100000000000003</v>
      </c>
      <c r="F1359" s="251"/>
    </row>
    <row r="1360" spans="1:6" hidden="1">
      <c r="A1360" s="258"/>
      <c r="B1360" s="265" t="str">
        <f>[39]insumos!$B$262</f>
        <v>Anel de borracha DN 100mm</v>
      </c>
      <c r="C1360" s="266" t="str">
        <f>[39]insumos!$C$262</f>
        <v>un</v>
      </c>
      <c r="D1360" s="267">
        <v>1</v>
      </c>
      <c r="E1360" s="268">
        <f>[39]insumos!$D$262</f>
        <v>2.46</v>
      </c>
      <c r="F1360" s="251"/>
    </row>
    <row r="1361" spans="1:6" hidden="1">
      <c r="A1361" s="258"/>
      <c r="B1361" s="265" t="str">
        <f>[39]insumos!$B$263</f>
        <v>Anel de borracha DN 150mm</v>
      </c>
      <c r="C1361" s="266" t="str">
        <f>[39]insumos!$C$263</f>
        <v>un</v>
      </c>
      <c r="D1361" s="267">
        <v>1</v>
      </c>
      <c r="E1361" s="268">
        <f>[39]insumos!$D$263</f>
        <v>3.23</v>
      </c>
      <c r="F1361" s="251"/>
    </row>
    <row r="1362" spans="1:6" hidden="1">
      <c r="A1362" s="258"/>
      <c r="B1362" s="265" t="str">
        <f>[39]insumos!$B$333</f>
        <v>Lubrificante para tubo de ferro fundido</v>
      </c>
      <c r="C1362" s="266" t="str">
        <f>[39]insumos!$C$333</f>
        <v>kg</v>
      </c>
      <c r="D1362" s="267">
        <v>4.4999999999999998E-2</v>
      </c>
      <c r="E1362" s="268">
        <f>[39]insumos!$D$333</f>
        <v>17.559999999999999</v>
      </c>
      <c r="F1362" s="251"/>
    </row>
    <row r="1363" spans="1:6" hidden="1">
      <c r="A1363" s="258"/>
      <c r="B1363" s="269" t="str">
        <f>[39]insumos!B517</f>
        <v>REDUÇÃO NORMAL FºFº - RFF 10 DN 150 x 100</v>
      </c>
      <c r="C1363" s="266" t="str">
        <f>[39]insumos!$C$353</f>
        <v>un</v>
      </c>
      <c r="D1363" s="267">
        <v>1</v>
      </c>
      <c r="E1363" s="270">
        <f>[39]insumos!D517</f>
        <v>159.47999999999999</v>
      </c>
      <c r="F1363" s="251"/>
    </row>
    <row r="1364" spans="1:6" hidden="1">
      <c r="A1364" s="258"/>
      <c r="B1364" s="269"/>
      <c r="C1364" s="266"/>
      <c r="D1364" s="267"/>
      <c r="E1364" s="259" t="s">
        <v>310</v>
      </c>
      <c r="F1364" s="251"/>
    </row>
    <row r="1365" spans="1:6" hidden="1">
      <c r="A1365" s="258"/>
      <c r="B1365" s="239"/>
      <c r="C1365" s="264"/>
      <c r="D1365" s="241"/>
      <c r="E1365" s="259" t="s">
        <v>311</v>
      </c>
      <c r="F1365" s="251"/>
    </row>
    <row r="1366" spans="1:6" hidden="1">
      <c r="A1366" s="258"/>
      <c r="B1366" s="265"/>
      <c r="C1366" s="271"/>
      <c r="D1366" s="272"/>
      <c r="E1366" s="259" t="s">
        <v>312</v>
      </c>
      <c r="F1366" s="251"/>
    </row>
    <row r="1367" spans="1:6" hidden="1">
      <c r="A1367" s="258"/>
      <c r="B1367" s="265"/>
      <c r="C1367" s="271"/>
      <c r="D1367" s="272"/>
      <c r="E1367" s="259" t="s">
        <v>313</v>
      </c>
      <c r="F1367" s="251"/>
    </row>
    <row r="1368" spans="1:6" hidden="1">
      <c r="A1368" s="258"/>
      <c r="B1368" s="265"/>
      <c r="C1368" s="281"/>
      <c r="D1368" s="267"/>
      <c r="E1368" s="268"/>
      <c r="F1368" s="251"/>
    </row>
    <row r="1369" spans="1:6" ht="12.75" hidden="1" customHeight="1">
      <c r="A1369" s="258" t="s">
        <v>498</v>
      </c>
      <c r="B1369" s="585" t="s">
        <v>499</v>
      </c>
      <c r="C1369" s="585"/>
      <c r="D1369" s="585"/>
      <c r="E1369" s="585"/>
      <c r="F1369" s="251"/>
    </row>
    <row r="1370" spans="1:6" hidden="1">
      <c r="A1370" s="258"/>
      <c r="B1370" s="265" t="str">
        <f>[39]insumos!$B$9</f>
        <v>Ajudante de encanador</v>
      </c>
      <c r="C1370" s="266" t="str">
        <f>[39]insumos!$C$9</f>
        <v>h</v>
      </c>
      <c r="D1370" s="267">
        <v>0.1</v>
      </c>
      <c r="E1370" s="268">
        <f>[39]insumos!$D$9</f>
        <v>3.11</v>
      </c>
      <c r="F1370" s="251"/>
    </row>
    <row r="1371" spans="1:6" hidden="1">
      <c r="A1371" s="258"/>
      <c r="B1371" s="265" t="str">
        <f>[39]insumos!$B$21</f>
        <v>Encanador</v>
      </c>
      <c r="C1371" s="266" t="str">
        <f>[39]insumos!$C$21</f>
        <v>h</v>
      </c>
      <c r="D1371" s="267">
        <v>0.1</v>
      </c>
      <c r="E1371" s="268">
        <f>[39]insumos!$D$21</f>
        <v>4.6100000000000003</v>
      </c>
      <c r="F1371" s="251"/>
    </row>
    <row r="1372" spans="1:6" hidden="1">
      <c r="A1372" s="258"/>
      <c r="B1372" s="269" t="str">
        <f>[39]insumos!$B$309</f>
        <v>Curva PVC PBA 45º com Ponta e Bolsa DN 50</v>
      </c>
      <c r="C1372" s="266" t="str">
        <f>[39]insumos!$C$309</f>
        <v>un</v>
      </c>
      <c r="D1372" s="267">
        <v>1</v>
      </c>
      <c r="E1372" s="268">
        <f>[39]insumos!$D$309</f>
        <v>7.86</v>
      </c>
      <c r="F1372" s="251"/>
    </row>
    <row r="1373" spans="1:6" hidden="1">
      <c r="A1373" s="258"/>
      <c r="B1373" s="269" t="str">
        <f>[39]insumos!$B$334</f>
        <v>Lubrificante para tubo de PVC</v>
      </c>
      <c r="C1373" s="266" t="str">
        <f>[39]insumos!$C$334</f>
        <v>kg</v>
      </c>
      <c r="D1373" s="267">
        <v>0.01</v>
      </c>
      <c r="E1373" s="268">
        <f>[39]insumos!$D$334</f>
        <v>27.16</v>
      </c>
      <c r="F1373" s="251"/>
    </row>
    <row r="1374" spans="1:6" hidden="1">
      <c r="A1374" s="258"/>
      <c r="B1374" s="269" t="str">
        <f>[39]insumos!$B$260</f>
        <v>Anel de borracha DN 50mm</v>
      </c>
      <c r="C1374" s="266" t="str">
        <f>[39]insumos!$C$260</f>
        <v>un</v>
      </c>
      <c r="D1374" s="267">
        <v>1</v>
      </c>
      <c r="E1374" s="270">
        <f>[39]insumos!$D$260</f>
        <v>1.02</v>
      </c>
      <c r="F1374" s="251"/>
    </row>
    <row r="1375" spans="1:6" hidden="1">
      <c r="A1375" s="258"/>
      <c r="B1375" s="269"/>
      <c r="C1375" s="266"/>
      <c r="D1375" s="267"/>
      <c r="E1375" s="259" t="s">
        <v>310</v>
      </c>
      <c r="F1375" s="251"/>
    </row>
    <row r="1376" spans="1:6" hidden="1">
      <c r="A1376" s="258"/>
      <c r="B1376" s="239"/>
      <c r="C1376" s="264"/>
      <c r="D1376" s="241"/>
      <c r="E1376" s="259" t="s">
        <v>311</v>
      </c>
      <c r="F1376" s="251"/>
    </row>
    <row r="1377" spans="1:6" hidden="1">
      <c r="A1377" s="258"/>
      <c r="B1377" s="265"/>
      <c r="C1377" s="271"/>
      <c r="D1377" s="272"/>
      <c r="E1377" s="259" t="s">
        <v>312</v>
      </c>
      <c r="F1377" s="251"/>
    </row>
    <row r="1378" spans="1:6" hidden="1">
      <c r="A1378" s="258"/>
      <c r="B1378" s="265"/>
      <c r="C1378" s="271"/>
      <c r="D1378" s="272"/>
      <c r="E1378" s="259" t="s">
        <v>313</v>
      </c>
      <c r="F1378" s="251"/>
    </row>
    <row r="1379" spans="1:6" hidden="1">
      <c r="A1379" s="258"/>
      <c r="B1379" s="265"/>
      <c r="C1379" s="281"/>
      <c r="D1379" s="267"/>
      <c r="E1379" s="268"/>
      <c r="F1379" s="251"/>
    </row>
    <row r="1380" spans="1:6" hidden="1">
      <c r="A1380" s="258" t="s">
        <v>500</v>
      </c>
      <c r="B1380" s="585" t="s">
        <v>501</v>
      </c>
      <c r="C1380" s="586"/>
      <c r="D1380" s="586"/>
      <c r="E1380" s="586"/>
      <c r="F1380" s="251"/>
    </row>
    <row r="1381" spans="1:6" hidden="1">
      <c r="A1381" s="258"/>
      <c r="B1381" s="265" t="str">
        <f>[39]insumos!$B$9</f>
        <v>Ajudante de encanador</v>
      </c>
      <c r="C1381" s="266" t="str">
        <f>[39]insumos!$C$9</f>
        <v>h</v>
      </c>
      <c r="D1381" s="267">
        <v>0.1</v>
      </c>
      <c r="E1381" s="268">
        <f>[39]insumos!$D$9</f>
        <v>3.11</v>
      </c>
      <c r="F1381" s="251"/>
    </row>
    <row r="1382" spans="1:6" hidden="1">
      <c r="A1382" s="258"/>
      <c r="B1382" s="265" t="str">
        <f>[39]insumos!$B$21</f>
        <v>Encanador</v>
      </c>
      <c r="C1382" s="266" t="str">
        <f>[39]insumos!$C$21</f>
        <v>h</v>
      </c>
      <c r="D1382" s="267">
        <v>0.1</v>
      </c>
      <c r="E1382" s="268">
        <f>[39]insumos!$D$21</f>
        <v>4.6100000000000003</v>
      </c>
      <c r="F1382" s="251"/>
    </row>
    <row r="1383" spans="1:6" hidden="1">
      <c r="A1383" s="258"/>
      <c r="B1383" s="269" t="str">
        <f>[39]insumos!$B$306</f>
        <v>Curva PVC PBA 22º 30' PVC PB DN 50 classe 12</v>
      </c>
      <c r="C1383" s="266" t="str">
        <f>[39]insumos!$C$306</f>
        <v>un</v>
      </c>
      <c r="D1383" s="267">
        <v>1</v>
      </c>
      <c r="E1383" s="268">
        <f>[39]insumos!$D$306</f>
        <v>13.8</v>
      </c>
      <c r="F1383" s="251"/>
    </row>
    <row r="1384" spans="1:6" hidden="1">
      <c r="A1384" s="258"/>
      <c r="B1384" s="269" t="str">
        <f>[39]insumos!$B$334</f>
        <v>Lubrificante para tubo de PVC</v>
      </c>
      <c r="C1384" s="266" t="str">
        <f>[39]insumos!$C$334</f>
        <v>kg</v>
      </c>
      <c r="D1384" s="267">
        <v>0.01</v>
      </c>
      <c r="E1384" s="268">
        <f>[39]insumos!$D$334</f>
        <v>27.16</v>
      </c>
      <c r="F1384" s="251"/>
    </row>
    <row r="1385" spans="1:6" hidden="1">
      <c r="A1385" s="258"/>
      <c r="B1385" s="269" t="str">
        <f>[39]insumos!$B$260</f>
        <v>Anel de borracha DN 50mm</v>
      </c>
      <c r="C1385" s="266" t="str">
        <f>[39]insumos!$C$260</f>
        <v>un</v>
      </c>
      <c r="D1385" s="267">
        <v>1</v>
      </c>
      <c r="E1385" s="270">
        <f>[39]insumos!$D$260</f>
        <v>1.02</v>
      </c>
      <c r="F1385" s="251"/>
    </row>
    <row r="1386" spans="1:6" hidden="1">
      <c r="A1386" s="258"/>
      <c r="B1386" s="269"/>
      <c r="C1386" s="266"/>
      <c r="D1386" s="267"/>
      <c r="E1386" s="259" t="s">
        <v>310</v>
      </c>
      <c r="F1386" s="251"/>
    </row>
    <row r="1387" spans="1:6" hidden="1">
      <c r="A1387" s="258"/>
      <c r="B1387" s="239"/>
      <c r="C1387" s="264"/>
      <c r="D1387" s="241"/>
      <c r="E1387" s="259" t="s">
        <v>311</v>
      </c>
      <c r="F1387" s="251"/>
    </row>
    <row r="1388" spans="1:6" hidden="1">
      <c r="A1388" s="258"/>
      <c r="B1388" s="265"/>
      <c r="C1388" s="271"/>
      <c r="D1388" s="272"/>
      <c r="E1388" s="259" t="s">
        <v>312</v>
      </c>
      <c r="F1388" s="251"/>
    </row>
    <row r="1389" spans="1:6" hidden="1">
      <c r="A1389" s="258"/>
      <c r="B1389" s="265"/>
      <c r="C1389" s="271"/>
      <c r="D1389" s="272"/>
      <c r="E1389" s="259" t="s">
        <v>313</v>
      </c>
      <c r="F1389" s="251"/>
    </row>
    <row r="1390" spans="1:6" hidden="1">
      <c r="A1390" s="258"/>
      <c r="B1390" s="239"/>
      <c r="C1390" s="264"/>
      <c r="D1390" s="241"/>
      <c r="E1390" s="239"/>
      <c r="F1390" s="251"/>
    </row>
    <row r="1391" spans="1:6" hidden="1">
      <c r="A1391" s="258" t="s">
        <v>502</v>
      </c>
      <c r="B1391" s="585" t="s">
        <v>503</v>
      </c>
      <c r="C1391" s="586"/>
      <c r="D1391" s="586"/>
      <c r="E1391" s="586"/>
      <c r="F1391" s="251"/>
    </row>
    <row r="1392" spans="1:6" hidden="1">
      <c r="A1392" s="258"/>
      <c r="B1392" s="265" t="str">
        <f>[39]insumos!$B$9</f>
        <v>Ajudante de encanador</v>
      </c>
      <c r="C1392" s="266" t="str">
        <f>[39]insumos!$C$9</f>
        <v>h</v>
      </c>
      <c r="D1392" s="267">
        <v>0.14000000000000001</v>
      </c>
      <c r="E1392" s="268">
        <f>[39]insumos!$D$9</f>
        <v>3.11</v>
      </c>
      <c r="F1392" s="251"/>
    </row>
    <row r="1393" spans="1:6" hidden="1">
      <c r="A1393" s="258"/>
      <c r="B1393" s="265" t="str">
        <f>[39]insumos!$B$21</f>
        <v>Encanador</v>
      </c>
      <c r="C1393" s="266" t="str">
        <f>[39]insumos!$C$21</f>
        <v>h</v>
      </c>
      <c r="D1393" s="267">
        <v>0.14000000000000001</v>
      </c>
      <c r="E1393" s="268">
        <f>[39]insumos!$D$21</f>
        <v>4.6100000000000003</v>
      </c>
      <c r="F1393" s="251"/>
    </row>
    <row r="1394" spans="1:6" hidden="1">
      <c r="A1394" s="258"/>
      <c r="B1394" s="269" t="str">
        <f>[39]insumos!$B$387</f>
        <v>Tê PVC PBA 90º com bolsas DN 50</v>
      </c>
      <c r="C1394" s="266" t="str">
        <f>[39]insumos!$C$387</f>
        <v>un</v>
      </c>
      <c r="D1394" s="267">
        <v>1</v>
      </c>
      <c r="E1394" s="268">
        <f>[39]insumos!$D$387</f>
        <v>10.43</v>
      </c>
      <c r="F1394" s="251"/>
    </row>
    <row r="1395" spans="1:6" hidden="1">
      <c r="A1395" s="258"/>
      <c r="B1395" s="269" t="str">
        <f>[39]insumos!$B$334</f>
        <v>Lubrificante para tubo de PVC</v>
      </c>
      <c r="C1395" s="266" t="str">
        <f>[39]insumos!$C$334</f>
        <v>kg</v>
      </c>
      <c r="D1395" s="267">
        <v>0.02</v>
      </c>
      <c r="E1395" s="268">
        <f>[39]insumos!$D$334</f>
        <v>27.16</v>
      </c>
      <c r="F1395" s="251"/>
    </row>
    <row r="1396" spans="1:6" hidden="1">
      <c r="A1396" s="258"/>
      <c r="B1396" s="269" t="str">
        <f>[39]insumos!$B$260</f>
        <v>Anel de borracha DN 50mm</v>
      </c>
      <c r="C1396" s="266" t="str">
        <f>[39]insumos!$C$260</f>
        <v>un</v>
      </c>
      <c r="D1396" s="267">
        <v>3</v>
      </c>
      <c r="E1396" s="270">
        <f>[39]insumos!$D$260</f>
        <v>1.02</v>
      </c>
      <c r="F1396" s="251"/>
    </row>
    <row r="1397" spans="1:6" hidden="1">
      <c r="A1397" s="258"/>
      <c r="B1397" s="269"/>
      <c r="C1397" s="266"/>
      <c r="D1397" s="267"/>
      <c r="E1397" s="259" t="s">
        <v>310</v>
      </c>
      <c r="F1397" s="251"/>
    </row>
    <row r="1398" spans="1:6" hidden="1">
      <c r="A1398" s="258"/>
      <c r="B1398" s="239"/>
      <c r="C1398" s="264"/>
      <c r="D1398" s="241"/>
      <c r="E1398" s="259" t="s">
        <v>311</v>
      </c>
      <c r="F1398" s="251"/>
    </row>
    <row r="1399" spans="1:6" hidden="1">
      <c r="A1399" s="258"/>
      <c r="B1399" s="265"/>
      <c r="C1399" s="271"/>
      <c r="D1399" s="272"/>
      <c r="E1399" s="259" t="s">
        <v>312</v>
      </c>
      <c r="F1399" s="251"/>
    </row>
    <row r="1400" spans="1:6" hidden="1">
      <c r="A1400" s="258"/>
      <c r="B1400" s="265"/>
      <c r="C1400" s="271"/>
      <c r="D1400" s="272"/>
      <c r="E1400" s="259" t="s">
        <v>313</v>
      </c>
      <c r="F1400" s="251"/>
    </row>
    <row r="1401" spans="1:6" hidden="1">
      <c r="A1401" s="258"/>
      <c r="B1401" s="239"/>
      <c r="C1401" s="264"/>
      <c r="D1401" s="241"/>
      <c r="E1401" s="239"/>
      <c r="F1401" s="251"/>
    </row>
    <row r="1402" spans="1:6" hidden="1">
      <c r="A1402" s="258" t="s">
        <v>504</v>
      </c>
      <c r="B1402" s="585" t="s">
        <v>501</v>
      </c>
      <c r="C1402" s="586"/>
      <c r="D1402" s="586"/>
      <c r="E1402" s="586"/>
      <c r="F1402" s="251"/>
    </row>
    <row r="1403" spans="1:6" hidden="1">
      <c r="A1403" s="258"/>
      <c r="B1403" s="265" t="str">
        <f>[39]insumos!$B$9</f>
        <v>Ajudante de encanador</v>
      </c>
      <c r="C1403" s="266" t="str">
        <f>[39]insumos!$C$9</f>
        <v>h</v>
      </c>
      <c r="D1403" s="267">
        <v>0.1</v>
      </c>
      <c r="E1403" s="268">
        <f>[39]insumos!$D$9</f>
        <v>3.11</v>
      </c>
      <c r="F1403" s="251"/>
    </row>
    <row r="1404" spans="1:6" hidden="1">
      <c r="A1404" s="258"/>
      <c r="B1404" s="265" t="str">
        <f>[39]insumos!$B$21</f>
        <v>Encanador</v>
      </c>
      <c r="C1404" s="266" t="str">
        <f>[39]insumos!$C$21</f>
        <v>h</v>
      </c>
      <c r="D1404" s="267">
        <v>0.1</v>
      </c>
      <c r="E1404" s="268">
        <f>[39]insumos!$D$21</f>
        <v>4.6100000000000003</v>
      </c>
      <c r="F1404" s="251"/>
    </row>
    <row r="1405" spans="1:6" hidden="1">
      <c r="A1405" s="258"/>
      <c r="B1405" s="269" t="str">
        <f>[39]insumos!$B$306</f>
        <v>Curva PVC PBA 22º 30' PVC PB DN 50 classe 12</v>
      </c>
      <c r="C1405" s="266" t="str">
        <f>[39]insumos!$C$306</f>
        <v>un</v>
      </c>
      <c r="D1405" s="267">
        <v>1</v>
      </c>
      <c r="E1405" s="268">
        <f>[39]insumos!$D$306</f>
        <v>13.8</v>
      </c>
      <c r="F1405" s="251"/>
    </row>
    <row r="1406" spans="1:6" hidden="1">
      <c r="A1406" s="258"/>
      <c r="B1406" s="269" t="str">
        <f>[39]insumos!$B$334</f>
        <v>Lubrificante para tubo de PVC</v>
      </c>
      <c r="C1406" s="266" t="str">
        <f>[39]insumos!$C$334</f>
        <v>kg</v>
      </c>
      <c r="D1406" s="267">
        <v>0.01</v>
      </c>
      <c r="E1406" s="268">
        <f>[39]insumos!$D$334</f>
        <v>27.16</v>
      </c>
      <c r="F1406" s="251"/>
    </row>
    <row r="1407" spans="1:6" hidden="1">
      <c r="A1407" s="258"/>
      <c r="B1407" s="269" t="str">
        <f>[39]insumos!$B$260</f>
        <v>Anel de borracha DN 50mm</v>
      </c>
      <c r="C1407" s="266" t="str">
        <f>[39]insumos!$C$260</f>
        <v>un</v>
      </c>
      <c r="D1407" s="267">
        <v>1</v>
      </c>
      <c r="E1407" s="270">
        <f>[39]insumos!$D$260</f>
        <v>1.02</v>
      </c>
      <c r="F1407" s="251"/>
    </row>
    <row r="1408" spans="1:6" hidden="1">
      <c r="A1408" s="258"/>
      <c r="B1408" s="269"/>
      <c r="C1408" s="266"/>
      <c r="D1408" s="267"/>
      <c r="E1408" s="259" t="s">
        <v>310</v>
      </c>
      <c r="F1408" s="251"/>
    </row>
    <row r="1409" spans="1:6" hidden="1">
      <c r="A1409" s="258"/>
      <c r="B1409" s="239"/>
      <c r="C1409" s="264"/>
      <c r="D1409" s="241"/>
      <c r="E1409" s="259" t="s">
        <v>311</v>
      </c>
      <c r="F1409" s="251"/>
    </row>
    <row r="1410" spans="1:6" hidden="1">
      <c r="A1410" s="258"/>
      <c r="B1410" s="265"/>
      <c r="C1410" s="271"/>
      <c r="D1410" s="272"/>
      <c r="E1410" s="259" t="s">
        <v>312</v>
      </c>
      <c r="F1410" s="251"/>
    </row>
    <row r="1411" spans="1:6" hidden="1">
      <c r="A1411" s="258"/>
      <c r="B1411" s="265"/>
      <c r="C1411" s="271"/>
      <c r="D1411" s="272"/>
      <c r="E1411" s="259" t="s">
        <v>313</v>
      </c>
      <c r="F1411" s="251"/>
    </row>
    <row r="1412" spans="1:6" hidden="1">
      <c r="A1412" s="258"/>
      <c r="B1412" s="239"/>
      <c r="C1412" s="264"/>
      <c r="D1412" s="241"/>
      <c r="E1412" s="239"/>
      <c r="F1412" s="251"/>
    </row>
    <row r="1413" spans="1:6" hidden="1">
      <c r="A1413" s="258" t="s">
        <v>505</v>
      </c>
      <c r="B1413" s="585" t="s">
        <v>506</v>
      </c>
      <c r="C1413" s="586"/>
      <c r="D1413" s="586"/>
      <c r="E1413" s="586"/>
      <c r="F1413" s="251"/>
    </row>
    <row r="1414" spans="1:6" hidden="1">
      <c r="A1414" s="258"/>
      <c r="B1414" s="265" t="str">
        <f>[39]insumos!$B$9</f>
        <v>Ajudante de encanador</v>
      </c>
      <c r="C1414" s="266" t="str">
        <f>[39]insumos!$C$9</f>
        <v>h</v>
      </c>
      <c r="D1414" s="267">
        <v>0.16</v>
      </c>
      <c r="E1414" s="268">
        <f>[39]insumos!$D$9</f>
        <v>3.11</v>
      </c>
      <c r="F1414" s="251"/>
    </row>
    <row r="1415" spans="1:6" hidden="1">
      <c r="A1415" s="258"/>
      <c r="B1415" s="265" t="str">
        <f>[39]insumos!$B$21</f>
        <v>Encanador</v>
      </c>
      <c r="C1415" s="266" t="str">
        <f>[39]insumos!$C$21</f>
        <v>h</v>
      </c>
      <c r="D1415" s="267">
        <v>0.16</v>
      </c>
      <c r="E1415" s="268">
        <f>[39]insumos!$D$21</f>
        <v>4.6100000000000003</v>
      </c>
      <c r="F1415" s="251"/>
    </row>
    <row r="1416" spans="1:6" hidden="1">
      <c r="A1416" s="258"/>
      <c r="B1416" s="269" t="str">
        <f>[39]insumos!$B$282</f>
        <v>Cruzeta PVC PBA com bolsas DN 100</v>
      </c>
      <c r="C1416" s="266" t="str">
        <f>[39]insumos!$C$282</f>
        <v>un</v>
      </c>
      <c r="D1416" s="267">
        <v>1</v>
      </c>
      <c r="E1416" s="268">
        <f>[39]insumos!$D$282</f>
        <v>66.319999999999993</v>
      </c>
      <c r="F1416" s="251"/>
    </row>
    <row r="1417" spans="1:6" hidden="1">
      <c r="A1417" s="258"/>
      <c r="B1417" s="269" t="str">
        <f>[39]insumos!$B$334</f>
        <v>Lubrificante para tubo de PVC</v>
      </c>
      <c r="C1417" s="266" t="str">
        <f>[39]insumos!$C$334</f>
        <v>kg</v>
      </c>
      <c r="D1417" s="267">
        <v>4.5999999999999999E-2</v>
      </c>
      <c r="E1417" s="268">
        <f>[39]insumos!$D$334</f>
        <v>27.16</v>
      </c>
      <c r="F1417" s="251"/>
    </row>
    <row r="1418" spans="1:6" hidden="1">
      <c r="A1418" s="258"/>
      <c r="B1418" s="269" t="str">
        <f>[39]insumos!$B$262</f>
        <v>Anel de borracha DN 100mm</v>
      </c>
      <c r="C1418" s="266" t="str">
        <f>[39]insumos!$C$262</f>
        <v>un</v>
      </c>
      <c r="D1418" s="267">
        <v>4</v>
      </c>
      <c r="E1418" s="270">
        <f>[39]insumos!$D$262</f>
        <v>2.46</v>
      </c>
      <c r="F1418" s="251"/>
    </row>
    <row r="1419" spans="1:6" hidden="1">
      <c r="A1419" s="258"/>
      <c r="B1419" s="269"/>
      <c r="C1419" s="266"/>
      <c r="D1419" s="267"/>
      <c r="E1419" s="259" t="s">
        <v>310</v>
      </c>
      <c r="F1419" s="251"/>
    </row>
    <row r="1420" spans="1:6" hidden="1">
      <c r="A1420" s="258"/>
      <c r="B1420" s="239"/>
      <c r="C1420" s="264"/>
      <c r="D1420" s="241"/>
      <c r="E1420" s="259" t="s">
        <v>311</v>
      </c>
      <c r="F1420" s="251"/>
    </row>
    <row r="1421" spans="1:6" hidden="1">
      <c r="A1421" s="258"/>
      <c r="B1421" s="265"/>
      <c r="C1421" s="271"/>
      <c r="D1421" s="272"/>
      <c r="E1421" s="259" t="s">
        <v>312</v>
      </c>
      <c r="F1421" s="251"/>
    </row>
    <row r="1422" spans="1:6" hidden="1">
      <c r="A1422" s="258"/>
      <c r="B1422" s="265"/>
      <c r="C1422" s="271"/>
      <c r="D1422" s="272"/>
      <c r="E1422" s="259" t="s">
        <v>313</v>
      </c>
      <c r="F1422" s="251"/>
    </row>
    <row r="1423" spans="1:6" hidden="1">
      <c r="A1423" s="258"/>
      <c r="B1423" s="265"/>
      <c r="C1423" s="271"/>
      <c r="D1423" s="272"/>
      <c r="E1423" s="259"/>
      <c r="F1423" s="251"/>
    </row>
    <row r="1424" spans="1:6" hidden="1">
      <c r="A1424" s="258"/>
      <c r="B1424" s="585" t="s">
        <v>507</v>
      </c>
      <c r="C1424" s="586"/>
      <c r="D1424" s="586"/>
      <c r="E1424" s="586"/>
      <c r="F1424" s="251"/>
    </row>
    <row r="1425" spans="1:6" hidden="1">
      <c r="A1425" s="258"/>
      <c r="B1425" s="265" t="str">
        <f>[39]insumos!$B$9</f>
        <v>Ajudante de encanador</v>
      </c>
      <c r="C1425" s="266" t="str">
        <f>[39]insumos!$C$9</f>
        <v>h</v>
      </c>
      <c r="D1425" s="267">
        <v>0.16</v>
      </c>
      <c r="E1425" s="268">
        <f>[39]insumos!$D$9</f>
        <v>3.11</v>
      </c>
      <c r="F1425" s="251"/>
    </row>
    <row r="1426" spans="1:6" hidden="1">
      <c r="A1426" s="258"/>
      <c r="B1426" s="265" t="str">
        <f>[39]insumos!$B$21</f>
        <v>Encanador</v>
      </c>
      <c r="C1426" s="266" t="str">
        <f>[39]insumos!$C$21</f>
        <v>h</v>
      </c>
      <c r="D1426" s="267">
        <v>0.16</v>
      </c>
      <c r="E1426" s="268">
        <f>[39]insumos!$D$21</f>
        <v>4.6100000000000003</v>
      </c>
      <c r="F1426" s="251"/>
    </row>
    <row r="1427" spans="1:6" hidden="1">
      <c r="A1427" s="258"/>
      <c r="B1427" s="269" t="str">
        <f>[39]insumos!B283</f>
        <v>Cruzeta PVC PBA com bolsas DN 75</v>
      </c>
      <c r="C1427" s="266" t="str">
        <f>[39]insumos!$C$282</f>
        <v>un</v>
      </c>
      <c r="D1427" s="267">
        <v>1</v>
      </c>
      <c r="E1427" s="268">
        <f>[39]insumos!D283</f>
        <v>35.78</v>
      </c>
      <c r="F1427" s="251"/>
    </row>
    <row r="1428" spans="1:6" hidden="1">
      <c r="A1428" s="258"/>
      <c r="B1428" s="269" t="str">
        <f>[39]insumos!$B$334</f>
        <v>Lubrificante para tubo de PVC</v>
      </c>
      <c r="C1428" s="266" t="str">
        <f>[39]insumos!$C$334</f>
        <v>kg</v>
      </c>
      <c r="D1428" s="267">
        <v>4.5999999999999999E-2</v>
      </c>
      <c r="E1428" s="268">
        <f>[39]insumos!$D$334</f>
        <v>27.16</v>
      </c>
      <c r="F1428" s="251"/>
    </row>
    <row r="1429" spans="1:6" hidden="1">
      <c r="A1429" s="258"/>
      <c r="B1429" s="269" t="str">
        <f>[39]insumos!$B$262</f>
        <v>Anel de borracha DN 100mm</v>
      </c>
      <c r="C1429" s="266" t="str">
        <f>[39]insumos!$C$262</f>
        <v>un</v>
      </c>
      <c r="D1429" s="267">
        <v>4</v>
      </c>
      <c r="E1429" s="270">
        <f>[39]insumos!$D$262</f>
        <v>2.46</v>
      </c>
      <c r="F1429" s="251"/>
    </row>
    <row r="1430" spans="1:6" hidden="1">
      <c r="A1430" s="258"/>
      <c r="B1430" s="269"/>
      <c r="C1430" s="266"/>
      <c r="D1430" s="267"/>
      <c r="E1430" s="259" t="s">
        <v>310</v>
      </c>
      <c r="F1430" s="251"/>
    </row>
    <row r="1431" spans="1:6" hidden="1">
      <c r="A1431" s="258"/>
      <c r="B1431" s="239"/>
      <c r="C1431" s="264"/>
      <c r="D1431" s="241"/>
      <c r="E1431" s="259" t="s">
        <v>311</v>
      </c>
      <c r="F1431" s="251"/>
    </row>
    <row r="1432" spans="1:6" hidden="1">
      <c r="A1432" s="258"/>
      <c r="B1432" s="265"/>
      <c r="C1432" s="271"/>
      <c r="D1432" s="272"/>
      <c r="E1432" s="259" t="s">
        <v>312</v>
      </c>
      <c r="F1432" s="251"/>
    </row>
    <row r="1433" spans="1:6" hidden="1">
      <c r="A1433" s="258"/>
      <c r="B1433" s="265"/>
      <c r="C1433" s="271"/>
      <c r="D1433" s="272"/>
      <c r="E1433" s="259" t="s">
        <v>313</v>
      </c>
      <c r="F1433" s="251"/>
    </row>
    <row r="1434" spans="1:6" hidden="1">
      <c r="A1434" s="258"/>
      <c r="B1434" s="265"/>
      <c r="C1434" s="271"/>
      <c r="D1434" s="272"/>
      <c r="E1434" s="259"/>
      <c r="F1434" s="251"/>
    </row>
    <row r="1435" spans="1:6" hidden="1">
      <c r="A1435" s="258"/>
      <c r="B1435" s="585" t="s">
        <v>508</v>
      </c>
      <c r="C1435" s="586"/>
      <c r="D1435" s="586"/>
      <c r="E1435" s="586"/>
      <c r="F1435" s="251"/>
    </row>
    <row r="1436" spans="1:6" hidden="1">
      <c r="A1436" s="258"/>
      <c r="B1436" s="265" t="str">
        <f>[39]insumos!$B$9</f>
        <v>Ajudante de encanador</v>
      </c>
      <c r="C1436" s="266" t="str">
        <f>[39]insumos!$C$9</f>
        <v>h</v>
      </c>
      <c r="D1436" s="267">
        <v>0.16</v>
      </c>
      <c r="E1436" s="268">
        <f>[39]insumos!$D$9</f>
        <v>3.11</v>
      </c>
      <c r="F1436" s="251"/>
    </row>
    <row r="1437" spans="1:6" hidden="1">
      <c r="A1437" s="258"/>
      <c r="B1437" s="265" t="str">
        <f>[39]insumos!$B$21</f>
        <v>Encanador</v>
      </c>
      <c r="C1437" s="266" t="str">
        <f>[39]insumos!$C$21</f>
        <v>h</v>
      </c>
      <c r="D1437" s="267">
        <v>0.16</v>
      </c>
      <c r="E1437" s="268">
        <f>[39]insumos!$D$21</f>
        <v>4.6100000000000003</v>
      </c>
      <c r="F1437" s="251"/>
    </row>
    <row r="1438" spans="1:6" hidden="1">
      <c r="A1438" s="258"/>
      <c r="B1438" s="269" t="str">
        <f>[39]insumos!B284</f>
        <v>Cruzeta PVC PBA com bolsas DN 50</v>
      </c>
      <c r="C1438" s="266" t="str">
        <f>[39]insumos!$C$282</f>
        <v>un</v>
      </c>
      <c r="D1438" s="267">
        <v>1</v>
      </c>
      <c r="E1438" s="268">
        <f>[39]insumos!D284</f>
        <v>14.67</v>
      </c>
      <c r="F1438" s="251"/>
    </row>
    <row r="1439" spans="1:6" hidden="1">
      <c r="A1439" s="258"/>
      <c r="B1439" s="269" t="str">
        <f>[39]insumos!$B$334</f>
        <v>Lubrificante para tubo de PVC</v>
      </c>
      <c r="C1439" s="266" t="str">
        <f>[39]insumos!$C$334</f>
        <v>kg</v>
      </c>
      <c r="D1439" s="267">
        <v>4.5999999999999999E-2</v>
      </c>
      <c r="E1439" s="268">
        <f>[39]insumos!$D$334</f>
        <v>27.16</v>
      </c>
      <c r="F1439" s="251"/>
    </row>
    <row r="1440" spans="1:6" hidden="1">
      <c r="A1440" s="258"/>
      <c r="B1440" s="269" t="str">
        <f>[39]insumos!B260</f>
        <v>Anel de borracha DN 50mm</v>
      </c>
      <c r="C1440" s="266" t="str">
        <f>[39]insumos!$C$262</f>
        <v>un</v>
      </c>
      <c r="D1440" s="267">
        <v>4</v>
      </c>
      <c r="E1440" s="270">
        <f>[39]insumos!D260</f>
        <v>1.02</v>
      </c>
      <c r="F1440" s="251"/>
    </row>
    <row r="1441" spans="1:6" hidden="1">
      <c r="A1441" s="258"/>
      <c r="B1441" s="269"/>
      <c r="C1441" s="266"/>
      <c r="D1441" s="267"/>
      <c r="E1441" s="259" t="s">
        <v>310</v>
      </c>
      <c r="F1441" s="251"/>
    </row>
    <row r="1442" spans="1:6" hidden="1">
      <c r="A1442" s="258"/>
      <c r="B1442" s="239"/>
      <c r="C1442" s="264"/>
      <c r="D1442" s="241"/>
      <c r="E1442" s="259" t="s">
        <v>311</v>
      </c>
      <c r="F1442" s="251"/>
    </row>
    <row r="1443" spans="1:6" hidden="1">
      <c r="A1443" s="258"/>
      <c r="B1443" s="265"/>
      <c r="C1443" s="271"/>
      <c r="D1443" s="272"/>
      <c r="E1443" s="259" t="s">
        <v>312</v>
      </c>
      <c r="F1443" s="251"/>
    </row>
    <row r="1444" spans="1:6" hidden="1">
      <c r="A1444" s="258"/>
      <c r="B1444" s="265"/>
      <c r="C1444" s="271"/>
      <c r="D1444" s="272"/>
      <c r="E1444" s="259" t="s">
        <v>313</v>
      </c>
      <c r="F1444" s="251"/>
    </row>
    <row r="1445" spans="1:6" hidden="1">
      <c r="A1445" s="258"/>
      <c r="B1445" s="265"/>
      <c r="C1445" s="273"/>
      <c r="D1445" s="273"/>
      <c r="E1445" s="259"/>
      <c r="F1445" s="251"/>
    </row>
    <row r="1446" spans="1:6" hidden="1">
      <c r="A1446" s="258"/>
      <c r="B1446" s="585" t="s">
        <v>509</v>
      </c>
      <c r="C1446" s="586"/>
      <c r="D1446" s="586"/>
      <c r="E1446" s="586"/>
      <c r="F1446" s="251"/>
    </row>
    <row r="1447" spans="1:6" hidden="1">
      <c r="A1447" s="258"/>
      <c r="B1447" s="265" t="str">
        <f>[39]insumos!$B$9</f>
        <v>Ajudante de encanador</v>
      </c>
      <c r="C1447" s="266" t="str">
        <f>[39]insumos!$C$9</f>
        <v>h</v>
      </c>
      <c r="D1447" s="267">
        <v>0.16</v>
      </c>
      <c r="E1447" s="268">
        <f>[39]insumos!$D$9</f>
        <v>3.11</v>
      </c>
      <c r="F1447" s="251"/>
    </row>
    <row r="1448" spans="1:6" hidden="1">
      <c r="A1448" s="258"/>
      <c r="B1448" s="265" t="str">
        <f>[39]insumos!$B$21</f>
        <v>Encanador</v>
      </c>
      <c r="C1448" s="266" t="str">
        <f>[39]insumos!$C$21</f>
        <v>h</v>
      </c>
      <c r="D1448" s="267">
        <v>0.16</v>
      </c>
      <c r="E1448" s="268">
        <f>[39]insumos!$D$21</f>
        <v>4.6100000000000003</v>
      </c>
      <c r="F1448" s="251"/>
    </row>
    <row r="1449" spans="1:6" hidden="1">
      <c r="A1449" s="258"/>
      <c r="B1449" s="269" t="str">
        <f>[39]insumos!B287</f>
        <v>Cruzeta de redução 75x50mm PVC rigido</v>
      </c>
      <c r="C1449" s="266" t="str">
        <f>[39]insumos!$C$282</f>
        <v>un</v>
      </c>
      <c r="D1449" s="267">
        <v>1</v>
      </c>
      <c r="E1449" s="268">
        <f>[39]insumos!D287</f>
        <v>27.34</v>
      </c>
      <c r="F1449" s="251"/>
    </row>
    <row r="1450" spans="1:6" hidden="1">
      <c r="A1450" s="258"/>
      <c r="B1450" s="269" t="str">
        <f>[39]insumos!$B$334</f>
        <v>Lubrificante para tubo de PVC</v>
      </c>
      <c r="C1450" s="266" t="str">
        <f>[39]insumos!$C$334</f>
        <v>kg</v>
      </c>
      <c r="D1450" s="267">
        <v>4.5999999999999999E-2</v>
      </c>
      <c r="E1450" s="268" t="e">
        <f>#REF!</f>
        <v>#REF!</v>
      </c>
      <c r="F1450" s="251"/>
    </row>
    <row r="1451" spans="1:6" hidden="1">
      <c r="A1451" s="258"/>
      <c r="B1451" s="269" t="str">
        <f>[39]insumos!B261</f>
        <v>Anel de borracha DN 75mm</v>
      </c>
      <c r="C1451" s="266" t="str">
        <f>[39]insumos!$C$262</f>
        <v>un</v>
      </c>
      <c r="D1451" s="267">
        <v>4</v>
      </c>
      <c r="E1451" s="270">
        <f>[39]insumos!D261</f>
        <v>2.2999999999999998</v>
      </c>
      <c r="F1451" s="251"/>
    </row>
    <row r="1452" spans="1:6" hidden="1">
      <c r="A1452" s="258"/>
      <c r="B1452" s="269"/>
      <c r="C1452" s="266"/>
      <c r="D1452" s="267"/>
      <c r="E1452" s="259" t="s">
        <v>310</v>
      </c>
      <c r="F1452" s="251"/>
    </row>
    <row r="1453" spans="1:6" hidden="1">
      <c r="A1453" s="258"/>
      <c r="B1453" s="239"/>
      <c r="C1453" s="264"/>
      <c r="D1453" s="241"/>
      <c r="E1453" s="259" t="s">
        <v>311</v>
      </c>
      <c r="F1453" s="251"/>
    </row>
    <row r="1454" spans="1:6" hidden="1">
      <c r="A1454" s="258"/>
      <c r="B1454" s="265"/>
      <c r="C1454" s="271"/>
      <c r="D1454" s="272"/>
      <c r="E1454" s="259" t="s">
        <v>312</v>
      </c>
      <c r="F1454" s="251"/>
    </row>
    <row r="1455" spans="1:6" hidden="1">
      <c r="A1455" s="258"/>
      <c r="B1455" s="265"/>
      <c r="C1455" s="271"/>
      <c r="D1455" s="272"/>
      <c r="E1455" s="259" t="s">
        <v>313</v>
      </c>
      <c r="F1455" s="251"/>
    </row>
    <row r="1456" spans="1:6" hidden="1">
      <c r="A1456" s="258"/>
      <c r="B1456" s="265"/>
      <c r="C1456" s="271"/>
      <c r="D1456" s="272"/>
      <c r="E1456" s="259"/>
      <c r="F1456" s="251"/>
    </row>
    <row r="1457" spans="1:6" hidden="1">
      <c r="A1457" s="258"/>
      <c r="B1457" s="585" t="s">
        <v>510</v>
      </c>
      <c r="C1457" s="586"/>
      <c r="D1457" s="586"/>
      <c r="E1457" s="586"/>
      <c r="F1457" s="251"/>
    </row>
    <row r="1458" spans="1:6" hidden="1">
      <c r="A1458" s="258"/>
      <c r="B1458" s="265" t="str">
        <f>[39]insumos!$B$9</f>
        <v>Ajudante de encanador</v>
      </c>
      <c r="C1458" s="266" t="str">
        <f>[39]insumos!$C$9</f>
        <v>h</v>
      </c>
      <c r="D1458" s="267">
        <v>0.16</v>
      </c>
      <c r="E1458" s="268">
        <f>[39]insumos!$D$9</f>
        <v>3.11</v>
      </c>
      <c r="F1458" s="251"/>
    </row>
    <row r="1459" spans="1:6" hidden="1">
      <c r="A1459" s="258"/>
      <c r="B1459" s="265" t="str">
        <f>[39]insumos!$B$21</f>
        <v>Encanador</v>
      </c>
      <c r="C1459" s="266" t="str">
        <f>[39]insumos!$C$21</f>
        <v>h</v>
      </c>
      <c r="D1459" s="267">
        <v>0.16</v>
      </c>
      <c r="E1459" s="268">
        <f>[39]insumos!$D$21</f>
        <v>4.6100000000000003</v>
      </c>
      <c r="F1459" s="251"/>
    </row>
    <row r="1460" spans="1:6" hidden="1">
      <c r="A1460" s="258"/>
      <c r="B1460" s="269" t="str">
        <f>[39]insumos!B285</f>
        <v>Cruzeta de redução 100x50mm PVC rigido</v>
      </c>
      <c r="C1460" s="266" t="str">
        <f>[39]insumos!$C$282</f>
        <v>un</v>
      </c>
      <c r="D1460" s="267">
        <v>1</v>
      </c>
      <c r="E1460" s="268">
        <f>[39]insumos!D285</f>
        <v>22.21</v>
      </c>
      <c r="F1460" s="251"/>
    </row>
    <row r="1461" spans="1:6" hidden="1">
      <c r="A1461" s="258"/>
      <c r="B1461" s="269" t="str">
        <f>[39]insumos!$B$334</f>
        <v>Lubrificante para tubo de PVC</v>
      </c>
      <c r="C1461" s="266" t="str">
        <f>[39]insumos!$C$334</f>
        <v>kg</v>
      </c>
      <c r="D1461" s="267">
        <v>4.5999999999999999E-2</v>
      </c>
      <c r="E1461" s="268" t="e">
        <f>#REF!</f>
        <v>#REF!</v>
      </c>
      <c r="F1461" s="251"/>
    </row>
    <row r="1462" spans="1:6" hidden="1">
      <c r="A1462" s="258"/>
      <c r="B1462" s="269" t="str">
        <f>[39]insumos!B262</f>
        <v>Anel de borracha DN 100mm</v>
      </c>
      <c r="C1462" s="266" t="str">
        <f>[39]insumos!$C$262</f>
        <v>un</v>
      </c>
      <c r="D1462" s="267">
        <v>4</v>
      </c>
      <c r="E1462" s="270">
        <f>[39]insumos!D272</f>
        <v>6.85</v>
      </c>
      <c r="F1462" s="251"/>
    </row>
    <row r="1463" spans="1:6" hidden="1">
      <c r="A1463" s="258"/>
      <c r="B1463" s="269"/>
      <c r="C1463" s="266"/>
      <c r="D1463" s="267"/>
      <c r="E1463" s="259" t="s">
        <v>310</v>
      </c>
      <c r="F1463" s="251"/>
    </row>
    <row r="1464" spans="1:6" hidden="1">
      <c r="A1464" s="258"/>
      <c r="B1464" s="239"/>
      <c r="C1464" s="264"/>
      <c r="D1464" s="241"/>
      <c r="E1464" s="259" t="s">
        <v>311</v>
      </c>
      <c r="F1464" s="251"/>
    </row>
    <row r="1465" spans="1:6" hidden="1">
      <c r="A1465" s="258"/>
      <c r="B1465" s="265"/>
      <c r="C1465" s="271"/>
      <c r="D1465" s="272"/>
      <c r="E1465" s="259" t="s">
        <v>312</v>
      </c>
      <c r="F1465" s="251"/>
    </row>
    <row r="1466" spans="1:6" hidden="1">
      <c r="A1466" s="258"/>
      <c r="B1466" s="265"/>
      <c r="C1466" s="271"/>
      <c r="D1466" s="272"/>
      <c r="E1466" s="259" t="s">
        <v>313</v>
      </c>
      <c r="F1466" s="251"/>
    </row>
    <row r="1467" spans="1:6" hidden="1">
      <c r="A1467" s="258"/>
      <c r="B1467" s="265"/>
      <c r="C1467" s="271"/>
      <c r="D1467" s="272"/>
      <c r="E1467" s="259"/>
      <c r="F1467" s="251"/>
    </row>
    <row r="1468" spans="1:6" hidden="1">
      <c r="A1468" s="258"/>
      <c r="B1468" s="585" t="s">
        <v>511</v>
      </c>
      <c r="C1468" s="586"/>
      <c r="D1468" s="586"/>
      <c r="E1468" s="586"/>
      <c r="F1468" s="251"/>
    </row>
    <row r="1469" spans="1:6" hidden="1">
      <c r="A1469" s="258"/>
      <c r="B1469" s="265" t="str">
        <f>[39]insumos!$B$9</f>
        <v>Ajudante de encanador</v>
      </c>
      <c r="C1469" s="266" t="str">
        <f>[39]insumos!$C$9</f>
        <v>h</v>
      </c>
      <c r="D1469" s="267">
        <v>0.16</v>
      </c>
      <c r="E1469" s="268">
        <f>[39]insumos!$D$9</f>
        <v>3.11</v>
      </c>
      <c r="F1469" s="251"/>
    </row>
    <row r="1470" spans="1:6" hidden="1">
      <c r="A1470" s="258"/>
      <c r="B1470" s="265" t="str">
        <f>[39]insumos!$B$21</f>
        <v>Encanador</v>
      </c>
      <c r="C1470" s="266" t="str">
        <f>[39]insumos!$C$21</f>
        <v>h</v>
      </c>
      <c r="D1470" s="267">
        <v>0.16</v>
      </c>
      <c r="E1470" s="268">
        <f>[39]insumos!$D$21</f>
        <v>4.6100000000000003</v>
      </c>
      <c r="F1470" s="251"/>
    </row>
    <row r="1471" spans="1:6" hidden="1">
      <c r="A1471" s="258"/>
      <c r="B1471" s="269" t="str">
        <f>[39]insumos!B286</f>
        <v xml:space="preserve">Cruzeta de redução FºFº 150x100mm </v>
      </c>
      <c r="C1471" s="266" t="str">
        <f>[39]insumos!$C$282</f>
        <v>un</v>
      </c>
      <c r="D1471" s="267">
        <v>1</v>
      </c>
      <c r="E1471" s="268">
        <f>[39]insumos!D286</f>
        <v>310.61</v>
      </c>
      <c r="F1471" s="251"/>
    </row>
    <row r="1472" spans="1:6" hidden="1">
      <c r="A1472" s="258"/>
      <c r="B1472" s="269" t="str">
        <f>[39]insumos!B333</f>
        <v>Lubrificante para tubo de ferro fundido</v>
      </c>
      <c r="C1472" s="266" t="str">
        <f>[39]insumos!$C$334</f>
        <v>kg</v>
      </c>
      <c r="D1472" s="267">
        <v>4.5999999999999999E-2</v>
      </c>
      <c r="E1472" s="268">
        <f>[39]insumos!D333</f>
        <v>17.559999999999999</v>
      </c>
      <c r="F1472" s="251"/>
    </row>
    <row r="1473" spans="1:6" hidden="1">
      <c r="A1473" s="258"/>
      <c r="B1473" s="269" t="str">
        <f>[39]insumos!B263</f>
        <v>Anel de borracha DN 150mm</v>
      </c>
      <c r="C1473" s="266" t="str">
        <f>[39]insumos!$C$262</f>
        <v>un</v>
      </c>
      <c r="D1473" s="267">
        <v>4</v>
      </c>
      <c r="E1473" s="270">
        <f>[39]insumos!D283</f>
        <v>35.78</v>
      </c>
      <c r="F1473" s="251"/>
    </row>
    <row r="1474" spans="1:6" hidden="1">
      <c r="A1474" s="258"/>
      <c r="B1474" s="269"/>
      <c r="C1474" s="266"/>
      <c r="D1474" s="267"/>
      <c r="E1474" s="259" t="s">
        <v>310</v>
      </c>
      <c r="F1474" s="251"/>
    </row>
    <row r="1475" spans="1:6" hidden="1">
      <c r="A1475" s="258"/>
      <c r="B1475" s="239"/>
      <c r="C1475" s="264"/>
      <c r="D1475" s="241"/>
      <c r="E1475" s="259" t="s">
        <v>311</v>
      </c>
      <c r="F1475" s="251"/>
    </row>
    <row r="1476" spans="1:6" hidden="1">
      <c r="A1476" s="258"/>
      <c r="B1476" s="265"/>
      <c r="C1476" s="271"/>
      <c r="D1476" s="272"/>
      <c r="E1476" s="259" t="s">
        <v>312</v>
      </c>
      <c r="F1476" s="251"/>
    </row>
    <row r="1477" spans="1:6" hidden="1">
      <c r="A1477" s="258"/>
      <c r="B1477" s="265"/>
      <c r="C1477" s="271"/>
      <c r="D1477" s="272"/>
      <c r="E1477" s="259" t="s">
        <v>313</v>
      </c>
      <c r="F1477" s="251"/>
    </row>
    <row r="1478" spans="1:6" hidden="1">
      <c r="A1478" s="258"/>
      <c r="B1478" s="265"/>
      <c r="C1478" s="271"/>
      <c r="D1478" s="272"/>
      <c r="E1478" s="259"/>
      <c r="F1478" s="251"/>
    </row>
    <row r="1479" spans="1:6" hidden="1">
      <c r="A1479" s="258"/>
      <c r="B1479" s="265"/>
      <c r="C1479" s="273"/>
      <c r="D1479" s="273"/>
      <c r="E1479" s="259"/>
      <c r="F1479" s="251"/>
    </row>
    <row r="1480" spans="1:6" hidden="1">
      <c r="A1480" s="258"/>
      <c r="B1480" s="585" t="s">
        <v>512</v>
      </c>
      <c r="C1480" s="586"/>
      <c r="D1480" s="586"/>
      <c r="E1480" s="586"/>
      <c r="F1480" s="251"/>
    </row>
    <row r="1481" spans="1:6" hidden="1">
      <c r="A1481" s="258"/>
      <c r="B1481" s="265" t="str">
        <f>[39]insumos!$B$9</f>
        <v>Ajudante de encanador</v>
      </c>
      <c r="C1481" s="266" t="str">
        <f>[39]insumos!$C$9</f>
        <v>h</v>
      </c>
      <c r="D1481" s="267">
        <v>0.16</v>
      </c>
      <c r="E1481" s="268">
        <f>[39]insumos!$D$9</f>
        <v>3.11</v>
      </c>
      <c r="F1481" s="251"/>
    </row>
    <row r="1482" spans="1:6" hidden="1">
      <c r="A1482" s="258"/>
      <c r="B1482" s="265" t="str">
        <f>[39]insumos!$B$21</f>
        <v>Encanador</v>
      </c>
      <c r="C1482" s="266" t="str">
        <f>[39]insumos!$C$21</f>
        <v>h</v>
      </c>
      <c r="D1482" s="267">
        <v>0.16</v>
      </c>
      <c r="E1482" s="268">
        <f>[39]insumos!$D$21</f>
        <v>4.6100000000000003</v>
      </c>
      <c r="F1482" s="251"/>
    </row>
    <row r="1483" spans="1:6" hidden="1">
      <c r="A1483" s="258"/>
      <c r="B1483" s="269" t="str">
        <f>[39]insumos!B392</f>
        <v>Tê redução 90º PVC PBA com bolsas DN 100x75</v>
      </c>
      <c r="C1483" s="266" t="str">
        <f>[39]insumos!$C$391</f>
        <v>un</v>
      </c>
      <c r="D1483" s="267">
        <v>1</v>
      </c>
      <c r="E1483" s="268">
        <f>[39]insumos!D392</f>
        <v>33.380000000000003</v>
      </c>
      <c r="F1483" s="251"/>
    </row>
    <row r="1484" spans="1:6" hidden="1">
      <c r="A1484" s="258"/>
      <c r="B1484" s="269" t="str">
        <f>[39]insumos!$B$334</f>
        <v>Lubrificante para tubo de PVC</v>
      </c>
      <c r="C1484" s="266" t="str">
        <f>[39]insumos!$C$334</f>
        <v>kg</v>
      </c>
      <c r="D1484" s="267">
        <v>2.5000000000000001E-2</v>
      </c>
      <c r="E1484" s="268">
        <f>[39]insumos!$D$334</f>
        <v>27.16</v>
      </c>
      <c r="F1484" s="251"/>
    </row>
    <row r="1485" spans="1:6" hidden="1">
      <c r="A1485" s="258"/>
      <c r="B1485" s="269" t="str">
        <f>[39]insumos!B262</f>
        <v>Anel de borracha DN 100mm</v>
      </c>
      <c r="C1485" s="266" t="str">
        <f>[39]insumos!$C$260</f>
        <v>un</v>
      </c>
      <c r="D1485" s="267">
        <v>1</v>
      </c>
      <c r="E1485" s="270">
        <f>[39]insumos!D262</f>
        <v>2.46</v>
      </c>
      <c r="F1485" s="251"/>
    </row>
    <row r="1486" spans="1:6" hidden="1">
      <c r="A1486" s="258"/>
      <c r="B1486" s="269" t="str">
        <f>[39]insumos!$B$261</f>
        <v>Anel de borracha DN 75mm</v>
      </c>
      <c r="C1486" s="266" t="str">
        <f>[39]insumos!$C$261</f>
        <v>un</v>
      </c>
      <c r="D1486" s="267">
        <v>2</v>
      </c>
      <c r="E1486" s="270">
        <f>[39]insumos!$D$261</f>
        <v>2.2999999999999998</v>
      </c>
      <c r="F1486" s="251"/>
    </row>
    <row r="1487" spans="1:6" hidden="1">
      <c r="A1487" s="258"/>
      <c r="B1487" s="269"/>
      <c r="C1487" s="266"/>
      <c r="D1487" s="267"/>
      <c r="E1487" s="259" t="s">
        <v>310</v>
      </c>
      <c r="F1487" s="251"/>
    </row>
    <row r="1488" spans="1:6" hidden="1">
      <c r="A1488" s="258"/>
      <c r="B1488" s="239"/>
      <c r="C1488" s="264"/>
      <c r="D1488" s="241"/>
      <c r="E1488" s="259" t="s">
        <v>311</v>
      </c>
      <c r="F1488" s="251"/>
    </row>
    <row r="1489" spans="1:6" hidden="1">
      <c r="A1489" s="258"/>
      <c r="B1489" s="265"/>
      <c r="C1489" s="271"/>
      <c r="D1489" s="272"/>
      <c r="E1489" s="259" t="s">
        <v>312</v>
      </c>
      <c r="F1489" s="251"/>
    </row>
    <row r="1490" spans="1:6" hidden="1">
      <c r="A1490" s="258"/>
      <c r="B1490" s="265"/>
      <c r="C1490" s="271"/>
      <c r="D1490" s="272"/>
      <c r="E1490" s="259" t="s">
        <v>313</v>
      </c>
      <c r="F1490" s="251"/>
    </row>
    <row r="1491" spans="1:6" hidden="1">
      <c r="A1491" s="258"/>
      <c r="B1491" s="265"/>
      <c r="C1491" s="273"/>
      <c r="D1491" s="273"/>
      <c r="E1491" s="259"/>
      <c r="F1491" s="251"/>
    </row>
    <row r="1492" spans="1:6" hidden="1">
      <c r="A1492" s="258"/>
      <c r="B1492" s="265"/>
      <c r="C1492" s="273"/>
      <c r="D1492" s="273"/>
      <c r="E1492" s="259"/>
      <c r="F1492" s="251"/>
    </row>
    <row r="1493" spans="1:6" hidden="1">
      <c r="A1493" s="258"/>
      <c r="B1493" s="265"/>
      <c r="C1493" s="273"/>
      <c r="D1493" s="273"/>
      <c r="E1493" s="259"/>
      <c r="F1493" s="251"/>
    </row>
    <row r="1494" spans="1:6" hidden="1">
      <c r="A1494" s="259" t="s">
        <v>513</v>
      </c>
      <c r="B1494" s="259" t="s">
        <v>400</v>
      </c>
      <c r="C1494" s="264"/>
      <c r="D1494" s="241"/>
      <c r="E1494" s="259"/>
      <c r="F1494" s="251"/>
    </row>
    <row r="1495" spans="1:6" hidden="1">
      <c r="A1495" s="258"/>
      <c r="B1495" s="265" t="str">
        <f>[39]insumos!$B$9</f>
        <v>Ajudante de encanador</v>
      </c>
      <c r="C1495" s="271" t="s">
        <v>325</v>
      </c>
      <c r="D1495" s="267">
        <v>1.48</v>
      </c>
      <c r="E1495" s="268">
        <f>[39]insumos!$D$9</f>
        <v>3.11</v>
      </c>
      <c r="F1495" s="251"/>
    </row>
    <row r="1496" spans="1:6" hidden="1">
      <c r="A1496" s="258"/>
      <c r="B1496" s="265" t="str">
        <f>[39]insumos!$B$21</f>
        <v>Encanador</v>
      </c>
      <c r="C1496" s="271" t="s">
        <v>325</v>
      </c>
      <c r="D1496" s="267">
        <v>1.48</v>
      </c>
      <c r="E1496" s="268">
        <f>[39]insumos!$D$21</f>
        <v>4.6100000000000003</v>
      </c>
      <c r="F1496" s="251"/>
    </row>
    <row r="1497" spans="1:6" ht="24" hidden="1">
      <c r="A1497" s="258"/>
      <c r="B1497" s="269" t="str">
        <f>[39]insumos!$B$370</f>
        <v>Registro de gaveta F°F° c/haste INOX e cunha de elastômero DN 100</v>
      </c>
      <c r="C1497" s="266" t="str">
        <f>[39]insumos!$C$370</f>
        <v>un</v>
      </c>
      <c r="D1497" s="267">
        <v>1</v>
      </c>
      <c r="E1497" s="268">
        <f>[39]insumos!$D$370</f>
        <v>361.7</v>
      </c>
      <c r="F1497" s="251"/>
    </row>
    <row r="1498" spans="1:6" hidden="1">
      <c r="A1498" s="258"/>
      <c r="B1498" s="275" t="str">
        <f>[39]insumos!$B$562</f>
        <v>Fita de vedação - largura 18mm</v>
      </c>
      <c r="C1498" s="271" t="s">
        <v>219</v>
      </c>
      <c r="D1498" s="267">
        <v>4.1399999999999997</v>
      </c>
      <c r="E1498" s="276">
        <f>[39]insumos!$D$562</f>
        <v>0.08</v>
      </c>
      <c r="F1498" s="251"/>
    </row>
    <row r="1499" spans="1:6" hidden="1">
      <c r="A1499" s="258"/>
      <c r="B1499" s="275"/>
      <c r="C1499" s="271"/>
      <c r="D1499" s="267"/>
      <c r="E1499" s="259" t="s">
        <v>310</v>
      </c>
      <c r="F1499" s="251"/>
    </row>
    <row r="1500" spans="1:6" hidden="1">
      <c r="A1500" s="258"/>
      <c r="B1500" s="239"/>
      <c r="C1500" s="264"/>
      <c r="D1500" s="241"/>
      <c r="E1500" s="259" t="s">
        <v>311</v>
      </c>
      <c r="F1500" s="251"/>
    </row>
    <row r="1501" spans="1:6" hidden="1">
      <c r="A1501" s="258"/>
      <c r="B1501" s="265"/>
      <c r="C1501" s="273"/>
      <c r="D1501" s="273"/>
      <c r="E1501" s="259" t="s">
        <v>312</v>
      </c>
      <c r="F1501" s="251"/>
    </row>
    <row r="1502" spans="1:6" hidden="1">
      <c r="A1502" s="258"/>
      <c r="B1502" s="265"/>
      <c r="C1502" s="273"/>
      <c r="D1502" s="273"/>
      <c r="E1502" s="259" t="s">
        <v>313</v>
      </c>
      <c r="F1502" s="251"/>
    </row>
    <row r="1503" spans="1:6" hidden="1">
      <c r="A1503" s="258"/>
      <c r="B1503" s="265"/>
      <c r="C1503" s="273"/>
      <c r="D1503" s="273"/>
      <c r="E1503" s="259"/>
      <c r="F1503" s="251"/>
    </row>
    <row r="1504" spans="1:6" hidden="1">
      <c r="A1504" s="258" t="s">
        <v>514</v>
      </c>
      <c r="B1504" s="277" t="s">
        <v>515</v>
      </c>
      <c r="C1504" s="273"/>
      <c r="D1504" s="273"/>
      <c r="E1504" s="239"/>
      <c r="F1504" s="251"/>
    </row>
    <row r="1505" spans="1:6" hidden="1">
      <c r="A1505" s="258" t="s">
        <v>516</v>
      </c>
      <c r="B1505" s="259" t="s">
        <v>66</v>
      </c>
      <c r="C1505" s="260"/>
      <c r="D1505" s="261"/>
      <c r="E1505" s="259"/>
      <c r="F1505" s="251"/>
    </row>
    <row r="1506" spans="1:6" hidden="1">
      <c r="A1506" s="258"/>
      <c r="B1506" s="265" t="str">
        <f>[39]insumos!$B$31</f>
        <v>Servente</v>
      </c>
      <c r="C1506" s="281" t="str">
        <f>[39]insumos!$C$31</f>
        <v>h</v>
      </c>
      <c r="D1506" s="241">
        <v>2.65</v>
      </c>
      <c r="E1506" s="268">
        <f>[39]insumos!$D$31</f>
        <v>3.11</v>
      </c>
      <c r="F1506" s="251"/>
    </row>
    <row r="1507" spans="1:6" hidden="1">
      <c r="A1507" s="258"/>
      <c r="B1507" s="265"/>
      <c r="C1507" s="281"/>
      <c r="D1507" s="241"/>
      <c r="E1507" s="259" t="s">
        <v>310</v>
      </c>
      <c r="F1507" s="251"/>
    </row>
    <row r="1508" spans="1:6" hidden="1">
      <c r="A1508" s="258"/>
      <c r="B1508" s="239"/>
      <c r="C1508" s="264"/>
      <c r="D1508" s="241"/>
      <c r="E1508" s="259" t="s">
        <v>311</v>
      </c>
      <c r="F1508" s="251"/>
    </row>
    <row r="1509" spans="1:6" hidden="1">
      <c r="A1509" s="258"/>
      <c r="B1509" s="259"/>
      <c r="C1509" s="260"/>
      <c r="D1509" s="261"/>
      <c r="E1509" s="259" t="s">
        <v>312</v>
      </c>
      <c r="F1509" s="251"/>
    </row>
    <row r="1510" spans="1:6" hidden="1">
      <c r="A1510" s="258"/>
      <c r="B1510" s="259"/>
      <c r="C1510" s="260"/>
      <c r="D1510" s="261"/>
      <c r="E1510" s="259" t="s">
        <v>313</v>
      </c>
      <c r="F1510" s="251"/>
    </row>
    <row r="1511" spans="1:6" hidden="1">
      <c r="A1511" s="258"/>
      <c r="B1511" s="265"/>
      <c r="C1511" s="273"/>
      <c r="D1511" s="273"/>
      <c r="E1511" s="239"/>
      <c r="F1511" s="251"/>
    </row>
    <row r="1512" spans="1:6" hidden="1">
      <c r="A1512" s="258" t="s">
        <v>517</v>
      </c>
      <c r="B1512" s="259" t="s">
        <v>269</v>
      </c>
      <c r="C1512" s="260"/>
      <c r="D1512" s="261"/>
      <c r="E1512" s="259"/>
      <c r="F1512" s="251"/>
    </row>
    <row r="1513" spans="1:6" hidden="1">
      <c r="A1513" s="258"/>
      <c r="B1513" s="265" t="str">
        <f>[39]insumos!$B$649</f>
        <v>Rompedor Pneumático (CHP)</v>
      </c>
      <c r="C1513" s="281" t="str">
        <f>[39]insumos!$C$649</f>
        <v>h</v>
      </c>
      <c r="D1513" s="241">
        <v>3.05</v>
      </c>
      <c r="E1513" s="268">
        <f>[39]insumos!$D$649</f>
        <v>3.88</v>
      </c>
      <c r="F1513" s="251"/>
    </row>
    <row r="1514" spans="1:6" hidden="1">
      <c r="A1514" s="258"/>
      <c r="B1514" s="265" t="str">
        <f>[39]insumos!$B$31</f>
        <v>Servente</v>
      </c>
      <c r="C1514" s="281" t="str">
        <f>[39]insumos!$C$31</f>
        <v>h</v>
      </c>
      <c r="D1514" s="241">
        <v>5</v>
      </c>
      <c r="E1514" s="268">
        <f>[39]insumos!$D$31</f>
        <v>3.11</v>
      </c>
      <c r="F1514" s="251"/>
    </row>
    <row r="1515" spans="1:6" hidden="1">
      <c r="A1515" s="258"/>
      <c r="B1515" s="265"/>
      <c r="C1515" s="281"/>
      <c r="D1515" s="241"/>
      <c r="E1515" s="259" t="s">
        <v>310</v>
      </c>
      <c r="F1515" s="251"/>
    </row>
    <row r="1516" spans="1:6" hidden="1">
      <c r="A1516" s="258"/>
      <c r="B1516" s="239"/>
      <c r="C1516" s="264"/>
      <c r="D1516" s="241"/>
      <c r="E1516" s="259" t="s">
        <v>311</v>
      </c>
      <c r="F1516" s="251"/>
    </row>
    <row r="1517" spans="1:6" hidden="1">
      <c r="A1517" s="258"/>
      <c r="B1517" s="259"/>
      <c r="C1517" s="260"/>
      <c r="D1517" s="261"/>
      <c r="E1517" s="259" t="s">
        <v>312</v>
      </c>
      <c r="F1517" s="251"/>
    </row>
    <row r="1518" spans="1:6" hidden="1">
      <c r="A1518" s="258"/>
      <c r="B1518" s="259"/>
      <c r="C1518" s="260"/>
      <c r="D1518" s="261"/>
      <c r="E1518" s="259" t="s">
        <v>313</v>
      </c>
      <c r="F1518" s="251"/>
    </row>
    <row r="1519" spans="1:6" hidden="1">
      <c r="A1519" s="258"/>
      <c r="B1519" s="265"/>
      <c r="C1519" s="273"/>
      <c r="D1519" s="273"/>
      <c r="E1519" s="239"/>
      <c r="F1519" s="251"/>
    </row>
    <row r="1520" spans="1:6" hidden="1">
      <c r="A1520" s="258" t="s">
        <v>518</v>
      </c>
      <c r="B1520" s="259" t="s">
        <v>519</v>
      </c>
      <c r="C1520" s="260"/>
      <c r="D1520" s="261"/>
      <c r="E1520" s="259"/>
      <c r="F1520" s="251"/>
    </row>
    <row r="1521" spans="1:6" hidden="1">
      <c r="A1521" s="258"/>
      <c r="B1521" s="265" t="str">
        <f>[39]insumos!$B$31</f>
        <v>Servente</v>
      </c>
      <c r="C1521" s="281" t="str">
        <f>[39]insumos!$C$31</f>
        <v>h</v>
      </c>
      <c r="D1521" s="241">
        <v>1.7</v>
      </c>
      <c r="E1521" s="268">
        <f>[39]insumos!$D$31</f>
        <v>3.11</v>
      </c>
      <c r="F1521" s="251"/>
    </row>
    <row r="1522" spans="1:6" hidden="1">
      <c r="A1522" s="258"/>
      <c r="B1522" s="239"/>
      <c r="C1522" s="240"/>
      <c r="D1522" s="241"/>
      <c r="E1522" s="259" t="s">
        <v>310</v>
      </c>
      <c r="F1522" s="251"/>
    </row>
    <row r="1523" spans="1:6" hidden="1">
      <c r="A1523" s="258"/>
      <c r="B1523" s="265"/>
      <c r="C1523" s="273"/>
      <c r="D1523" s="273"/>
      <c r="E1523" s="259" t="s">
        <v>311</v>
      </c>
      <c r="F1523" s="251"/>
    </row>
    <row r="1524" spans="1:6" hidden="1">
      <c r="A1524" s="258"/>
      <c r="B1524" s="265"/>
      <c r="C1524" s="273"/>
      <c r="D1524" s="273"/>
      <c r="E1524" s="259" t="s">
        <v>312</v>
      </c>
      <c r="F1524" s="251"/>
    </row>
    <row r="1525" spans="1:6" hidden="1">
      <c r="A1525" s="258"/>
      <c r="B1525" s="265"/>
      <c r="C1525" s="273"/>
      <c r="D1525" s="273"/>
      <c r="E1525" s="259" t="s">
        <v>313</v>
      </c>
      <c r="F1525" s="251"/>
    </row>
    <row r="1526" spans="1:6" hidden="1">
      <c r="A1526" s="258"/>
      <c r="B1526" s="265"/>
      <c r="C1526" s="273"/>
      <c r="D1526" s="273"/>
      <c r="E1526" s="239"/>
      <c r="F1526" s="251"/>
    </row>
    <row r="1527" spans="1:6" hidden="1">
      <c r="A1527" s="258" t="s">
        <v>520</v>
      </c>
      <c r="B1527" s="259" t="s">
        <v>521</v>
      </c>
      <c r="C1527" s="260"/>
      <c r="D1527" s="261"/>
      <c r="E1527" s="259"/>
      <c r="F1527" s="251"/>
    </row>
    <row r="1528" spans="1:6" hidden="1">
      <c r="A1528" s="258"/>
      <c r="B1528" s="265" t="str">
        <f>[39]insumos!$B$31</f>
        <v>Servente</v>
      </c>
      <c r="C1528" s="281" t="str">
        <f>[39]insumos!$C$31</f>
        <v>h</v>
      </c>
      <c r="D1528" s="241">
        <v>1.05</v>
      </c>
      <c r="E1528" s="268">
        <f>[39]insumos!$D$31</f>
        <v>3.11</v>
      </c>
      <c r="F1528" s="251"/>
    </row>
    <row r="1529" spans="1:6" hidden="1">
      <c r="A1529" s="258"/>
      <c r="B1529" s="239" t="str">
        <f>[39]insumos!B33</f>
        <v>Areia vermelha</v>
      </c>
      <c r="C1529" s="264" t="s">
        <v>454</v>
      </c>
      <c r="D1529" s="241">
        <v>1</v>
      </c>
      <c r="E1529" s="293">
        <f>[39]insumos!D33</f>
        <v>23.7</v>
      </c>
      <c r="F1529" s="251"/>
    </row>
    <row r="1530" spans="1:6" hidden="1">
      <c r="A1530" s="258"/>
      <c r="B1530" s="239"/>
      <c r="C1530" s="264"/>
      <c r="D1530" s="241"/>
      <c r="E1530" s="259" t="s">
        <v>310</v>
      </c>
      <c r="F1530" s="251"/>
    </row>
    <row r="1531" spans="1:6" hidden="1">
      <c r="A1531" s="258"/>
      <c r="B1531" s="239"/>
      <c r="C1531" s="240"/>
      <c r="D1531" s="241"/>
      <c r="E1531" s="259" t="s">
        <v>311</v>
      </c>
      <c r="F1531" s="251"/>
    </row>
    <row r="1532" spans="1:6" hidden="1">
      <c r="A1532" s="258"/>
      <c r="B1532" s="259"/>
      <c r="C1532" s="260"/>
      <c r="D1532" s="261"/>
      <c r="E1532" s="259" t="s">
        <v>312</v>
      </c>
      <c r="F1532" s="251"/>
    </row>
    <row r="1533" spans="1:6" hidden="1">
      <c r="A1533" s="258"/>
      <c r="B1533" s="265"/>
      <c r="C1533" s="281"/>
      <c r="D1533" s="241"/>
      <c r="E1533" s="259" t="s">
        <v>313</v>
      </c>
      <c r="F1533" s="251"/>
    </row>
    <row r="1534" spans="1:6" hidden="1">
      <c r="A1534" s="258"/>
      <c r="B1534" s="265"/>
      <c r="C1534" s="273"/>
      <c r="D1534" s="273"/>
      <c r="E1534" s="239"/>
      <c r="F1534" s="251"/>
    </row>
    <row r="1535" spans="1:6" hidden="1">
      <c r="A1535" s="258" t="s">
        <v>522</v>
      </c>
      <c r="B1535" s="259" t="s">
        <v>523</v>
      </c>
      <c r="C1535" s="264"/>
      <c r="D1535" s="241"/>
      <c r="E1535" s="259"/>
      <c r="F1535" s="251"/>
    </row>
    <row r="1536" spans="1:6" hidden="1">
      <c r="A1536" s="259"/>
      <c r="B1536" s="265" t="str">
        <f>[39]insumos!$B$31</f>
        <v>Servente</v>
      </c>
      <c r="C1536" s="271" t="s">
        <v>325</v>
      </c>
      <c r="D1536" s="267">
        <v>10</v>
      </c>
      <c r="E1536" s="268">
        <f>[39]insumos!$D$31</f>
        <v>3.11</v>
      </c>
      <c r="F1536" s="251"/>
    </row>
    <row r="1537" spans="1:6" hidden="1">
      <c r="A1537" s="259"/>
      <c r="B1537" s="265" t="str">
        <f>[39]insumos!$B$36</f>
        <v>Brita 1 e 2</v>
      </c>
      <c r="C1537" s="271" t="s">
        <v>454</v>
      </c>
      <c r="D1537" s="267">
        <v>0.96579999999999999</v>
      </c>
      <c r="E1537" s="268">
        <f>[39]insumos!$D$36</f>
        <v>69.34</v>
      </c>
      <c r="F1537" s="251"/>
    </row>
    <row r="1538" spans="1:6" hidden="1">
      <c r="A1538" s="259"/>
      <c r="B1538" s="284" t="str">
        <f>[39]insumos!$B$35</f>
        <v>Areia grossa</v>
      </c>
      <c r="C1538" s="271" t="s">
        <v>454</v>
      </c>
      <c r="D1538" s="267">
        <v>0.77800000000000002</v>
      </c>
      <c r="E1538" s="291">
        <f>[39]insumos!$D$35</f>
        <v>43.89</v>
      </c>
      <c r="F1538" s="251"/>
    </row>
    <row r="1539" spans="1:6" hidden="1">
      <c r="A1539" s="259"/>
      <c r="B1539" s="275" t="str">
        <f>[39]insumos!$B$39</f>
        <v>Cimento Portland - saco 50kg</v>
      </c>
      <c r="C1539" s="271" t="s">
        <v>455</v>
      </c>
      <c r="D1539" s="267">
        <v>210</v>
      </c>
      <c r="E1539" s="276">
        <f>[39]insumos!$D$39</f>
        <v>0.42</v>
      </c>
      <c r="F1539" s="251"/>
    </row>
    <row r="1540" spans="1:6" hidden="1">
      <c r="A1540" s="259"/>
      <c r="B1540" s="275"/>
      <c r="C1540" s="271"/>
      <c r="D1540" s="267"/>
      <c r="E1540" s="259" t="s">
        <v>310</v>
      </c>
      <c r="F1540" s="251"/>
    </row>
    <row r="1541" spans="1:6" hidden="1">
      <c r="A1541" s="259"/>
      <c r="B1541" s="239"/>
      <c r="C1541" s="264"/>
      <c r="D1541" s="241"/>
      <c r="E1541" s="259" t="s">
        <v>311</v>
      </c>
      <c r="F1541" s="251"/>
    </row>
    <row r="1542" spans="1:6" hidden="1">
      <c r="A1542" s="259"/>
      <c r="B1542" s="239"/>
      <c r="C1542" s="264"/>
      <c r="D1542" s="241"/>
      <c r="E1542" s="259" t="s">
        <v>312</v>
      </c>
      <c r="F1542" s="251"/>
    </row>
    <row r="1543" spans="1:6" hidden="1">
      <c r="A1543" s="259"/>
      <c r="B1543" s="239"/>
      <c r="C1543" s="264"/>
      <c r="D1543" s="241"/>
      <c r="E1543" s="259" t="s">
        <v>313</v>
      </c>
      <c r="F1543" s="251"/>
    </row>
    <row r="1544" spans="1:6" hidden="1">
      <c r="A1544" s="258"/>
      <c r="B1544" s="265"/>
      <c r="C1544" s="273"/>
      <c r="D1544" s="273"/>
      <c r="E1544" s="239"/>
      <c r="F1544" s="251"/>
    </row>
    <row r="1545" spans="1:6" ht="27" hidden="1" customHeight="1">
      <c r="A1545" s="283" t="s">
        <v>524</v>
      </c>
      <c r="B1545" s="585" t="s">
        <v>525</v>
      </c>
      <c r="C1545" s="585"/>
      <c r="D1545" s="585"/>
      <c r="E1545" s="585"/>
      <c r="F1545" s="251"/>
    </row>
    <row r="1546" spans="1:6" hidden="1">
      <c r="A1546" s="259"/>
      <c r="B1546" s="265" t="str">
        <f>[39]insumos!$B$31</f>
        <v>Servente</v>
      </c>
      <c r="C1546" s="271" t="s">
        <v>325</v>
      </c>
      <c r="D1546" s="267">
        <v>0.5</v>
      </c>
      <c r="E1546" s="268">
        <f>[39]insumos!$D$31</f>
        <v>3.11</v>
      </c>
      <c r="F1546" s="251"/>
    </row>
    <row r="1547" spans="1:6" hidden="1">
      <c r="A1547" s="259"/>
      <c r="B1547" s="265" t="str">
        <f>[39]insumos!$B$24</f>
        <v>Pedreiro</v>
      </c>
      <c r="C1547" s="281" t="str">
        <f>[39]insumos!$C$24</f>
        <v>h</v>
      </c>
      <c r="D1547" s="267">
        <v>0.5</v>
      </c>
      <c r="E1547" s="268">
        <f>[39]insumos!$D$24</f>
        <v>4.6100000000000003</v>
      </c>
      <c r="F1547" s="251"/>
    </row>
    <row r="1548" spans="1:6" hidden="1">
      <c r="A1548" s="259"/>
      <c r="B1548" s="269" t="str">
        <f>[39]insumos!$B$270</f>
        <v>Caixa de proteção de registro - pré-fabricado</v>
      </c>
      <c r="C1548" s="281" t="str">
        <f>[39]insumos!$C$270</f>
        <v>un</v>
      </c>
      <c r="D1548" s="267">
        <v>1</v>
      </c>
      <c r="E1548" s="268">
        <f>[39]insumos!$D$270</f>
        <v>185.73</v>
      </c>
      <c r="F1548" s="251"/>
    </row>
    <row r="1549" spans="1:6" hidden="1">
      <c r="A1549" s="259"/>
      <c r="B1549" s="284" t="str">
        <f>[39]insumos!$B$379</f>
        <v xml:space="preserve">Tampão de FoFo </v>
      </c>
      <c r="C1549" s="281" t="str">
        <f>[39]insumos!$C$379</f>
        <v>un</v>
      </c>
      <c r="D1549" s="267">
        <v>1</v>
      </c>
      <c r="E1549" s="291">
        <f>[39]insumos!$D$379</f>
        <v>60.39</v>
      </c>
      <c r="F1549" s="251"/>
    </row>
    <row r="1550" spans="1:6" hidden="1">
      <c r="A1550" s="259"/>
      <c r="B1550" s="275"/>
      <c r="C1550" s="271"/>
      <c r="D1550" s="267"/>
      <c r="E1550" s="259" t="s">
        <v>310</v>
      </c>
      <c r="F1550" s="251"/>
    </row>
    <row r="1551" spans="1:6" hidden="1">
      <c r="A1551" s="259"/>
      <c r="B1551" s="239"/>
      <c r="C1551" s="264"/>
      <c r="D1551" s="241"/>
      <c r="E1551" s="259" t="s">
        <v>311</v>
      </c>
      <c r="F1551" s="251"/>
    </row>
    <row r="1552" spans="1:6" hidden="1">
      <c r="A1552" s="259"/>
      <c r="B1552" s="239"/>
      <c r="C1552" s="264"/>
      <c r="D1552" s="241"/>
      <c r="E1552" s="259" t="s">
        <v>312</v>
      </c>
      <c r="F1552" s="251"/>
    </row>
    <row r="1553" spans="1:6" hidden="1">
      <c r="A1553" s="259"/>
      <c r="B1553" s="239"/>
      <c r="C1553" s="264"/>
      <c r="D1553" s="241"/>
      <c r="E1553" s="259" t="s">
        <v>313</v>
      </c>
      <c r="F1553" s="251"/>
    </row>
    <row r="1554" spans="1:6" hidden="1">
      <c r="A1554" s="258"/>
      <c r="B1554" s="265"/>
      <c r="C1554" s="273"/>
      <c r="D1554" s="273"/>
      <c r="E1554" s="239"/>
      <c r="F1554" s="251"/>
    </row>
    <row r="1555" spans="1:6" hidden="1">
      <c r="A1555" s="258" t="s">
        <v>357</v>
      </c>
      <c r="B1555" s="280" t="s">
        <v>358</v>
      </c>
      <c r="C1555" s="280"/>
      <c r="D1555" s="280"/>
      <c r="E1555" s="280"/>
      <c r="F1555" s="251"/>
    </row>
    <row r="1556" spans="1:6" hidden="1">
      <c r="A1556" s="258"/>
      <c r="B1556" s="265" t="str">
        <f>[39]insumos!$B$9</f>
        <v>Ajudante de encanador</v>
      </c>
      <c r="C1556" s="271" t="s">
        <v>325</v>
      </c>
      <c r="D1556" s="267">
        <v>0.05</v>
      </c>
      <c r="E1556" s="268">
        <f>[39]insumos!$D$9</f>
        <v>3.11</v>
      </c>
      <c r="F1556" s="251"/>
    </row>
    <row r="1557" spans="1:6" hidden="1">
      <c r="A1557" s="258"/>
      <c r="B1557" s="265" t="str">
        <f>[39]insumos!$B$21</f>
        <v>Encanador</v>
      </c>
      <c r="C1557" s="281" t="str">
        <f>[39]insumos!$C$21</f>
        <v>h</v>
      </c>
      <c r="D1557" s="267">
        <v>0.05</v>
      </c>
      <c r="E1557" s="268">
        <f>[39]insumos!$D$21</f>
        <v>4.6100000000000003</v>
      </c>
      <c r="F1557" s="251"/>
    </row>
    <row r="1558" spans="1:6" hidden="1">
      <c r="A1558" s="258"/>
      <c r="B1558" s="275"/>
      <c r="C1558" s="271"/>
      <c r="D1558" s="267"/>
      <c r="E1558" s="259" t="s">
        <v>310</v>
      </c>
      <c r="F1558" s="251"/>
    </row>
    <row r="1559" spans="1:6" hidden="1">
      <c r="A1559" s="258"/>
      <c r="B1559" s="239"/>
      <c r="C1559" s="264"/>
      <c r="D1559" s="241"/>
      <c r="E1559" s="259" t="s">
        <v>311</v>
      </c>
      <c r="F1559" s="251"/>
    </row>
    <row r="1560" spans="1:6" hidden="1">
      <c r="A1560" s="258"/>
      <c r="B1560" s="239"/>
      <c r="C1560" s="264"/>
      <c r="D1560" s="241"/>
      <c r="E1560" s="259" t="s">
        <v>312</v>
      </c>
      <c r="F1560" s="251"/>
    </row>
    <row r="1561" spans="1:6" hidden="1">
      <c r="A1561" s="258"/>
      <c r="B1561" s="239"/>
      <c r="C1561" s="264"/>
      <c r="D1561" s="241"/>
      <c r="E1561" s="259" t="s">
        <v>313</v>
      </c>
      <c r="F1561" s="251"/>
    </row>
    <row r="1562" spans="1:6" hidden="1">
      <c r="A1562" s="258"/>
      <c r="B1562" s="265"/>
      <c r="C1562" s="273"/>
      <c r="D1562" s="273"/>
      <c r="E1562" s="259"/>
      <c r="F1562" s="251"/>
    </row>
    <row r="1563" spans="1:6" hidden="1">
      <c r="A1563" s="282">
        <v>6</v>
      </c>
      <c r="B1563" s="277" t="s">
        <v>526</v>
      </c>
      <c r="C1563" s="273"/>
      <c r="D1563" s="273"/>
      <c r="E1563" s="259"/>
      <c r="F1563" s="251"/>
    </row>
    <row r="1564" spans="1:6" hidden="1">
      <c r="A1564" s="258" t="s">
        <v>527</v>
      </c>
      <c r="B1564" s="277" t="s">
        <v>528</v>
      </c>
      <c r="C1564" s="273"/>
      <c r="D1564" s="273"/>
      <c r="E1564" s="259"/>
      <c r="F1564" s="251"/>
    </row>
    <row r="1565" spans="1:6" hidden="1">
      <c r="A1565" s="259" t="s">
        <v>529</v>
      </c>
      <c r="B1565" s="259" t="s">
        <v>530</v>
      </c>
      <c r="C1565" s="264"/>
      <c r="D1565" s="241"/>
      <c r="E1565" s="259"/>
      <c r="F1565" s="251"/>
    </row>
    <row r="1566" spans="1:6" hidden="1">
      <c r="A1566" s="258"/>
      <c r="B1566" s="265" t="str">
        <f>[39]insumos!$B$9</f>
        <v>Ajudante de encanador</v>
      </c>
      <c r="C1566" s="271" t="s">
        <v>325</v>
      </c>
      <c r="D1566" s="267">
        <v>0.3</v>
      </c>
      <c r="E1566" s="268">
        <f>[39]insumos!$D$9</f>
        <v>3.11</v>
      </c>
      <c r="F1566" s="251"/>
    </row>
    <row r="1567" spans="1:6" hidden="1">
      <c r="A1567" s="258"/>
      <c r="B1567" s="265" t="str">
        <f>[39]insumos!$B$21</f>
        <v>Encanador</v>
      </c>
      <c r="C1567" s="271" t="s">
        <v>325</v>
      </c>
      <c r="D1567" s="267">
        <v>0.3</v>
      </c>
      <c r="E1567" s="268">
        <f>[39]insumos!$D$21</f>
        <v>4.6100000000000003</v>
      </c>
      <c r="F1567" s="251"/>
    </row>
    <row r="1568" spans="1:6" hidden="1">
      <c r="A1568" s="258"/>
      <c r="B1568" s="269" t="str">
        <f>[39]insumos!$B$280</f>
        <v>Colar de tomada de polipropileno 60x1/2"</v>
      </c>
      <c r="C1568" s="266" t="str">
        <f>[39]insumos!$C$280</f>
        <v>un</v>
      </c>
      <c r="D1568" s="267">
        <v>1</v>
      </c>
      <c r="E1568" s="268">
        <f>[39]insumos!$D$280</f>
        <v>9.7899999999999991</v>
      </c>
      <c r="F1568" s="251"/>
    </row>
    <row r="1569" spans="1:6" hidden="1">
      <c r="A1569" s="258"/>
      <c r="B1569" s="275"/>
      <c r="C1569" s="271"/>
      <c r="D1569" s="267"/>
      <c r="E1569" s="259" t="s">
        <v>310</v>
      </c>
      <c r="F1569" s="251"/>
    </row>
    <row r="1570" spans="1:6" hidden="1">
      <c r="A1570" s="258"/>
      <c r="B1570" s="239"/>
      <c r="C1570" s="264"/>
      <c r="D1570" s="241"/>
      <c r="E1570" s="259" t="s">
        <v>311</v>
      </c>
      <c r="F1570" s="251"/>
    </row>
    <row r="1571" spans="1:6" hidden="1">
      <c r="A1571" s="258"/>
      <c r="B1571" s="265"/>
      <c r="C1571" s="273"/>
      <c r="D1571" s="273"/>
      <c r="E1571" s="259" t="s">
        <v>312</v>
      </c>
      <c r="F1571" s="251"/>
    </row>
    <row r="1572" spans="1:6" hidden="1">
      <c r="A1572" s="258"/>
      <c r="B1572" s="265"/>
      <c r="C1572" s="273"/>
      <c r="D1572" s="273"/>
      <c r="E1572" s="259" t="s">
        <v>313</v>
      </c>
      <c r="F1572" s="251"/>
    </row>
    <row r="1573" spans="1:6" hidden="1">
      <c r="A1573" s="258"/>
      <c r="B1573" s="265"/>
      <c r="C1573" s="273"/>
      <c r="D1573" s="273"/>
      <c r="E1573" s="259"/>
      <c r="F1573" s="251"/>
    </row>
    <row r="1574" spans="1:6" hidden="1">
      <c r="A1574" s="259" t="s">
        <v>531</v>
      </c>
      <c r="B1574" s="259" t="s">
        <v>532</v>
      </c>
      <c r="C1574" s="264"/>
      <c r="D1574" s="241"/>
      <c r="E1574" s="259"/>
      <c r="F1574" s="251"/>
    </row>
    <row r="1575" spans="1:6" hidden="1">
      <c r="A1575" s="258"/>
      <c r="B1575" s="265" t="str">
        <f>[39]insumos!$B$9</f>
        <v>Ajudante de encanador</v>
      </c>
      <c r="C1575" s="271" t="s">
        <v>325</v>
      </c>
      <c r="D1575" s="267">
        <v>0.06</v>
      </c>
      <c r="E1575" s="268">
        <f>[39]insumos!$D$9</f>
        <v>3.11</v>
      </c>
      <c r="F1575" s="251"/>
    </row>
    <row r="1576" spans="1:6" hidden="1">
      <c r="A1576" s="258"/>
      <c r="B1576" s="265" t="str">
        <f>[39]insumos!$B$21</f>
        <v>Encanador</v>
      </c>
      <c r="C1576" s="271" t="s">
        <v>325</v>
      </c>
      <c r="D1576" s="267">
        <v>0.06</v>
      </c>
      <c r="E1576" s="268">
        <f>[39]insumos!$D$21</f>
        <v>4.6100000000000003</v>
      </c>
      <c r="F1576" s="251"/>
    </row>
    <row r="1577" spans="1:6" ht="24" hidden="1">
      <c r="A1577" s="258"/>
      <c r="B1577" s="269" t="str">
        <f>[39]insumos!$B$252</f>
        <v>Adaptador soldável curto, com bolsa e rosca p/ registro - 20 mm x 1/2"</v>
      </c>
      <c r="C1577" s="266" t="str">
        <f>[39]insumos!$C$252</f>
        <v>un</v>
      </c>
      <c r="D1577" s="267">
        <v>1</v>
      </c>
      <c r="E1577" s="268">
        <f>[39]insumos!$D$252</f>
        <v>0.28999999999999998</v>
      </c>
      <c r="F1577" s="251"/>
    </row>
    <row r="1578" spans="1:6" hidden="1">
      <c r="A1578" s="258"/>
      <c r="B1578" s="269" t="str">
        <f>[39]insumos!$B$259</f>
        <v>Adesivo para tubo de PVC</v>
      </c>
      <c r="C1578" s="266" t="str">
        <f>[39]insumos!$C$259</f>
        <v>kg</v>
      </c>
      <c r="D1578" s="267">
        <v>3.0000000000000001E-3</v>
      </c>
      <c r="E1578" s="268">
        <f>[39]insumos!$D$259</f>
        <v>20.48</v>
      </c>
      <c r="F1578" s="251"/>
    </row>
    <row r="1579" spans="1:6" hidden="1">
      <c r="A1579" s="258"/>
      <c r="B1579" s="275" t="str">
        <f>[39]insumos!$B$562</f>
        <v>Fita de vedação - largura 18mm</v>
      </c>
      <c r="C1579" s="271" t="s">
        <v>219</v>
      </c>
      <c r="D1579" s="267">
        <v>0.2</v>
      </c>
      <c r="E1579" s="276">
        <f>[39]insumos!$D$562</f>
        <v>0.08</v>
      </c>
      <c r="F1579" s="251"/>
    </row>
    <row r="1580" spans="1:6" hidden="1">
      <c r="A1580" s="258"/>
      <c r="B1580" s="275"/>
      <c r="C1580" s="271"/>
      <c r="D1580" s="267"/>
      <c r="E1580" s="259" t="s">
        <v>310</v>
      </c>
      <c r="F1580" s="251"/>
    </row>
    <row r="1581" spans="1:6" hidden="1">
      <c r="A1581" s="258"/>
      <c r="B1581" s="239"/>
      <c r="C1581" s="264"/>
      <c r="D1581" s="241"/>
      <c r="E1581" s="259" t="s">
        <v>311</v>
      </c>
      <c r="F1581" s="251"/>
    </row>
    <row r="1582" spans="1:6" hidden="1">
      <c r="A1582" s="258"/>
      <c r="B1582" s="265"/>
      <c r="C1582" s="273"/>
      <c r="D1582" s="273"/>
      <c r="E1582" s="259" t="s">
        <v>312</v>
      </c>
      <c r="F1582" s="251"/>
    </row>
    <row r="1583" spans="1:6" hidden="1">
      <c r="A1583" s="258"/>
      <c r="B1583" s="265"/>
      <c r="C1583" s="273"/>
      <c r="D1583" s="273"/>
      <c r="E1583" s="259" t="s">
        <v>313</v>
      </c>
      <c r="F1583" s="251"/>
    </row>
    <row r="1584" spans="1:6" hidden="1">
      <c r="A1584" s="258"/>
      <c r="B1584" s="265"/>
      <c r="C1584" s="273"/>
      <c r="D1584" s="273"/>
      <c r="E1584" s="259"/>
      <c r="F1584" s="251"/>
    </row>
    <row r="1585" spans="1:6" hidden="1">
      <c r="A1585" s="259" t="s">
        <v>533</v>
      </c>
      <c r="B1585" s="259" t="s">
        <v>534</v>
      </c>
      <c r="C1585" s="264"/>
      <c r="D1585" s="241"/>
      <c r="E1585" s="259"/>
      <c r="F1585" s="251"/>
    </row>
    <row r="1586" spans="1:6" hidden="1">
      <c r="A1586" s="258"/>
      <c r="B1586" s="265" t="str">
        <f>[39]insumos!$B$9</f>
        <v>Ajudante de encanador</v>
      </c>
      <c r="C1586" s="271" t="s">
        <v>325</v>
      </c>
      <c r="D1586" s="267">
        <v>0.09</v>
      </c>
      <c r="E1586" s="268">
        <f>[39]insumos!$D$9</f>
        <v>3.11</v>
      </c>
      <c r="F1586" s="251"/>
    </row>
    <row r="1587" spans="1:6" hidden="1">
      <c r="A1587" s="258"/>
      <c r="B1587" s="265" t="str">
        <f>[39]insumos!$B$21</f>
        <v>Encanador</v>
      </c>
      <c r="C1587" s="271" t="s">
        <v>325</v>
      </c>
      <c r="D1587" s="267">
        <v>0.09</v>
      </c>
      <c r="E1587" s="268">
        <f>[39]insumos!$D$21</f>
        <v>4.6100000000000003</v>
      </c>
      <c r="F1587" s="251"/>
    </row>
    <row r="1588" spans="1:6" hidden="1">
      <c r="A1588" s="258"/>
      <c r="B1588" s="269" t="str">
        <f>[39]insumos!$B$430</f>
        <v>Tubo polietileno PE-5 D=20mm</v>
      </c>
      <c r="C1588" s="266" t="str">
        <f>[39]insumos!$C$430</f>
        <v>m</v>
      </c>
      <c r="D1588" s="267">
        <v>1.01</v>
      </c>
      <c r="E1588" s="268">
        <f>[39]insumos!$D$430</f>
        <v>1.49</v>
      </c>
      <c r="F1588" s="251"/>
    </row>
    <row r="1589" spans="1:6" hidden="1">
      <c r="A1589" s="258"/>
      <c r="B1589" s="269" t="str">
        <f>[39]insumos!$B$259</f>
        <v>Adesivo para tubo de PVC</v>
      </c>
      <c r="C1589" s="266" t="str">
        <f>[39]insumos!$C$259</f>
        <v>kg</v>
      </c>
      <c r="D1589" s="267">
        <v>4.0000000000000002E-4</v>
      </c>
      <c r="E1589" s="268">
        <f>[39]insumos!$D$259</f>
        <v>20.48</v>
      </c>
      <c r="F1589" s="251"/>
    </row>
    <row r="1590" spans="1:6" hidden="1">
      <c r="A1590" s="258"/>
      <c r="B1590" s="275" t="str">
        <f>[39]insumos!$B$551</f>
        <v>Solucão limpadora para pvc</v>
      </c>
      <c r="C1590" s="266" t="str">
        <f>[39]insumos!$C$551</f>
        <v>l</v>
      </c>
      <c r="D1590" s="267">
        <v>2.0000000000000001E-4</v>
      </c>
      <c r="E1590" s="276">
        <f>[39]insumos!$D$551</f>
        <v>16.84</v>
      </c>
      <c r="F1590" s="251"/>
    </row>
    <row r="1591" spans="1:6" hidden="1">
      <c r="A1591" s="258"/>
      <c r="B1591" s="275"/>
      <c r="C1591" s="271"/>
      <c r="D1591" s="267"/>
      <c r="E1591" s="259" t="s">
        <v>310</v>
      </c>
      <c r="F1591" s="251"/>
    </row>
    <row r="1592" spans="1:6" hidden="1">
      <c r="A1592" s="258"/>
      <c r="B1592" s="239"/>
      <c r="C1592" s="264"/>
      <c r="D1592" s="241"/>
      <c r="E1592" s="259" t="s">
        <v>311</v>
      </c>
      <c r="F1592" s="251"/>
    </row>
    <row r="1593" spans="1:6" hidden="1">
      <c r="A1593" s="258"/>
      <c r="B1593" s="265"/>
      <c r="C1593" s="273"/>
      <c r="D1593" s="273"/>
      <c r="E1593" s="259" t="s">
        <v>312</v>
      </c>
      <c r="F1593" s="251"/>
    </row>
    <row r="1594" spans="1:6" hidden="1">
      <c r="A1594" s="258"/>
      <c r="B1594" s="265"/>
      <c r="C1594" s="273"/>
      <c r="D1594" s="273"/>
      <c r="E1594" s="259" t="s">
        <v>313</v>
      </c>
      <c r="F1594" s="251"/>
    </row>
    <row r="1595" spans="1:6" hidden="1">
      <c r="A1595" s="258"/>
      <c r="B1595" s="265"/>
      <c r="C1595" s="273"/>
      <c r="D1595" s="273"/>
      <c r="E1595" s="259"/>
      <c r="F1595" s="251"/>
    </row>
    <row r="1596" spans="1:6" hidden="1">
      <c r="A1596" s="259" t="s">
        <v>535</v>
      </c>
      <c r="B1596" s="259" t="s">
        <v>536</v>
      </c>
      <c r="C1596" s="264"/>
      <c r="D1596" s="241"/>
      <c r="E1596" s="259"/>
      <c r="F1596" s="251"/>
    </row>
    <row r="1597" spans="1:6" hidden="1">
      <c r="A1597" s="258"/>
      <c r="B1597" s="265" t="str">
        <f>[39]insumos!$B$9</f>
        <v>Ajudante de encanador</v>
      </c>
      <c r="C1597" s="271" t="s">
        <v>325</v>
      </c>
      <c r="D1597" s="267">
        <v>0.1</v>
      </c>
      <c r="E1597" s="268">
        <f>[39]insumos!$D$9</f>
        <v>3.11</v>
      </c>
      <c r="F1597" s="251"/>
    </row>
    <row r="1598" spans="1:6" hidden="1">
      <c r="A1598" s="258"/>
      <c r="B1598" s="265" t="str">
        <f>[39]insumos!$B$21</f>
        <v>Encanador</v>
      </c>
      <c r="C1598" s="271" t="s">
        <v>325</v>
      </c>
      <c r="D1598" s="267">
        <v>0.1</v>
      </c>
      <c r="E1598" s="268">
        <f>[39]insumos!$D$21</f>
        <v>4.6100000000000003</v>
      </c>
      <c r="F1598" s="251"/>
    </row>
    <row r="1599" spans="1:6" hidden="1">
      <c r="A1599" s="258"/>
      <c r="B1599" s="269" t="str">
        <f>[39]insumos!$B$327</f>
        <v>Joelho adaptador de compressão em PEAD 20x1/2"</v>
      </c>
      <c r="C1599" s="266" t="str">
        <f>[39]insumos!$C$327</f>
        <v>un</v>
      </c>
      <c r="D1599" s="267">
        <v>1</v>
      </c>
      <c r="E1599" s="268">
        <f>[39]insumos!$D$327</f>
        <v>2.13</v>
      </c>
      <c r="F1599" s="251"/>
    </row>
    <row r="1600" spans="1:6" hidden="1">
      <c r="A1600" s="258"/>
      <c r="B1600" s="269" t="str">
        <f>[39]insumos!$B$259</f>
        <v>Adesivo para tubo de PVC</v>
      </c>
      <c r="C1600" s="266" t="str">
        <f>[39]insumos!$C$259</f>
        <v>kg</v>
      </c>
      <c r="D1600" s="267">
        <v>2.5000000000000001E-3</v>
      </c>
      <c r="E1600" s="268">
        <f>[39]insumos!$D$259</f>
        <v>20.48</v>
      </c>
      <c r="F1600" s="251"/>
    </row>
    <row r="1601" spans="1:6" hidden="1">
      <c r="A1601" s="258"/>
      <c r="B1601" s="275" t="str">
        <f>[39]insumos!$B$551</f>
        <v>Solucão limpadora para pvc</v>
      </c>
      <c r="C1601" s="266" t="str">
        <f>[39]insumos!$C$551</f>
        <v>l</v>
      </c>
      <c r="D1601" s="267">
        <v>4.0000000000000001E-3</v>
      </c>
      <c r="E1601" s="276">
        <f>[39]insumos!$D$551</f>
        <v>16.84</v>
      </c>
      <c r="F1601" s="251"/>
    </row>
    <row r="1602" spans="1:6" hidden="1">
      <c r="A1602" s="258"/>
      <c r="B1602" s="275" t="str">
        <f>[39]insumos!$B$562</f>
        <v>Fita de vedação - largura 18mm</v>
      </c>
      <c r="C1602" s="271" t="s">
        <v>219</v>
      </c>
      <c r="D1602" s="267">
        <v>0.25</v>
      </c>
      <c r="E1602" s="276">
        <f>[39]insumos!$D$562</f>
        <v>0.08</v>
      </c>
      <c r="F1602" s="251"/>
    </row>
    <row r="1603" spans="1:6" hidden="1">
      <c r="A1603" s="258"/>
      <c r="B1603" s="275"/>
      <c r="C1603" s="271"/>
      <c r="D1603" s="267"/>
      <c r="E1603" s="259" t="s">
        <v>310</v>
      </c>
      <c r="F1603" s="251"/>
    </row>
    <row r="1604" spans="1:6" hidden="1">
      <c r="A1604" s="258"/>
      <c r="B1604" s="239"/>
      <c r="C1604" s="264"/>
      <c r="D1604" s="241"/>
      <c r="E1604" s="259" t="s">
        <v>311</v>
      </c>
      <c r="F1604" s="251"/>
    </row>
    <row r="1605" spans="1:6" hidden="1">
      <c r="A1605" s="258"/>
      <c r="B1605" s="265"/>
      <c r="C1605" s="273"/>
      <c r="D1605" s="273"/>
      <c r="E1605" s="259" t="s">
        <v>312</v>
      </c>
      <c r="F1605" s="251"/>
    </row>
    <row r="1606" spans="1:6" hidden="1">
      <c r="A1606" s="258"/>
      <c r="B1606" s="265"/>
      <c r="C1606" s="273"/>
      <c r="D1606" s="273"/>
      <c r="E1606" s="259" t="s">
        <v>313</v>
      </c>
      <c r="F1606" s="251"/>
    </row>
    <row r="1607" spans="1:6" hidden="1">
      <c r="A1607" s="258"/>
      <c r="B1607" s="265"/>
      <c r="C1607" s="273"/>
      <c r="D1607" s="273"/>
      <c r="E1607" s="259"/>
      <c r="F1607" s="251"/>
    </row>
    <row r="1608" spans="1:6" hidden="1">
      <c r="A1608" s="259" t="s">
        <v>537</v>
      </c>
      <c r="B1608" s="259" t="s">
        <v>538</v>
      </c>
      <c r="C1608" s="264"/>
      <c r="D1608" s="241"/>
      <c r="E1608" s="259"/>
      <c r="F1608" s="251"/>
    </row>
    <row r="1609" spans="1:6" hidden="1">
      <c r="A1609" s="258"/>
      <c r="B1609" s="265" t="str">
        <f>[39]insumos!$B$9</f>
        <v>Ajudante de encanador</v>
      </c>
      <c r="C1609" s="271" t="s">
        <v>325</v>
      </c>
      <c r="D1609" s="267">
        <v>0.13</v>
      </c>
      <c r="E1609" s="268">
        <f>[39]insumos!$D$9</f>
        <v>3.11</v>
      </c>
      <c r="F1609" s="251"/>
    </row>
    <row r="1610" spans="1:6" hidden="1">
      <c r="A1610" s="258"/>
      <c r="B1610" s="265" t="str">
        <f>[39]insumos!$B$21</f>
        <v>Encanador</v>
      </c>
      <c r="C1610" s="271" t="s">
        <v>325</v>
      </c>
      <c r="D1610" s="267">
        <v>0.13</v>
      </c>
      <c r="E1610" s="268">
        <f>[39]insumos!$D$21</f>
        <v>4.6100000000000003</v>
      </c>
      <c r="F1610" s="251"/>
    </row>
    <row r="1611" spans="1:6" hidden="1">
      <c r="A1611" s="258"/>
      <c r="B1611" s="269" t="str">
        <f>[39]insumos!$B$412</f>
        <v>Tubo aletado PE RR 1/2"</v>
      </c>
      <c r="C1611" s="266" t="str">
        <f>[39]insumos!$C$412</f>
        <v>un</v>
      </c>
      <c r="D1611" s="267">
        <v>1</v>
      </c>
      <c r="E1611" s="268">
        <f>[39]insumos!$D$412</f>
        <v>8.5299999999999994</v>
      </c>
      <c r="F1611" s="251"/>
    </row>
    <row r="1612" spans="1:6" hidden="1">
      <c r="A1612" s="258"/>
      <c r="B1612" s="269" t="str">
        <f>[39]insumos!$B$259</f>
        <v>Adesivo para tubo de PVC</v>
      </c>
      <c r="C1612" s="266" t="str">
        <f>[39]insumos!$C$259</f>
        <v>kg</v>
      </c>
      <c r="D1612" s="267">
        <v>2.8999999999999998E-3</v>
      </c>
      <c r="E1612" s="268">
        <f>[39]insumos!$D$259</f>
        <v>20.48</v>
      </c>
      <c r="F1612" s="251"/>
    </row>
    <row r="1613" spans="1:6" hidden="1">
      <c r="A1613" s="258"/>
      <c r="B1613" s="275" t="str">
        <f>[39]insumos!$B$551</f>
        <v>Solucão limpadora para pvc</v>
      </c>
      <c r="C1613" s="266" t="str">
        <f>[39]insumos!$C$551</f>
        <v>l</v>
      </c>
      <c r="D1613" s="267">
        <v>5.0000000000000001E-3</v>
      </c>
      <c r="E1613" s="276">
        <f>[39]insumos!$D$551</f>
        <v>16.84</v>
      </c>
      <c r="F1613" s="251"/>
    </row>
    <row r="1614" spans="1:6" hidden="1">
      <c r="A1614" s="258"/>
      <c r="B1614" s="275" t="str">
        <f>[39]insumos!$B$562</f>
        <v>Fita de vedação - largura 18mm</v>
      </c>
      <c r="C1614" s="271" t="s">
        <v>219</v>
      </c>
      <c r="D1614" s="267">
        <v>0.3</v>
      </c>
      <c r="E1614" s="276">
        <f>[39]insumos!$D$562</f>
        <v>0.08</v>
      </c>
      <c r="F1614" s="251"/>
    </row>
    <row r="1615" spans="1:6" hidden="1">
      <c r="A1615" s="258"/>
      <c r="B1615" s="275"/>
      <c r="C1615" s="271"/>
      <c r="D1615" s="267"/>
      <c r="E1615" s="259" t="s">
        <v>310</v>
      </c>
      <c r="F1615" s="251"/>
    </row>
    <row r="1616" spans="1:6" hidden="1">
      <c r="A1616" s="258"/>
      <c r="B1616" s="239"/>
      <c r="C1616" s="264"/>
      <c r="D1616" s="241"/>
      <c r="E1616" s="259" t="s">
        <v>311</v>
      </c>
      <c r="F1616" s="251"/>
    </row>
    <row r="1617" spans="1:6" hidden="1">
      <c r="A1617" s="258"/>
      <c r="B1617" s="265"/>
      <c r="C1617" s="273"/>
      <c r="D1617" s="273"/>
      <c r="E1617" s="259" t="s">
        <v>312</v>
      </c>
      <c r="F1617" s="251"/>
    </row>
    <row r="1618" spans="1:6" hidden="1">
      <c r="A1618" s="258"/>
      <c r="B1618" s="265"/>
      <c r="C1618" s="273"/>
      <c r="D1618" s="273"/>
      <c r="E1618" s="259" t="s">
        <v>313</v>
      </c>
      <c r="F1618" s="251"/>
    </row>
    <row r="1619" spans="1:6" hidden="1">
      <c r="A1619" s="258"/>
      <c r="B1619" s="265"/>
      <c r="C1619" s="273"/>
      <c r="D1619" s="273"/>
      <c r="E1619" s="259"/>
      <c r="F1619" s="251"/>
    </row>
    <row r="1620" spans="1:6" hidden="1">
      <c r="A1620" s="259" t="s">
        <v>539</v>
      </c>
      <c r="B1620" s="259" t="s">
        <v>126</v>
      </c>
      <c r="C1620" s="264"/>
      <c r="D1620" s="241"/>
      <c r="E1620" s="259"/>
      <c r="F1620" s="251"/>
    </row>
    <row r="1621" spans="1:6" hidden="1">
      <c r="A1621" s="258"/>
      <c r="B1621" s="265" t="str">
        <f>[39]insumos!$B$9</f>
        <v>Ajudante de encanador</v>
      </c>
      <c r="C1621" s="271" t="s">
        <v>325</v>
      </c>
      <c r="D1621" s="267">
        <v>0.06</v>
      </c>
      <c r="E1621" s="268">
        <f>[39]insumos!$D$9</f>
        <v>3.11</v>
      </c>
      <c r="F1621" s="251"/>
    </row>
    <row r="1622" spans="1:6" hidden="1">
      <c r="A1622" s="258"/>
      <c r="B1622" s="265" t="str">
        <f>[39]insumos!$B$21</f>
        <v>Encanador</v>
      </c>
      <c r="C1622" s="271" t="s">
        <v>325</v>
      </c>
      <c r="D1622" s="267">
        <v>0.06</v>
      </c>
      <c r="E1622" s="268">
        <f>[39]insumos!$D$21</f>
        <v>4.6100000000000003</v>
      </c>
      <c r="F1622" s="251"/>
    </row>
    <row r="1623" spans="1:6" hidden="1">
      <c r="A1623" s="258"/>
      <c r="B1623" s="269" t="str">
        <f>[39]insumos!$B$348</f>
        <v>Nipel PVC c/rosca 1/2"</v>
      </c>
      <c r="C1623" s="266" t="str">
        <f>[39]insumos!$C$348</f>
        <v>un</v>
      </c>
      <c r="D1623" s="267">
        <v>1</v>
      </c>
      <c r="E1623" s="268">
        <f>[39]insumos!$D$348</f>
        <v>0.25</v>
      </c>
      <c r="F1623" s="251"/>
    </row>
    <row r="1624" spans="1:6" hidden="1">
      <c r="A1624" s="258"/>
      <c r="B1624" s="269" t="str">
        <f>[39]insumos!$B$259</f>
        <v>Adesivo para tubo de PVC</v>
      </c>
      <c r="C1624" s="266" t="str">
        <f>[39]insumos!$C$259</f>
        <v>kg</v>
      </c>
      <c r="D1624" s="267">
        <v>1E-3</v>
      </c>
      <c r="E1624" s="268">
        <f>[39]insumos!$D$259</f>
        <v>20.48</v>
      </c>
      <c r="F1624" s="251"/>
    </row>
    <row r="1625" spans="1:6" hidden="1">
      <c r="A1625" s="258"/>
      <c r="B1625" s="275" t="str">
        <f>[39]insumos!$B$551</f>
        <v>Solucão limpadora para pvc</v>
      </c>
      <c r="C1625" s="266" t="str">
        <f>[39]insumos!$C$551</f>
        <v>l</v>
      </c>
      <c r="D1625" s="267">
        <v>5.0000000000000001E-4</v>
      </c>
      <c r="E1625" s="276">
        <f>[39]insumos!$D$551</f>
        <v>16.84</v>
      </c>
      <c r="F1625" s="251"/>
    </row>
    <row r="1626" spans="1:6" hidden="1">
      <c r="A1626" s="258"/>
      <c r="B1626" s="275" t="str">
        <f>[39]insumos!$B$562</f>
        <v>Fita de vedação - largura 18mm</v>
      </c>
      <c r="C1626" s="271" t="s">
        <v>219</v>
      </c>
      <c r="D1626" s="267">
        <v>0.2</v>
      </c>
      <c r="E1626" s="276">
        <f>[39]insumos!$D$562</f>
        <v>0.08</v>
      </c>
      <c r="F1626" s="251"/>
    </row>
    <row r="1627" spans="1:6" hidden="1">
      <c r="A1627" s="258"/>
      <c r="B1627" s="275"/>
      <c r="C1627" s="271"/>
      <c r="D1627" s="267"/>
      <c r="E1627" s="259" t="s">
        <v>310</v>
      </c>
      <c r="F1627" s="251"/>
    </row>
    <row r="1628" spans="1:6" hidden="1">
      <c r="A1628" s="258"/>
      <c r="B1628" s="239"/>
      <c r="C1628" s="264"/>
      <c r="D1628" s="241"/>
      <c r="E1628" s="259" t="s">
        <v>311</v>
      </c>
      <c r="F1628" s="251"/>
    </row>
    <row r="1629" spans="1:6" hidden="1">
      <c r="A1629" s="258"/>
      <c r="B1629" s="265"/>
      <c r="C1629" s="273"/>
      <c r="D1629" s="273"/>
      <c r="E1629" s="259" t="s">
        <v>312</v>
      </c>
      <c r="F1629" s="251"/>
    </row>
    <row r="1630" spans="1:6" hidden="1">
      <c r="A1630" s="258"/>
      <c r="B1630" s="265"/>
      <c r="C1630" s="273"/>
      <c r="D1630" s="273"/>
      <c r="E1630" s="259" t="s">
        <v>313</v>
      </c>
      <c r="F1630" s="251"/>
    </row>
    <row r="1631" spans="1:6" hidden="1">
      <c r="A1631" s="258"/>
      <c r="B1631" s="265"/>
      <c r="C1631" s="273"/>
      <c r="D1631" s="273"/>
      <c r="E1631" s="259"/>
      <c r="F1631" s="251"/>
    </row>
    <row r="1632" spans="1:6" hidden="1">
      <c r="A1632" s="259" t="s">
        <v>540</v>
      </c>
      <c r="B1632" s="259" t="s">
        <v>541</v>
      </c>
      <c r="C1632" s="264"/>
      <c r="D1632" s="241"/>
      <c r="E1632" s="259"/>
      <c r="F1632" s="251"/>
    </row>
    <row r="1633" spans="1:6" hidden="1">
      <c r="A1633" s="258"/>
      <c r="B1633" s="265" t="str">
        <f>[39]insumos!$B$9</f>
        <v>Ajudante de encanador</v>
      </c>
      <c r="C1633" s="271" t="s">
        <v>325</v>
      </c>
      <c r="D1633" s="267">
        <v>0.1</v>
      </c>
      <c r="E1633" s="268">
        <f>[39]insumos!$D$9</f>
        <v>3.11</v>
      </c>
      <c r="F1633" s="251"/>
    </row>
    <row r="1634" spans="1:6" hidden="1">
      <c r="A1634" s="258"/>
      <c r="B1634" s="265" t="str">
        <f>[39]insumos!$B$21</f>
        <v>Encanador</v>
      </c>
      <c r="C1634" s="271" t="s">
        <v>325</v>
      </c>
      <c r="D1634" s="267">
        <v>0.1</v>
      </c>
      <c r="E1634" s="268">
        <f>[39]insumos!$D$21</f>
        <v>4.6100000000000003</v>
      </c>
      <c r="F1634" s="251"/>
    </row>
    <row r="1635" spans="1:6" hidden="1">
      <c r="A1635" s="258"/>
      <c r="B1635" s="269" t="str">
        <f>[39]insumos!$B$328</f>
        <v>Joelho 90 roscável c/ bucha de latão 1/2"</v>
      </c>
      <c r="C1635" s="266" t="str">
        <f>[39]insumos!$C$328</f>
        <v>un</v>
      </c>
      <c r="D1635" s="267">
        <v>1</v>
      </c>
      <c r="E1635" s="268">
        <f>[39]insumos!$D$328</f>
        <v>2.15</v>
      </c>
      <c r="F1635" s="251"/>
    </row>
    <row r="1636" spans="1:6" hidden="1">
      <c r="A1636" s="258"/>
      <c r="B1636" s="269" t="str">
        <f>[39]insumos!$B$259</f>
        <v>Adesivo para tubo de PVC</v>
      </c>
      <c r="C1636" s="266" t="str">
        <f>[39]insumos!$C$259</f>
        <v>kg</v>
      </c>
      <c r="D1636" s="267">
        <v>1.5E-3</v>
      </c>
      <c r="E1636" s="268">
        <f>[39]insumos!$D$259</f>
        <v>20.48</v>
      </c>
      <c r="F1636" s="251"/>
    </row>
    <row r="1637" spans="1:6" hidden="1">
      <c r="A1637" s="258"/>
      <c r="B1637" s="275" t="str">
        <f>[39]insumos!$B$551</f>
        <v>Solucão limpadora para pvc</v>
      </c>
      <c r="C1637" s="266" t="str">
        <f>[39]insumos!$C$551</f>
        <v>l</v>
      </c>
      <c r="D1637" s="267">
        <v>8.0000000000000004E-4</v>
      </c>
      <c r="E1637" s="276">
        <f>[39]insumos!$D$551</f>
        <v>16.84</v>
      </c>
      <c r="F1637" s="251"/>
    </row>
    <row r="1638" spans="1:6" hidden="1">
      <c r="A1638" s="258"/>
      <c r="B1638" s="275" t="str">
        <f>[39]insumos!$B$562</f>
        <v>Fita de vedação - largura 18mm</v>
      </c>
      <c r="C1638" s="271" t="s">
        <v>219</v>
      </c>
      <c r="D1638" s="267">
        <v>0.3</v>
      </c>
      <c r="E1638" s="276">
        <f>[39]insumos!$D$562</f>
        <v>0.08</v>
      </c>
      <c r="F1638" s="251"/>
    </row>
    <row r="1639" spans="1:6" hidden="1">
      <c r="A1639" s="258"/>
      <c r="B1639" s="275"/>
      <c r="C1639" s="271"/>
      <c r="D1639" s="267"/>
      <c r="E1639" s="259" t="s">
        <v>310</v>
      </c>
      <c r="F1639" s="251"/>
    </row>
    <row r="1640" spans="1:6" hidden="1">
      <c r="A1640" s="258"/>
      <c r="B1640" s="239"/>
      <c r="C1640" s="264"/>
      <c r="D1640" s="241"/>
      <c r="E1640" s="259" t="s">
        <v>311</v>
      </c>
      <c r="F1640" s="251"/>
    </row>
    <row r="1641" spans="1:6" hidden="1">
      <c r="A1641" s="258"/>
      <c r="B1641" s="265"/>
      <c r="C1641" s="273"/>
      <c r="D1641" s="273"/>
      <c r="E1641" s="259" t="s">
        <v>312</v>
      </c>
      <c r="F1641" s="251"/>
    </row>
    <row r="1642" spans="1:6" hidden="1">
      <c r="A1642" s="258"/>
      <c r="B1642" s="265"/>
      <c r="C1642" s="273"/>
      <c r="D1642" s="273"/>
      <c r="E1642" s="259" t="s">
        <v>313</v>
      </c>
      <c r="F1642" s="251"/>
    </row>
    <row r="1643" spans="1:6" hidden="1">
      <c r="A1643" s="258"/>
      <c r="B1643" s="265"/>
      <c r="C1643" s="273"/>
      <c r="D1643" s="273"/>
      <c r="E1643" s="259"/>
      <c r="F1643" s="251"/>
    </row>
    <row r="1644" spans="1:6" hidden="1">
      <c r="A1644" s="259" t="s">
        <v>542</v>
      </c>
      <c r="B1644" s="259" t="s">
        <v>543</v>
      </c>
      <c r="C1644" s="264"/>
      <c r="D1644" s="241"/>
      <c r="E1644" s="259"/>
      <c r="F1644" s="251"/>
    </row>
    <row r="1645" spans="1:6" hidden="1">
      <c r="A1645" s="258"/>
      <c r="B1645" s="265" t="str">
        <f>[39]insumos!$B$9</f>
        <v>Ajudante de encanador</v>
      </c>
      <c r="C1645" s="271" t="s">
        <v>325</v>
      </c>
      <c r="D1645" s="267">
        <v>0.54</v>
      </c>
      <c r="E1645" s="268">
        <f>[39]insumos!$D$9</f>
        <v>3.11</v>
      </c>
      <c r="F1645" s="251"/>
    </row>
    <row r="1646" spans="1:6" hidden="1">
      <c r="A1646" s="258"/>
      <c r="B1646" s="265" t="str">
        <f>[39]insumos!$B$21</f>
        <v>Encanador</v>
      </c>
      <c r="C1646" s="271" t="s">
        <v>325</v>
      </c>
      <c r="D1646" s="267">
        <v>0.54</v>
      </c>
      <c r="E1646" s="268">
        <f>[39]insumos!$D$21</f>
        <v>4.6100000000000003</v>
      </c>
      <c r="F1646" s="251"/>
    </row>
    <row r="1647" spans="1:6" hidden="1">
      <c r="A1647" s="258"/>
      <c r="B1647" s="265" t="str">
        <f>[39]insumos!$B$360</f>
        <v>Registro de corte</v>
      </c>
      <c r="C1647" s="266" t="str">
        <f>[39]insumos!$C$360</f>
        <v>un</v>
      </c>
      <c r="D1647" s="267">
        <v>1</v>
      </c>
      <c r="E1647" s="268">
        <f>[39]insumos!$D$360</f>
        <v>10.53</v>
      </c>
      <c r="F1647" s="251"/>
    </row>
    <row r="1648" spans="1:6" hidden="1">
      <c r="A1648" s="258"/>
      <c r="B1648" s="275" t="str">
        <f>[39]insumos!$B$562</f>
        <v>Fita de vedação - largura 18mm</v>
      </c>
      <c r="C1648" s="271" t="s">
        <v>219</v>
      </c>
      <c r="D1648" s="267">
        <v>1.1000000000000001</v>
      </c>
      <c r="E1648" s="276">
        <f>[39]insumos!$D$562</f>
        <v>0.08</v>
      </c>
      <c r="F1648" s="251"/>
    </row>
    <row r="1649" spans="1:6" hidden="1">
      <c r="A1649" s="258"/>
      <c r="B1649" s="239"/>
      <c r="C1649" s="264"/>
      <c r="D1649" s="241"/>
      <c r="E1649" s="259" t="s">
        <v>310</v>
      </c>
      <c r="F1649" s="251"/>
    </row>
    <row r="1650" spans="1:6" hidden="1">
      <c r="A1650" s="258"/>
      <c r="B1650" s="265"/>
      <c r="C1650" s="273"/>
      <c r="D1650" s="273"/>
      <c r="E1650" s="259" t="s">
        <v>311</v>
      </c>
      <c r="F1650" s="251"/>
    </row>
    <row r="1651" spans="1:6" hidden="1">
      <c r="A1651" s="258"/>
      <c r="B1651" s="265"/>
      <c r="C1651" s="273"/>
      <c r="D1651" s="273"/>
      <c r="E1651" s="259" t="s">
        <v>312</v>
      </c>
      <c r="F1651" s="251"/>
    </row>
    <row r="1652" spans="1:6" hidden="1">
      <c r="A1652" s="258"/>
      <c r="B1652" s="265"/>
      <c r="C1652" s="273"/>
      <c r="D1652" s="273"/>
      <c r="E1652" s="259" t="s">
        <v>313</v>
      </c>
      <c r="F1652" s="251"/>
    </row>
    <row r="1653" spans="1:6" hidden="1">
      <c r="A1653" s="258"/>
      <c r="B1653" s="265"/>
      <c r="C1653" s="273"/>
      <c r="D1653" s="273"/>
      <c r="E1653" s="259"/>
      <c r="F1653" s="251"/>
    </row>
    <row r="1654" spans="1:6" hidden="1">
      <c r="A1654" s="259" t="s">
        <v>544</v>
      </c>
      <c r="B1654" s="259" t="s">
        <v>545</v>
      </c>
      <c r="C1654" s="264"/>
      <c r="D1654" s="241"/>
      <c r="E1654" s="259"/>
      <c r="F1654" s="251"/>
    </row>
    <row r="1655" spans="1:6" hidden="1">
      <c r="A1655" s="258"/>
      <c r="B1655" s="265" t="str">
        <f>[39]insumos!$B$9</f>
        <v>Ajudante de encanador</v>
      </c>
      <c r="C1655" s="271" t="s">
        <v>325</v>
      </c>
      <c r="D1655" s="267">
        <v>1.3</v>
      </c>
      <c r="E1655" s="268">
        <f>[39]insumos!$D$9</f>
        <v>3.11</v>
      </c>
      <c r="F1655" s="251"/>
    </row>
    <row r="1656" spans="1:6" hidden="1">
      <c r="A1656" s="258"/>
      <c r="B1656" s="265" t="str">
        <f>[39]insumos!$B$21</f>
        <v>Encanador</v>
      </c>
      <c r="C1656" s="271" t="s">
        <v>325</v>
      </c>
      <c r="D1656" s="267">
        <v>1.3</v>
      </c>
      <c r="E1656" s="268">
        <f>[39]insumos!$D$21</f>
        <v>4.6100000000000003</v>
      </c>
      <c r="F1656" s="251"/>
    </row>
    <row r="1657" spans="1:6" hidden="1">
      <c r="A1657" s="258"/>
      <c r="B1657" s="265" t="str">
        <f>[39]insumos!$B$318</f>
        <v>Hidrômetro multijato 3,00 m³/h  - completo</v>
      </c>
      <c r="C1657" s="266" t="str">
        <f>[39]insumos!$C$318</f>
        <v>un</v>
      </c>
      <c r="D1657" s="267">
        <v>1</v>
      </c>
      <c r="E1657" s="268">
        <f>[39]insumos!$D$318</f>
        <v>45.92</v>
      </c>
      <c r="F1657" s="251"/>
    </row>
    <row r="1658" spans="1:6" hidden="1">
      <c r="A1658" s="258"/>
      <c r="B1658" s="275" t="str">
        <f>[39]insumos!$B$562</f>
        <v>Fita de vedação - largura 18mm</v>
      </c>
      <c r="C1658" s="271" t="s">
        <v>219</v>
      </c>
      <c r="D1658" s="267">
        <v>1.5</v>
      </c>
      <c r="E1658" s="276">
        <f>[39]insumos!$D$562</f>
        <v>0.08</v>
      </c>
      <c r="F1658" s="251"/>
    </row>
    <row r="1659" spans="1:6" hidden="1">
      <c r="A1659" s="258"/>
      <c r="B1659" s="239"/>
      <c r="C1659" s="264"/>
      <c r="D1659" s="241"/>
      <c r="E1659" s="259" t="s">
        <v>310</v>
      </c>
      <c r="F1659" s="251"/>
    </row>
    <row r="1660" spans="1:6" hidden="1">
      <c r="A1660" s="258"/>
      <c r="B1660" s="265"/>
      <c r="C1660" s="273"/>
      <c r="D1660" s="273"/>
      <c r="E1660" s="259" t="s">
        <v>311</v>
      </c>
      <c r="F1660" s="251"/>
    </row>
    <row r="1661" spans="1:6" hidden="1">
      <c r="A1661" s="258"/>
      <c r="B1661" s="265"/>
      <c r="C1661" s="273"/>
      <c r="D1661" s="273"/>
      <c r="E1661" s="259" t="s">
        <v>312</v>
      </c>
      <c r="F1661" s="251"/>
    </row>
    <row r="1662" spans="1:6" hidden="1">
      <c r="A1662" s="258"/>
      <c r="B1662" s="265"/>
      <c r="C1662" s="273"/>
      <c r="D1662" s="273"/>
      <c r="E1662" s="259" t="s">
        <v>313</v>
      </c>
      <c r="F1662" s="251"/>
    </row>
    <row r="1663" spans="1:6" hidden="1">
      <c r="A1663" s="258"/>
      <c r="B1663" s="265"/>
      <c r="C1663" s="273"/>
      <c r="D1663" s="273"/>
      <c r="E1663" s="259"/>
      <c r="F1663" s="251"/>
    </row>
    <row r="1664" spans="1:6" hidden="1">
      <c r="A1664" s="259" t="s">
        <v>546</v>
      </c>
      <c r="B1664" s="259" t="s">
        <v>122</v>
      </c>
      <c r="C1664" s="264"/>
      <c r="D1664" s="241"/>
      <c r="E1664" s="259"/>
      <c r="F1664" s="251"/>
    </row>
    <row r="1665" spans="1:6" hidden="1">
      <c r="A1665" s="258"/>
      <c r="B1665" s="265" t="str">
        <f>[39]insumos!$B$9</f>
        <v>Ajudante de encanador</v>
      </c>
      <c r="C1665" s="271" t="s">
        <v>325</v>
      </c>
      <c r="D1665" s="267">
        <v>0.21</v>
      </c>
      <c r="E1665" s="268">
        <f>[39]insumos!$D$9</f>
        <v>3.11</v>
      </c>
      <c r="F1665" s="251"/>
    </row>
    <row r="1666" spans="1:6" hidden="1">
      <c r="A1666" s="258"/>
      <c r="B1666" s="265" t="str">
        <f>[39]insumos!$B$21</f>
        <v>Encanador</v>
      </c>
      <c r="C1666" s="271" t="s">
        <v>325</v>
      </c>
      <c r="D1666" s="267">
        <v>0.21</v>
      </c>
      <c r="E1666" s="268">
        <f>[39]insumos!$D$21</f>
        <v>4.6100000000000003</v>
      </c>
      <c r="F1666" s="251"/>
    </row>
    <row r="1667" spans="1:6" hidden="1">
      <c r="A1667" s="258"/>
      <c r="B1667" s="265" t="str">
        <f>[39]insumos!$B$361</f>
        <v>Registro de gaveta bruto de 1/2"</v>
      </c>
      <c r="C1667" s="266" t="str">
        <f>[39]insumos!$C$361</f>
        <v>un</v>
      </c>
      <c r="D1667" s="267">
        <v>1</v>
      </c>
      <c r="E1667" s="268">
        <f>[39]insumos!$D$361</f>
        <v>11.45</v>
      </c>
      <c r="F1667" s="251"/>
    </row>
    <row r="1668" spans="1:6" hidden="1">
      <c r="A1668" s="258"/>
      <c r="B1668" s="275" t="str">
        <f>[39]insumos!$B$562</f>
        <v>Fita de vedação - largura 18mm</v>
      </c>
      <c r="C1668" s="271" t="s">
        <v>219</v>
      </c>
      <c r="D1668" s="267">
        <v>0.86</v>
      </c>
      <c r="E1668" s="276">
        <f>[39]insumos!$D$562</f>
        <v>0.08</v>
      </c>
      <c r="F1668" s="251"/>
    </row>
    <row r="1669" spans="1:6" hidden="1">
      <c r="A1669" s="258"/>
      <c r="B1669" s="239"/>
      <c r="C1669" s="264"/>
      <c r="D1669" s="241"/>
      <c r="E1669" s="259" t="s">
        <v>310</v>
      </c>
      <c r="F1669" s="251"/>
    </row>
    <row r="1670" spans="1:6" hidden="1">
      <c r="A1670" s="258"/>
      <c r="B1670" s="265"/>
      <c r="C1670" s="273"/>
      <c r="D1670" s="273"/>
      <c r="E1670" s="259" t="s">
        <v>311</v>
      </c>
      <c r="F1670" s="251"/>
    </row>
    <row r="1671" spans="1:6" hidden="1">
      <c r="A1671" s="258"/>
      <c r="B1671" s="265"/>
      <c r="C1671" s="273"/>
      <c r="D1671" s="273"/>
      <c r="E1671" s="259" t="s">
        <v>312</v>
      </c>
      <c r="F1671" s="251"/>
    </row>
    <row r="1672" spans="1:6" hidden="1">
      <c r="A1672" s="258"/>
      <c r="B1672" s="265"/>
      <c r="C1672" s="273"/>
      <c r="D1672" s="273"/>
      <c r="E1672" s="259" t="s">
        <v>313</v>
      </c>
      <c r="F1672" s="251"/>
    </row>
    <row r="1673" spans="1:6" hidden="1">
      <c r="A1673" s="258"/>
      <c r="B1673" s="265"/>
      <c r="C1673" s="273"/>
      <c r="D1673" s="273"/>
      <c r="E1673" s="259"/>
      <c r="F1673" s="251"/>
    </row>
    <row r="1674" spans="1:6" hidden="1">
      <c r="A1674" s="259" t="s">
        <v>547</v>
      </c>
      <c r="B1674" s="259" t="s">
        <v>118</v>
      </c>
      <c r="C1674" s="264"/>
      <c r="D1674" s="241"/>
      <c r="E1674" s="259"/>
      <c r="F1674" s="251"/>
    </row>
    <row r="1675" spans="1:6" hidden="1">
      <c r="A1675" s="258"/>
      <c r="B1675" s="265" t="str">
        <f>[39]insumos!$B$9</f>
        <v>Ajudante de encanador</v>
      </c>
      <c r="C1675" s="271" t="s">
        <v>325</v>
      </c>
      <c r="D1675" s="267">
        <v>0.1</v>
      </c>
      <c r="E1675" s="268">
        <f>[39]insumos!$D$9</f>
        <v>3.11</v>
      </c>
      <c r="F1675" s="251"/>
    </row>
    <row r="1676" spans="1:6" hidden="1">
      <c r="A1676" s="258"/>
      <c r="B1676" s="265" t="str">
        <f>[39]insumos!$B$21</f>
        <v>Encanador</v>
      </c>
      <c r="C1676" s="271" t="s">
        <v>325</v>
      </c>
      <c r="D1676" s="267">
        <v>0.1</v>
      </c>
      <c r="E1676" s="268">
        <f>[39]insumos!$D$21</f>
        <v>4.6100000000000003</v>
      </c>
      <c r="F1676" s="251"/>
    </row>
    <row r="1677" spans="1:6" hidden="1">
      <c r="A1677" s="258"/>
      <c r="B1677" s="269" t="str">
        <f>[39]insumos!$B$323</f>
        <v>Joelho PVC sold/rosca 90º de 20mm x 1/2"</v>
      </c>
      <c r="C1677" s="266" t="str">
        <f>[39]insumos!$C$323</f>
        <v>un</v>
      </c>
      <c r="D1677" s="267">
        <v>1</v>
      </c>
      <c r="E1677" s="268">
        <f>[39]insumos!$D$323</f>
        <v>0.62</v>
      </c>
      <c r="F1677" s="251"/>
    </row>
    <row r="1678" spans="1:6" hidden="1">
      <c r="A1678" s="258"/>
      <c r="B1678" s="269" t="str">
        <f>[39]insumos!$B$259</f>
        <v>Adesivo para tubo de PVC</v>
      </c>
      <c r="C1678" s="266" t="str">
        <f>[39]insumos!$C$259</f>
        <v>kg</v>
      </c>
      <c r="D1678" s="267">
        <v>2.5000000000000001E-3</v>
      </c>
      <c r="E1678" s="268">
        <f>[39]insumos!$D$259</f>
        <v>20.48</v>
      </c>
      <c r="F1678" s="251"/>
    </row>
    <row r="1679" spans="1:6" hidden="1">
      <c r="A1679" s="258"/>
      <c r="B1679" s="275" t="str">
        <f>[39]insumos!$B$551</f>
        <v>Solucão limpadora para pvc</v>
      </c>
      <c r="C1679" s="266" t="str">
        <f>[39]insumos!$C$551</f>
        <v>l</v>
      </c>
      <c r="D1679" s="267">
        <v>4.0000000000000001E-3</v>
      </c>
      <c r="E1679" s="276">
        <f>[39]insumos!$D$551</f>
        <v>16.84</v>
      </c>
      <c r="F1679" s="251"/>
    </row>
    <row r="1680" spans="1:6" hidden="1">
      <c r="A1680" s="258"/>
      <c r="B1680" s="275" t="str">
        <f>[39]insumos!$B$562</f>
        <v>Fita de vedação - largura 18mm</v>
      </c>
      <c r="C1680" s="271" t="s">
        <v>219</v>
      </c>
      <c r="D1680" s="267">
        <v>0.25</v>
      </c>
      <c r="E1680" s="276">
        <f>[39]insumos!$D$562</f>
        <v>0.08</v>
      </c>
      <c r="F1680" s="251"/>
    </row>
    <row r="1681" spans="1:6" hidden="1">
      <c r="A1681" s="258"/>
      <c r="B1681" s="275"/>
      <c r="C1681" s="271"/>
      <c r="D1681" s="267"/>
      <c r="E1681" s="259" t="s">
        <v>310</v>
      </c>
      <c r="F1681" s="251"/>
    </row>
    <row r="1682" spans="1:6" hidden="1">
      <c r="A1682" s="258"/>
      <c r="B1682" s="239"/>
      <c r="C1682" s="264"/>
      <c r="D1682" s="241"/>
      <c r="E1682" s="259" t="s">
        <v>311</v>
      </c>
      <c r="F1682" s="251"/>
    </row>
    <row r="1683" spans="1:6" hidden="1">
      <c r="A1683" s="258"/>
      <c r="B1683" s="265"/>
      <c r="C1683" s="273"/>
      <c r="D1683" s="273"/>
      <c r="E1683" s="259" t="s">
        <v>312</v>
      </c>
      <c r="F1683" s="251"/>
    </row>
    <row r="1684" spans="1:6" hidden="1">
      <c r="A1684" s="258"/>
      <c r="B1684" s="265"/>
      <c r="C1684" s="273"/>
      <c r="D1684" s="273"/>
      <c r="E1684" s="259" t="s">
        <v>313</v>
      </c>
      <c r="F1684" s="251"/>
    </row>
    <row r="1685" spans="1:6" hidden="1">
      <c r="A1685" s="258"/>
      <c r="B1685" s="265"/>
      <c r="C1685" s="273"/>
      <c r="D1685" s="273"/>
      <c r="E1685" s="259"/>
      <c r="F1685" s="251"/>
    </row>
    <row r="1686" spans="1:6" hidden="1">
      <c r="A1686" s="259" t="s">
        <v>548</v>
      </c>
      <c r="B1686" s="259" t="s">
        <v>123</v>
      </c>
      <c r="C1686" s="264"/>
      <c r="D1686" s="241"/>
      <c r="E1686" s="259"/>
      <c r="F1686" s="251"/>
    </row>
    <row r="1687" spans="1:6" hidden="1">
      <c r="A1687" s="258"/>
      <c r="B1687" s="265" t="str">
        <f>[39]insumos!$B$9</f>
        <v>Ajudante de encanador</v>
      </c>
      <c r="C1687" s="271" t="s">
        <v>325</v>
      </c>
      <c r="D1687" s="267">
        <v>0.09</v>
      </c>
      <c r="E1687" s="268">
        <f>[39]insumos!$D$9</f>
        <v>3.11</v>
      </c>
      <c r="F1687" s="251"/>
    </row>
    <row r="1688" spans="1:6" hidden="1">
      <c r="A1688" s="258"/>
      <c r="B1688" s="265" t="str">
        <f>[39]insumos!$B$21</f>
        <v>Encanador</v>
      </c>
      <c r="C1688" s="271" t="s">
        <v>325</v>
      </c>
      <c r="D1688" s="267">
        <v>0.09</v>
      </c>
      <c r="E1688" s="268">
        <f>[39]insumos!$D$21</f>
        <v>4.6100000000000003</v>
      </c>
      <c r="F1688" s="251"/>
    </row>
    <row r="1689" spans="1:6" hidden="1">
      <c r="A1689" s="258"/>
      <c r="B1689" s="269" t="str">
        <f>[39]insumos!$B$418</f>
        <v>Tubo de PVC soldável marrom D=20mm</v>
      </c>
      <c r="C1689" s="266" t="str">
        <f>[39]insumos!$C$418</f>
        <v>m</v>
      </c>
      <c r="D1689" s="267">
        <v>1.01</v>
      </c>
      <c r="E1689" s="268">
        <f>[39]insumos!$D$418</f>
        <v>1.08</v>
      </c>
      <c r="F1689" s="251"/>
    </row>
    <row r="1690" spans="1:6" hidden="1">
      <c r="A1690" s="258"/>
      <c r="B1690" s="269" t="str">
        <f>[39]insumos!$B$259</f>
        <v>Adesivo para tubo de PVC</v>
      </c>
      <c r="C1690" s="266" t="str">
        <f>[39]insumos!$C$259</f>
        <v>kg</v>
      </c>
      <c r="D1690" s="267">
        <v>4.0000000000000002E-4</v>
      </c>
      <c r="E1690" s="268">
        <f>[39]insumos!$D$259</f>
        <v>20.48</v>
      </c>
      <c r="F1690" s="251"/>
    </row>
    <row r="1691" spans="1:6" hidden="1">
      <c r="A1691" s="258"/>
      <c r="B1691" s="275" t="str">
        <f>[39]insumos!$B$551</f>
        <v>Solucão limpadora para pvc</v>
      </c>
      <c r="C1691" s="266" t="str">
        <f>[39]insumos!$C$551</f>
        <v>l</v>
      </c>
      <c r="D1691" s="267">
        <v>2.0000000000000001E-4</v>
      </c>
      <c r="E1691" s="276">
        <f>[39]insumos!$D$551</f>
        <v>16.84</v>
      </c>
      <c r="F1691" s="251"/>
    </row>
    <row r="1692" spans="1:6" hidden="1">
      <c r="A1692" s="258"/>
      <c r="B1692" s="275"/>
      <c r="C1692" s="271"/>
      <c r="D1692" s="267"/>
      <c r="E1692" s="259" t="s">
        <v>310</v>
      </c>
      <c r="F1692" s="251"/>
    </row>
    <row r="1693" spans="1:6" hidden="1">
      <c r="A1693" s="258"/>
      <c r="B1693" s="239"/>
      <c r="C1693" s="264"/>
      <c r="D1693" s="241"/>
      <c r="E1693" s="259" t="s">
        <v>311</v>
      </c>
      <c r="F1693" s="251"/>
    </row>
    <row r="1694" spans="1:6" hidden="1">
      <c r="A1694" s="258"/>
      <c r="B1694" s="265"/>
      <c r="C1694" s="273"/>
      <c r="D1694" s="273"/>
      <c r="E1694" s="259" t="s">
        <v>312</v>
      </c>
      <c r="F1694" s="251"/>
    </row>
    <row r="1695" spans="1:6" hidden="1">
      <c r="A1695" s="258"/>
      <c r="B1695" s="265"/>
      <c r="C1695" s="273"/>
      <c r="D1695" s="273"/>
      <c r="E1695" s="259" t="s">
        <v>313</v>
      </c>
      <c r="F1695" s="251"/>
    </row>
    <row r="1696" spans="1:6" hidden="1">
      <c r="A1696" s="258"/>
      <c r="B1696" s="265"/>
      <c r="C1696" s="273"/>
      <c r="D1696" s="273"/>
      <c r="E1696" s="259"/>
      <c r="F1696" s="251"/>
    </row>
    <row r="1697" spans="1:6" hidden="1">
      <c r="A1697" s="259" t="s">
        <v>549</v>
      </c>
      <c r="B1697" s="259" t="s">
        <v>550</v>
      </c>
      <c r="C1697" s="264"/>
      <c r="D1697" s="241"/>
      <c r="E1697" s="259"/>
      <c r="F1697" s="251"/>
    </row>
    <row r="1698" spans="1:6" hidden="1">
      <c r="A1698" s="258"/>
      <c r="B1698" s="265" t="str">
        <f>[39]insumos!$B$9</f>
        <v>Ajudante de encanador</v>
      </c>
      <c r="C1698" s="271" t="s">
        <v>325</v>
      </c>
      <c r="D1698" s="267">
        <v>7.0000000000000007E-2</v>
      </c>
      <c r="E1698" s="268">
        <f>[39]insumos!$D$9</f>
        <v>3.11</v>
      </c>
      <c r="F1698" s="251"/>
    </row>
    <row r="1699" spans="1:6" hidden="1">
      <c r="A1699" s="258"/>
      <c r="B1699" s="265" t="str">
        <f>[39]insumos!$B$21</f>
        <v>Encanador</v>
      </c>
      <c r="C1699" s="271" t="s">
        <v>325</v>
      </c>
      <c r="D1699" s="267">
        <v>7.0000000000000007E-2</v>
      </c>
      <c r="E1699" s="268">
        <f>[39]insumos!$D$21</f>
        <v>4.6100000000000003</v>
      </c>
      <c r="F1699" s="251"/>
    </row>
    <row r="1700" spans="1:6" hidden="1">
      <c r="A1700" s="258"/>
      <c r="B1700" s="269" t="str">
        <f>[39]insumos!$B$259</f>
        <v>Adesivo para tubo de PVC</v>
      </c>
      <c r="C1700" s="266" t="str">
        <f>[39]insumos!$C$259</f>
        <v>kg</v>
      </c>
      <c r="D1700" s="267">
        <v>7.4999999999999997E-2</v>
      </c>
      <c r="E1700" s="268">
        <f>[39]insumos!$D$259</f>
        <v>20.48</v>
      </c>
      <c r="F1700" s="251"/>
    </row>
    <row r="1701" spans="1:6" hidden="1">
      <c r="A1701" s="258"/>
      <c r="B1701" s="275"/>
      <c r="C1701" s="271"/>
      <c r="D1701" s="267"/>
      <c r="E1701" s="259" t="s">
        <v>310</v>
      </c>
      <c r="F1701" s="251"/>
    </row>
    <row r="1702" spans="1:6" hidden="1">
      <c r="A1702" s="258"/>
      <c r="B1702" s="239"/>
      <c r="C1702" s="264"/>
      <c r="D1702" s="241"/>
      <c r="E1702" s="259" t="s">
        <v>311</v>
      </c>
      <c r="F1702" s="251"/>
    </row>
    <row r="1703" spans="1:6" hidden="1">
      <c r="A1703" s="258"/>
      <c r="B1703" s="265"/>
      <c r="C1703" s="273"/>
      <c r="D1703" s="273"/>
      <c r="E1703" s="259" t="s">
        <v>312</v>
      </c>
      <c r="F1703" s="251"/>
    </row>
    <row r="1704" spans="1:6" hidden="1">
      <c r="A1704" s="258"/>
      <c r="B1704" s="265"/>
      <c r="C1704" s="273"/>
      <c r="D1704" s="273"/>
      <c r="E1704" s="259" t="s">
        <v>313</v>
      </c>
      <c r="F1704" s="251"/>
    </row>
    <row r="1705" spans="1:6" hidden="1">
      <c r="A1705" s="258"/>
      <c r="B1705" s="265"/>
      <c r="C1705" s="273"/>
      <c r="D1705" s="273"/>
      <c r="E1705" s="259"/>
      <c r="F1705" s="251"/>
    </row>
    <row r="1706" spans="1:6" hidden="1">
      <c r="A1706" s="259" t="s">
        <v>551</v>
      </c>
      <c r="B1706" s="259" t="s">
        <v>552</v>
      </c>
      <c r="C1706" s="264"/>
      <c r="D1706" s="241"/>
      <c r="E1706" s="259"/>
      <c r="F1706" s="251"/>
    </row>
    <row r="1707" spans="1:6" hidden="1">
      <c r="A1707" s="258"/>
      <c r="B1707" s="265" t="str">
        <f>[39]insumos!$B$9</f>
        <v>Ajudante de encanador</v>
      </c>
      <c r="C1707" s="271" t="s">
        <v>325</v>
      </c>
      <c r="D1707" s="267">
        <v>0.02</v>
      </c>
      <c r="E1707" s="268">
        <f>[39]insumos!$D$9</f>
        <v>3.11</v>
      </c>
      <c r="F1707" s="251"/>
    </row>
    <row r="1708" spans="1:6" hidden="1">
      <c r="A1708" s="258"/>
      <c r="B1708" s="265" t="str">
        <f>[39]insumos!$B$21</f>
        <v>Encanador</v>
      </c>
      <c r="C1708" s="271" t="s">
        <v>325</v>
      </c>
      <c r="D1708" s="267">
        <v>0.02</v>
      </c>
      <c r="E1708" s="268">
        <f>[39]insumos!$D$21</f>
        <v>4.6100000000000003</v>
      </c>
      <c r="F1708" s="251"/>
    </row>
    <row r="1709" spans="1:6" hidden="1">
      <c r="A1709" s="258"/>
      <c r="B1709" s="275" t="str">
        <f>[39]insumos!$B$562</f>
        <v>Fita de vedação - largura 18mm</v>
      </c>
      <c r="C1709" s="271" t="s">
        <v>219</v>
      </c>
      <c r="D1709" s="267">
        <v>25</v>
      </c>
      <c r="E1709" s="276">
        <f>[39]insumos!$D$562</f>
        <v>0.08</v>
      </c>
      <c r="F1709" s="251"/>
    </row>
    <row r="1710" spans="1:6" hidden="1">
      <c r="A1710" s="258"/>
      <c r="B1710" s="275"/>
      <c r="C1710" s="271"/>
      <c r="D1710" s="267"/>
      <c r="E1710" s="259" t="s">
        <v>310</v>
      </c>
      <c r="F1710" s="251"/>
    </row>
    <row r="1711" spans="1:6" hidden="1">
      <c r="A1711" s="258"/>
      <c r="B1711" s="239"/>
      <c r="C1711" s="264"/>
      <c r="D1711" s="241"/>
      <c r="E1711" s="259" t="s">
        <v>311</v>
      </c>
      <c r="F1711" s="251"/>
    </row>
    <row r="1712" spans="1:6" hidden="1">
      <c r="A1712" s="258"/>
      <c r="B1712" s="265"/>
      <c r="C1712" s="273"/>
      <c r="D1712" s="273"/>
      <c r="E1712" s="259" t="s">
        <v>312</v>
      </c>
      <c r="F1712" s="251"/>
    </row>
    <row r="1713" spans="1:6" hidden="1">
      <c r="A1713" s="258"/>
      <c r="B1713" s="265"/>
      <c r="C1713" s="273"/>
      <c r="D1713" s="273"/>
      <c r="E1713" s="259" t="s">
        <v>313</v>
      </c>
      <c r="F1713" s="251"/>
    </row>
    <row r="1714" spans="1:6" hidden="1">
      <c r="A1714" s="258"/>
      <c r="B1714" s="265"/>
      <c r="C1714" s="273"/>
      <c r="D1714" s="273"/>
      <c r="E1714" s="259"/>
      <c r="F1714" s="251"/>
    </row>
    <row r="1715" spans="1:6" hidden="1">
      <c r="A1715" s="259" t="s">
        <v>553</v>
      </c>
      <c r="B1715" s="259" t="s">
        <v>554</v>
      </c>
      <c r="C1715" s="264"/>
      <c r="D1715" s="241"/>
      <c r="E1715" s="259"/>
      <c r="F1715" s="251"/>
    </row>
    <row r="1716" spans="1:6" hidden="1">
      <c r="A1716" s="258"/>
      <c r="B1716" s="265" t="str">
        <f>[39]insumos!$B$9</f>
        <v>Ajudante de encanador</v>
      </c>
      <c r="C1716" s="271" t="s">
        <v>325</v>
      </c>
      <c r="D1716" s="267">
        <v>0.98</v>
      </c>
      <c r="E1716" s="268">
        <f>[39]insumos!$D$9</f>
        <v>3.11</v>
      </c>
      <c r="F1716" s="251"/>
    </row>
    <row r="1717" spans="1:6" hidden="1">
      <c r="A1717" s="258"/>
      <c r="B1717" s="265" t="str">
        <f>[39]insumos!$B$21</f>
        <v>Encanador</v>
      </c>
      <c r="C1717" s="271" t="s">
        <v>325</v>
      </c>
      <c r="D1717" s="267">
        <v>0.98</v>
      </c>
      <c r="E1717" s="268">
        <f>[39]insumos!$D$21</f>
        <v>4.6100000000000003</v>
      </c>
      <c r="F1717" s="251"/>
    </row>
    <row r="1718" spans="1:6" hidden="1">
      <c r="A1718" s="258"/>
      <c r="B1718" s="275" t="str">
        <f>[39]insumos!$B$269</f>
        <v>Caixa de proteção p/hidrometro - pré-fabricado</v>
      </c>
      <c r="C1718" s="266" t="str">
        <f>[39]insumos!$C$269</f>
        <v>un</v>
      </c>
      <c r="D1718" s="267">
        <v>1</v>
      </c>
      <c r="E1718" s="276">
        <f>[39]insumos!$D$269</f>
        <v>14.18</v>
      </c>
      <c r="F1718" s="251"/>
    </row>
    <row r="1719" spans="1:6" hidden="1">
      <c r="A1719" s="258"/>
      <c r="B1719" s="275"/>
      <c r="C1719" s="271"/>
      <c r="D1719" s="267"/>
      <c r="E1719" s="259" t="s">
        <v>310</v>
      </c>
      <c r="F1719" s="251"/>
    </row>
    <row r="1720" spans="1:6" hidden="1">
      <c r="A1720" s="258"/>
      <c r="B1720" s="239"/>
      <c r="C1720" s="264"/>
      <c r="D1720" s="241"/>
      <c r="E1720" s="259" t="s">
        <v>311</v>
      </c>
      <c r="F1720" s="251"/>
    </row>
    <row r="1721" spans="1:6" hidden="1">
      <c r="A1721" s="258"/>
      <c r="B1721" s="265"/>
      <c r="C1721" s="273"/>
      <c r="D1721" s="273"/>
      <c r="E1721" s="259" t="s">
        <v>312</v>
      </c>
      <c r="F1721" s="251"/>
    </row>
    <row r="1722" spans="1:6" hidden="1">
      <c r="A1722" s="258"/>
      <c r="B1722" s="265"/>
      <c r="C1722" s="273"/>
      <c r="D1722" s="273"/>
      <c r="E1722" s="259" t="s">
        <v>313</v>
      </c>
      <c r="F1722" s="251"/>
    </row>
    <row r="1723" spans="1:6" hidden="1">
      <c r="A1723" s="258"/>
      <c r="B1723" s="265"/>
      <c r="C1723" s="273"/>
      <c r="D1723" s="273"/>
      <c r="E1723" s="259"/>
      <c r="F1723" s="251"/>
    </row>
    <row r="1724" spans="1:6" hidden="1">
      <c r="A1724" s="258" t="s">
        <v>555</v>
      </c>
      <c r="B1724" s="277" t="s">
        <v>515</v>
      </c>
      <c r="C1724" s="273"/>
      <c r="D1724" s="273"/>
      <c r="E1724" s="239"/>
      <c r="F1724" s="251"/>
    </row>
    <row r="1725" spans="1:6" hidden="1">
      <c r="A1725" s="258" t="s">
        <v>556</v>
      </c>
      <c r="B1725" s="259" t="s">
        <v>66</v>
      </c>
      <c r="C1725" s="260"/>
      <c r="D1725" s="261"/>
      <c r="E1725" s="259"/>
      <c r="F1725" s="251"/>
    </row>
    <row r="1726" spans="1:6" hidden="1">
      <c r="A1726" s="258"/>
      <c r="B1726" s="265" t="str">
        <f>[39]insumos!$B$31</f>
        <v>Servente</v>
      </c>
      <c r="C1726" s="281" t="str">
        <f>[39]insumos!$C$31</f>
        <v>h</v>
      </c>
      <c r="D1726" s="241">
        <v>2.65</v>
      </c>
      <c r="E1726" s="268">
        <f>[39]insumos!$D$31</f>
        <v>3.11</v>
      </c>
      <c r="F1726" s="251"/>
    </row>
    <row r="1727" spans="1:6" hidden="1">
      <c r="A1727" s="258"/>
      <c r="B1727" s="265"/>
      <c r="C1727" s="281"/>
      <c r="D1727" s="241"/>
      <c r="E1727" s="259" t="s">
        <v>310</v>
      </c>
      <c r="F1727" s="251"/>
    </row>
    <row r="1728" spans="1:6" hidden="1">
      <c r="A1728" s="258"/>
      <c r="B1728" s="239"/>
      <c r="C1728" s="264"/>
      <c r="D1728" s="241"/>
      <c r="E1728" s="259" t="s">
        <v>311</v>
      </c>
      <c r="F1728" s="251"/>
    </row>
    <row r="1729" spans="1:6" hidden="1">
      <c r="A1729" s="258"/>
      <c r="B1729" s="259"/>
      <c r="C1729" s="260"/>
      <c r="D1729" s="261"/>
      <c r="E1729" s="259" t="s">
        <v>312</v>
      </c>
      <c r="F1729" s="251"/>
    </row>
    <row r="1730" spans="1:6" hidden="1">
      <c r="A1730" s="258"/>
      <c r="B1730" s="259"/>
      <c r="C1730" s="260"/>
      <c r="D1730" s="261"/>
      <c r="E1730" s="259" t="s">
        <v>313</v>
      </c>
      <c r="F1730" s="251"/>
    </row>
    <row r="1731" spans="1:6" hidden="1">
      <c r="A1731" s="258"/>
      <c r="B1731" s="265"/>
      <c r="C1731" s="273"/>
      <c r="D1731" s="273"/>
      <c r="E1731" s="239"/>
      <c r="F1731" s="251"/>
    </row>
    <row r="1732" spans="1:6" hidden="1">
      <c r="A1732" s="258" t="s">
        <v>557</v>
      </c>
      <c r="B1732" s="259" t="s">
        <v>519</v>
      </c>
      <c r="C1732" s="260"/>
      <c r="D1732" s="261"/>
      <c r="E1732" s="259"/>
      <c r="F1732" s="251"/>
    </row>
    <row r="1733" spans="1:6" hidden="1">
      <c r="A1733" s="258"/>
      <c r="B1733" s="265" t="str">
        <f>[39]insumos!$B$31</f>
        <v>Servente</v>
      </c>
      <c r="C1733" s="281" t="str">
        <f>[39]insumos!$C$31</f>
        <v>h</v>
      </c>
      <c r="D1733" s="241">
        <v>1.7</v>
      </c>
      <c r="E1733" s="268">
        <f>[39]insumos!$D$31</f>
        <v>3.11</v>
      </c>
      <c r="F1733" s="251"/>
    </row>
    <row r="1734" spans="1:6" hidden="1">
      <c r="A1734" s="258"/>
      <c r="B1734" s="239"/>
      <c r="C1734" s="240"/>
      <c r="D1734" s="241"/>
      <c r="E1734" s="259" t="s">
        <v>310</v>
      </c>
      <c r="F1734" s="251"/>
    </row>
    <row r="1735" spans="1:6" hidden="1">
      <c r="A1735" s="258"/>
      <c r="B1735" s="265"/>
      <c r="C1735" s="273"/>
      <c r="D1735" s="273"/>
      <c r="E1735" s="259" t="s">
        <v>311</v>
      </c>
      <c r="F1735" s="251"/>
    </row>
    <row r="1736" spans="1:6" hidden="1">
      <c r="A1736" s="258"/>
      <c r="B1736" s="265"/>
      <c r="C1736" s="273"/>
      <c r="D1736" s="273"/>
      <c r="E1736" s="259" t="s">
        <v>312</v>
      </c>
      <c r="F1736" s="251"/>
    </row>
    <row r="1737" spans="1:6" hidden="1">
      <c r="A1737" s="258"/>
      <c r="B1737" s="265"/>
      <c r="C1737" s="273"/>
      <c r="D1737" s="273"/>
      <c r="E1737" s="259" t="s">
        <v>313</v>
      </c>
      <c r="F1737" s="251"/>
    </row>
    <row r="1738" spans="1:6" hidden="1">
      <c r="A1738" s="258"/>
      <c r="B1738" s="265"/>
      <c r="C1738" s="273"/>
      <c r="D1738" s="273"/>
      <c r="E1738" s="239"/>
      <c r="F1738" s="251"/>
    </row>
    <row r="1739" spans="1:6" hidden="1">
      <c r="A1739" s="282">
        <v>7</v>
      </c>
      <c r="B1739" s="277" t="s">
        <v>558</v>
      </c>
      <c r="C1739" s="273"/>
      <c r="D1739" s="273"/>
      <c r="E1739" s="259"/>
      <c r="F1739" s="251"/>
    </row>
    <row r="1740" spans="1:6" hidden="1">
      <c r="A1740" s="258" t="s">
        <v>559</v>
      </c>
      <c r="B1740" s="277" t="s">
        <v>280</v>
      </c>
      <c r="C1740" s="273"/>
      <c r="D1740" s="273"/>
      <c r="E1740" s="259"/>
      <c r="F1740" s="251"/>
    </row>
    <row r="1741" spans="1:6" hidden="1">
      <c r="A1741" s="258" t="s">
        <v>560</v>
      </c>
      <c r="B1741" s="277" t="s">
        <v>561</v>
      </c>
      <c r="C1741" s="273"/>
      <c r="D1741" s="273"/>
      <c r="E1741" s="259"/>
      <c r="F1741" s="251"/>
    </row>
    <row r="1742" spans="1:6" hidden="1">
      <c r="A1742" s="282" t="s">
        <v>562</v>
      </c>
      <c r="B1742" s="290" t="s">
        <v>61</v>
      </c>
      <c r="C1742" s="294"/>
      <c r="D1742" s="295"/>
      <c r="E1742" s="286"/>
    </row>
    <row r="1743" spans="1:6" hidden="1">
      <c r="A1743" s="282"/>
      <c r="B1743" s="265" t="str">
        <f>[39]insumos!$B$31</f>
        <v>Servente</v>
      </c>
      <c r="C1743" s="281" t="str">
        <f>[39]insumos!$C$31</f>
        <v>h</v>
      </c>
      <c r="D1743" s="241">
        <v>0.25</v>
      </c>
      <c r="E1743" s="268">
        <f>[39]insumos!$D$31</f>
        <v>3.11</v>
      </c>
    </row>
    <row r="1744" spans="1:6" hidden="1">
      <c r="A1744" s="282"/>
      <c r="B1744" s="285"/>
      <c r="C1744" s="286"/>
      <c r="D1744" s="287"/>
      <c r="E1744" s="259" t="s">
        <v>310</v>
      </c>
    </row>
    <row r="1745" spans="1:6" hidden="1">
      <c r="A1745" s="282"/>
      <c r="B1745" s="285"/>
      <c r="C1745" s="286"/>
      <c r="D1745" s="287"/>
      <c r="E1745" s="259" t="s">
        <v>311</v>
      </c>
    </row>
    <row r="1746" spans="1:6" hidden="1">
      <c r="A1746" s="282"/>
      <c r="B1746" s="285"/>
      <c r="C1746" s="286"/>
      <c r="D1746" s="287"/>
      <c r="E1746" s="259" t="s">
        <v>312</v>
      </c>
    </row>
    <row r="1747" spans="1:6" hidden="1">
      <c r="A1747" s="282"/>
      <c r="B1747" s="285"/>
      <c r="C1747" s="286"/>
      <c r="D1747" s="287"/>
      <c r="E1747" s="259" t="s">
        <v>313</v>
      </c>
    </row>
    <row r="1748" spans="1:6" hidden="1">
      <c r="A1748" s="282"/>
      <c r="B1748" s="285"/>
      <c r="C1748" s="286"/>
      <c r="D1748" s="287"/>
      <c r="E1748" s="286"/>
    </row>
    <row r="1749" spans="1:6" hidden="1">
      <c r="A1749" s="282" t="s">
        <v>563</v>
      </c>
      <c r="B1749" s="259" t="s">
        <v>564</v>
      </c>
      <c r="C1749" s="260"/>
      <c r="D1749" s="261"/>
      <c r="E1749" s="259"/>
    </row>
    <row r="1750" spans="1:6" hidden="1">
      <c r="A1750" s="282"/>
      <c r="B1750" s="265" t="str">
        <f>[39]insumos!$B$18</f>
        <v>Carpinteiro</v>
      </c>
      <c r="C1750" s="281" t="str">
        <f>[39]insumos!$C$18</f>
        <v>h</v>
      </c>
      <c r="D1750" s="267">
        <v>0.158</v>
      </c>
      <c r="E1750" s="268">
        <f>[39]insumos!$D$18</f>
        <v>4.6100000000000003</v>
      </c>
    </row>
    <row r="1751" spans="1:6" hidden="1">
      <c r="A1751" s="282"/>
      <c r="B1751" s="265" t="str">
        <f>[39]insumos!$B$31</f>
        <v>Servente</v>
      </c>
      <c r="C1751" s="281" t="str">
        <f>[39]insumos!$C$31</f>
        <v>h</v>
      </c>
      <c r="D1751" s="267">
        <v>0.158</v>
      </c>
      <c r="E1751" s="268">
        <f>[39]insumos!$D$31</f>
        <v>3.11</v>
      </c>
    </row>
    <row r="1752" spans="1:6" hidden="1">
      <c r="A1752" s="282"/>
      <c r="B1752" s="239" t="str">
        <f>[39]insumos!$B$61</f>
        <v>Tábua de construção de 3A - 1"x12"</v>
      </c>
      <c r="C1752" s="264" t="s">
        <v>565</v>
      </c>
      <c r="D1752" s="296">
        <v>0.09</v>
      </c>
      <c r="E1752" s="293">
        <f>[39]insumos!$D$61</f>
        <v>12.86</v>
      </c>
    </row>
    <row r="1753" spans="1:6" hidden="1">
      <c r="A1753" s="282"/>
      <c r="B1753" s="297" t="str">
        <f>[39]insumos!$B$112</f>
        <v>Pregos (média das bitolas)</v>
      </c>
      <c r="C1753" s="298" t="str">
        <f>[39]insumos!$C$112</f>
        <v>kg</v>
      </c>
      <c r="D1753" s="296">
        <v>1.2E-2</v>
      </c>
      <c r="E1753" s="299">
        <f>[39]insumos!$D$112</f>
        <v>6.8</v>
      </c>
    </row>
    <row r="1754" spans="1:6" hidden="1">
      <c r="A1754" s="282"/>
      <c r="B1754" s="297" t="str">
        <f>[39]insumos!$B$60</f>
        <v>Pontalete de construção - 3"x3"</v>
      </c>
      <c r="C1754" s="298" t="str">
        <f>[39]insumos!$C$60</f>
        <v>m</v>
      </c>
      <c r="D1754" s="296">
        <v>0.04</v>
      </c>
      <c r="E1754" s="299">
        <f>[39]insumos!$D$60</f>
        <v>1.72</v>
      </c>
    </row>
    <row r="1755" spans="1:6" hidden="1">
      <c r="A1755" s="282"/>
      <c r="B1755" s="297"/>
      <c r="C1755" s="298"/>
      <c r="D1755" s="296"/>
      <c r="E1755" s="259" t="s">
        <v>310</v>
      </c>
    </row>
    <row r="1756" spans="1:6" hidden="1">
      <c r="A1756" s="282"/>
      <c r="B1756" s="239"/>
      <c r="C1756" s="264"/>
      <c r="D1756" s="241"/>
      <c r="E1756" s="259" t="s">
        <v>311</v>
      </c>
    </row>
    <row r="1757" spans="1:6" hidden="1">
      <c r="A1757" s="282"/>
      <c r="B1757" s="285"/>
      <c r="C1757" s="286"/>
      <c r="D1757" s="287"/>
      <c r="E1757" s="259" t="s">
        <v>312</v>
      </c>
    </row>
    <row r="1758" spans="1:6" hidden="1">
      <c r="A1758" s="300"/>
      <c r="B1758" s="285"/>
      <c r="C1758" s="286"/>
      <c r="D1758" s="287"/>
      <c r="E1758" s="259" t="s">
        <v>313</v>
      </c>
      <c r="F1758" s="274"/>
    </row>
    <row r="1759" spans="1:6" hidden="1">
      <c r="A1759" s="300"/>
      <c r="B1759" s="285"/>
      <c r="C1759" s="286"/>
      <c r="D1759" s="287"/>
      <c r="E1759" s="286"/>
      <c r="F1759" s="274"/>
    </row>
    <row r="1760" spans="1:6" hidden="1">
      <c r="A1760" s="259" t="s">
        <v>566</v>
      </c>
      <c r="B1760" s="259" t="s">
        <v>66</v>
      </c>
      <c r="C1760" s="260"/>
      <c r="D1760" s="261"/>
      <c r="E1760" s="259"/>
      <c r="F1760" s="274"/>
    </row>
    <row r="1761" spans="1:6" hidden="1">
      <c r="A1761" s="259"/>
      <c r="B1761" s="265" t="str">
        <f>[39]insumos!$B$31</f>
        <v>Servente</v>
      </c>
      <c r="C1761" s="281" t="str">
        <f>[39]insumos!$C$31</f>
        <v>h</v>
      </c>
      <c r="D1761" s="241">
        <v>2.65</v>
      </c>
      <c r="E1761" s="268">
        <f>[39]insumos!$D$31</f>
        <v>3.11</v>
      </c>
      <c r="F1761" s="274"/>
    </row>
    <row r="1762" spans="1:6" hidden="1">
      <c r="A1762" s="259"/>
      <c r="B1762" s="265"/>
      <c r="C1762" s="281"/>
      <c r="D1762" s="241"/>
      <c r="E1762" s="259" t="s">
        <v>310</v>
      </c>
      <c r="F1762" s="274"/>
    </row>
    <row r="1763" spans="1:6" hidden="1">
      <c r="A1763" s="259"/>
      <c r="B1763" s="239"/>
      <c r="C1763" s="264"/>
      <c r="D1763" s="241"/>
      <c r="E1763" s="259" t="s">
        <v>311</v>
      </c>
      <c r="F1763" s="274"/>
    </row>
    <row r="1764" spans="1:6" hidden="1">
      <c r="A1764" s="259"/>
      <c r="B1764" s="259"/>
      <c r="C1764" s="260"/>
      <c r="D1764" s="261"/>
      <c r="E1764" s="259" t="s">
        <v>312</v>
      </c>
      <c r="F1764" s="274"/>
    </row>
    <row r="1765" spans="1:6" hidden="1">
      <c r="A1765" s="259"/>
      <c r="B1765" s="259"/>
      <c r="C1765" s="260"/>
      <c r="D1765" s="261"/>
      <c r="E1765" s="259" t="s">
        <v>313</v>
      </c>
      <c r="F1765" s="274"/>
    </row>
    <row r="1766" spans="1:6" hidden="1">
      <c r="A1766" s="259"/>
      <c r="B1766" s="259"/>
      <c r="C1766" s="260"/>
      <c r="D1766" s="261"/>
      <c r="E1766" s="259"/>
      <c r="F1766" s="274"/>
    </row>
    <row r="1767" spans="1:6" hidden="1">
      <c r="A1767" s="259" t="s">
        <v>567</v>
      </c>
      <c r="B1767" s="259" t="s">
        <v>269</v>
      </c>
      <c r="C1767" s="260"/>
      <c r="D1767" s="261"/>
      <c r="E1767" s="259"/>
      <c r="F1767" s="274"/>
    </row>
    <row r="1768" spans="1:6" hidden="1">
      <c r="A1768" s="259"/>
      <c r="B1768" s="265" t="str">
        <f>[39]insumos!$B$649</f>
        <v>Rompedor Pneumático (CHP)</v>
      </c>
      <c r="C1768" s="281" t="str">
        <f>[39]insumos!$C$649</f>
        <v>h</v>
      </c>
      <c r="D1768" s="241">
        <v>3.05</v>
      </c>
      <c r="E1768" s="268">
        <f>[39]insumos!$D$649</f>
        <v>3.88</v>
      </c>
      <c r="F1768" s="274"/>
    </row>
    <row r="1769" spans="1:6" hidden="1">
      <c r="A1769" s="259"/>
      <c r="B1769" s="265" t="str">
        <f>[39]insumos!$B$31</f>
        <v>Servente</v>
      </c>
      <c r="C1769" s="281" t="str">
        <f>[39]insumos!$C$31</f>
        <v>h</v>
      </c>
      <c r="D1769" s="241">
        <v>5</v>
      </c>
      <c r="E1769" s="268">
        <f>[39]insumos!$D$31</f>
        <v>3.11</v>
      </c>
      <c r="F1769" s="274"/>
    </row>
    <row r="1770" spans="1:6" hidden="1">
      <c r="A1770" s="259"/>
      <c r="B1770" s="265"/>
      <c r="C1770" s="281"/>
      <c r="D1770" s="241"/>
      <c r="E1770" s="259" t="s">
        <v>310</v>
      </c>
      <c r="F1770" s="274"/>
    </row>
    <row r="1771" spans="1:6" hidden="1">
      <c r="A1771" s="259"/>
      <c r="B1771" s="239"/>
      <c r="C1771" s="264"/>
      <c r="D1771" s="241"/>
      <c r="E1771" s="259" t="s">
        <v>311</v>
      </c>
      <c r="F1771" s="274"/>
    </row>
    <row r="1772" spans="1:6" hidden="1">
      <c r="A1772" s="259"/>
      <c r="B1772" s="259"/>
      <c r="C1772" s="260"/>
      <c r="D1772" s="261"/>
      <c r="E1772" s="259" t="s">
        <v>312</v>
      </c>
      <c r="F1772" s="274"/>
    </row>
    <row r="1773" spans="1:6" hidden="1">
      <c r="A1773" s="259"/>
      <c r="B1773" s="259"/>
      <c r="C1773" s="260"/>
      <c r="D1773" s="261"/>
      <c r="E1773" s="259" t="s">
        <v>313</v>
      </c>
      <c r="F1773" s="274"/>
    </row>
    <row r="1774" spans="1:6" hidden="1">
      <c r="A1774" s="259"/>
      <c r="B1774" s="259"/>
      <c r="C1774" s="260"/>
      <c r="D1774" s="261"/>
      <c r="E1774" s="259"/>
      <c r="F1774" s="274"/>
    </row>
    <row r="1775" spans="1:6" hidden="1">
      <c r="A1775" s="259" t="s">
        <v>568</v>
      </c>
      <c r="B1775" s="259" t="s">
        <v>69</v>
      </c>
      <c r="C1775" s="264"/>
      <c r="D1775" s="241"/>
      <c r="E1775" s="259"/>
      <c r="F1775" s="274"/>
    </row>
    <row r="1776" spans="1:6" hidden="1">
      <c r="A1776" s="259"/>
      <c r="B1776" s="265" t="str">
        <f>[39]insumos!$B$24</f>
        <v>Pedreiro</v>
      </c>
      <c r="C1776" s="271" t="s">
        <v>325</v>
      </c>
      <c r="D1776" s="267">
        <v>6</v>
      </c>
      <c r="E1776" s="268">
        <f>[39]insumos!$D$24</f>
        <v>4.6100000000000003</v>
      </c>
      <c r="F1776" s="274"/>
    </row>
    <row r="1777" spans="1:6" hidden="1">
      <c r="A1777" s="259"/>
      <c r="B1777" s="265" t="str">
        <f>[39]insumos!$B$31</f>
        <v>Servente</v>
      </c>
      <c r="C1777" s="271" t="s">
        <v>325</v>
      </c>
      <c r="D1777" s="267">
        <v>9</v>
      </c>
      <c r="E1777" s="268">
        <f>[39]insumos!$D$31</f>
        <v>3.11</v>
      </c>
      <c r="F1777" s="274"/>
    </row>
    <row r="1778" spans="1:6" hidden="1">
      <c r="A1778" s="259"/>
      <c r="B1778" s="265" t="str">
        <f>[39]insumos!$B$41</f>
        <v>Pedra rachão</v>
      </c>
      <c r="C1778" s="271" t="s">
        <v>454</v>
      </c>
      <c r="D1778" s="267">
        <v>1.1000000000000001</v>
      </c>
      <c r="E1778" s="268">
        <f>[39]insumos!$D$41</f>
        <v>56.18</v>
      </c>
      <c r="F1778" s="274"/>
    </row>
    <row r="1779" spans="1:6" hidden="1">
      <c r="A1779" s="259"/>
      <c r="B1779" s="284" t="str">
        <f>[39]insumos!$B$35</f>
        <v>Areia grossa</v>
      </c>
      <c r="C1779" s="271" t="s">
        <v>454</v>
      </c>
      <c r="D1779" s="267">
        <v>0.36599999999999999</v>
      </c>
      <c r="E1779" s="291">
        <f>[39]insumos!$D$35</f>
        <v>43.89</v>
      </c>
      <c r="F1779" s="274"/>
    </row>
    <row r="1780" spans="1:6" hidden="1">
      <c r="A1780" s="259"/>
      <c r="B1780" s="275" t="str">
        <f>[39]insumos!$B$39</f>
        <v>Cimento Portland - saco 50kg</v>
      </c>
      <c r="C1780" s="271" t="s">
        <v>455</v>
      </c>
      <c r="D1780" s="267">
        <v>109.5</v>
      </c>
      <c r="E1780" s="276">
        <f>[39]insumos!$D$39</f>
        <v>0.42</v>
      </c>
      <c r="F1780" s="274"/>
    </row>
    <row r="1781" spans="1:6" hidden="1">
      <c r="A1781" s="259"/>
      <c r="B1781" s="259"/>
      <c r="C1781" s="260"/>
      <c r="D1781" s="261"/>
      <c r="E1781" s="259" t="s">
        <v>310</v>
      </c>
      <c r="F1781" s="274"/>
    </row>
    <row r="1782" spans="1:6" hidden="1">
      <c r="A1782" s="259"/>
      <c r="B1782" s="259"/>
      <c r="C1782" s="260"/>
      <c r="D1782" s="261"/>
      <c r="E1782" s="259" t="s">
        <v>311</v>
      </c>
      <c r="F1782" s="274"/>
    </row>
    <row r="1783" spans="1:6" hidden="1">
      <c r="A1783" s="259"/>
      <c r="B1783" s="259"/>
      <c r="C1783" s="260"/>
      <c r="D1783" s="261"/>
      <c r="E1783" s="259" t="s">
        <v>312</v>
      </c>
      <c r="F1783" s="274"/>
    </row>
    <row r="1784" spans="1:6" hidden="1">
      <c r="A1784" s="259"/>
      <c r="B1784" s="259"/>
      <c r="C1784" s="260"/>
      <c r="D1784" s="261"/>
      <c r="E1784" s="259" t="s">
        <v>313</v>
      </c>
      <c r="F1784" s="274"/>
    </row>
    <row r="1785" spans="1:6" hidden="1">
      <c r="B1785" s="259"/>
      <c r="C1785" s="260"/>
      <c r="D1785" s="261"/>
      <c r="E1785" s="259"/>
      <c r="F1785" s="274"/>
    </row>
    <row r="1786" spans="1:6" hidden="1">
      <c r="A1786" s="259" t="s">
        <v>569</v>
      </c>
      <c r="B1786" s="259" t="s">
        <v>71</v>
      </c>
      <c r="C1786" s="260"/>
      <c r="D1786" s="261"/>
      <c r="E1786" s="259"/>
      <c r="F1786" s="274"/>
    </row>
    <row r="1787" spans="1:6" hidden="1">
      <c r="A1787" s="259"/>
      <c r="B1787" s="265" t="str">
        <f>[39]insumos!$B$24</f>
        <v>Pedreiro</v>
      </c>
      <c r="C1787" s="271" t="s">
        <v>325</v>
      </c>
      <c r="D1787" s="267">
        <v>8.5</v>
      </c>
      <c r="E1787" s="268">
        <f>[39]insumos!$D$24</f>
        <v>4.6100000000000003</v>
      </c>
      <c r="F1787" s="274"/>
    </row>
    <row r="1788" spans="1:6" hidden="1">
      <c r="A1788" s="259"/>
      <c r="B1788" s="265" t="str">
        <f>[39]insumos!$B$31</f>
        <v>Servente</v>
      </c>
      <c r="C1788" s="271" t="s">
        <v>325</v>
      </c>
      <c r="D1788" s="267">
        <v>9.1999999999999993</v>
      </c>
      <c r="E1788" s="268">
        <f>[39]insumos!$D$31</f>
        <v>3.11</v>
      </c>
      <c r="F1788" s="274"/>
    </row>
    <row r="1789" spans="1:6" hidden="1">
      <c r="A1789" s="259"/>
      <c r="B1789" s="284" t="str">
        <f>[39]insumos!$B$35</f>
        <v>Areia grossa</v>
      </c>
      <c r="C1789" s="271" t="s">
        <v>454</v>
      </c>
      <c r="D1789" s="267">
        <v>0.21</v>
      </c>
      <c r="E1789" s="291">
        <f>[39]insumos!$D$35</f>
        <v>43.89</v>
      </c>
      <c r="F1789" s="274"/>
    </row>
    <row r="1790" spans="1:6" hidden="1">
      <c r="A1790" s="259"/>
      <c r="B1790" s="284" t="str">
        <f>[39]insumos!$B$80</f>
        <v>Tijolo cerâmico 6F (9x15x20)cm</v>
      </c>
      <c r="C1790" s="301" t="str">
        <f>[39]insumos!$C$80</f>
        <v>un</v>
      </c>
      <c r="D1790" s="267">
        <v>235</v>
      </c>
      <c r="E1790" s="291">
        <f>[39]insumos!$D$80</f>
        <v>0.28999999999999998</v>
      </c>
      <c r="F1790" s="274"/>
    </row>
    <row r="1791" spans="1:6" hidden="1">
      <c r="A1791" s="259"/>
      <c r="B1791" s="284" t="str">
        <f>[39]insumos!$B$37</f>
        <v>Cal hidratada - saco 20kg</v>
      </c>
      <c r="C1791" s="266" t="str">
        <f>[39]insumos!$C$37</f>
        <v>kg</v>
      </c>
      <c r="D1791" s="267">
        <v>30.95</v>
      </c>
      <c r="E1791" s="301">
        <f>[39]insumos!$D$37</f>
        <v>0.75</v>
      </c>
      <c r="F1791" s="274"/>
    </row>
    <row r="1792" spans="1:6" hidden="1">
      <c r="A1792" s="259"/>
      <c r="B1792" s="275" t="str">
        <f>[39]insumos!$B$39</f>
        <v>Cimento Portland - saco 50kg</v>
      </c>
      <c r="C1792" s="271" t="s">
        <v>455</v>
      </c>
      <c r="D1792" s="267">
        <v>30.95</v>
      </c>
      <c r="E1792" s="276">
        <f>[39]insumos!$D$39</f>
        <v>0.42</v>
      </c>
      <c r="F1792" s="274"/>
    </row>
    <row r="1793" spans="1:6" hidden="1">
      <c r="A1793" s="259"/>
      <c r="B1793" s="275"/>
      <c r="C1793" s="271"/>
      <c r="D1793" s="267"/>
      <c r="E1793" s="259" t="s">
        <v>310</v>
      </c>
      <c r="F1793" s="274"/>
    </row>
    <row r="1794" spans="1:6" hidden="1">
      <c r="A1794" s="259"/>
      <c r="B1794" s="239"/>
      <c r="C1794" s="264"/>
      <c r="D1794" s="241"/>
      <c r="E1794" s="259" t="s">
        <v>311</v>
      </c>
      <c r="F1794" s="274"/>
    </row>
    <row r="1795" spans="1:6" hidden="1">
      <c r="A1795" s="259"/>
      <c r="B1795" s="259"/>
      <c r="C1795" s="260"/>
      <c r="D1795" s="261"/>
      <c r="E1795" s="259" t="s">
        <v>312</v>
      </c>
      <c r="F1795" s="274"/>
    </row>
    <row r="1796" spans="1:6" hidden="1">
      <c r="A1796" s="259"/>
      <c r="B1796" s="259"/>
      <c r="C1796" s="260"/>
      <c r="D1796" s="261"/>
      <c r="E1796" s="259" t="s">
        <v>313</v>
      </c>
      <c r="F1796" s="274"/>
    </row>
    <row r="1797" spans="1:6" hidden="1">
      <c r="A1797" s="258"/>
      <c r="B1797" s="265"/>
      <c r="C1797" s="273"/>
      <c r="D1797" s="273"/>
      <c r="E1797" s="259"/>
      <c r="F1797" s="251"/>
    </row>
    <row r="1798" spans="1:6" hidden="1">
      <c r="A1798" s="259" t="s">
        <v>570</v>
      </c>
      <c r="B1798" s="259" t="s">
        <v>73</v>
      </c>
      <c r="C1798" s="260"/>
      <c r="D1798" s="261"/>
      <c r="E1798" s="259"/>
      <c r="F1798" s="251"/>
    </row>
    <row r="1799" spans="1:6" hidden="1">
      <c r="A1799" s="259"/>
      <c r="B1799" s="265" t="str">
        <f>[39]insumos!$B$31</f>
        <v>Servente</v>
      </c>
      <c r="C1799" s="281" t="str">
        <f>[39]insumos!$C$31</f>
        <v>h</v>
      </c>
      <c r="D1799" s="241">
        <v>2.77</v>
      </c>
      <c r="E1799" s="268">
        <f>[39]insumos!$D$31</f>
        <v>3.11</v>
      </c>
      <c r="F1799" s="251"/>
    </row>
    <row r="1800" spans="1:6" hidden="1">
      <c r="A1800" s="259"/>
      <c r="B1800" s="239" t="str">
        <f>[39]insumos!$B$34</f>
        <v>Areia fina</v>
      </c>
      <c r="C1800" s="264" t="s">
        <v>454</v>
      </c>
      <c r="D1800" s="241">
        <v>1.1000000000000001</v>
      </c>
      <c r="E1800" s="293">
        <f>[39]insumos!$D$34</f>
        <v>14.04</v>
      </c>
      <c r="F1800" s="251"/>
    </row>
    <row r="1801" spans="1:6" hidden="1">
      <c r="A1801" s="259"/>
      <c r="B1801" s="239"/>
      <c r="C1801" s="264"/>
      <c r="D1801" s="241"/>
      <c r="E1801" s="259" t="s">
        <v>310</v>
      </c>
      <c r="F1801" s="251"/>
    </row>
    <row r="1802" spans="1:6" hidden="1">
      <c r="A1802" s="259"/>
      <c r="B1802" s="239"/>
      <c r="C1802" s="240"/>
      <c r="D1802" s="241"/>
      <c r="E1802" s="259" t="s">
        <v>311</v>
      </c>
      <c r="F1802" s="251"/>
    </row>
    <row r="1803" spans="1:6" hidden="1">
      <c r="A1803" s="259"/>
      <c r="B1803" s="259"/>
      <c r="C1803" s="260"/>
      <c r="D1803" s="261"/>
      <c r="E1803" s="259" t="s">
        <v>312</v>
      </c>
      <c r="F1803" s="251"/>
    </row>
    <row r="1804" spans="1:6" hidden="1">
      <c r="A1804" s="259"/>
      <c r="B1804" s="265"/>
      <c r="C1804" s="281"/>
      <c r="D1804" s="241"/>
      <c r="E1804" s="259" t="s">
        <v>313</v>
      </c>
      <c r="F1804" s="251"/>
    </row>
    <row r="1805" spans="1:6" hidden="1">
      <c r="A1805" s="259"/>
      <c r="B1805" s="265"/>
      <c r="C1805" s="281"/>
      <c r="D1805" s="241"/>
      <c r="E1805" s="268"/>
      <c r="F1805" s="251"/>
    </row>
    <row r="1806" spans="1:6" hidden="1">
      <c r="A1806" s="259" t="s">
        <v>571</v>
      </c>
      <c r="B1806" s="290" t="s">
        <v>75</v>
      </c>
      <c r="C1806" s="271"/>
      <c r="D1806" s="267"/>
      <c r="E1806" s="259"/>
      <c r="F1806" s="251"/>
    </row>
    <row r="1807" spans="1:6" hidden="1">
      <c r="A1807" s="259"/>
      <c r="B1807" s="265" t="str">
        <f>[39]insumos!$B$24</f>
        <v>Pedreiro</v>
      </c>
      <c r="C1807" s="271" t="s">
        <v>325</v>
      </c>
      <c r="D1807" s="267">
        <v>0.39</v>
      </c>
      <c r="E1807" s="268">
        <f>[39]insumos!$D$24</f>
        <v>4.6100000000000003</v>
      </c>
      <c r="F1807" s="251"/>
    </row>
    <row r="1808" spans="1:6" hidden="1">
      <c r="A1808" s="259"/>
      <c r="B1808" s="265" t="str">
        <f>[39]insumos!$B$31</f>
        <v>Servente</v>
      </c>
      <c r="C1808" s="271" t="s">
        <v>325</v>
      </c>
      <c r="D1808" s="267">
        <v>1.05</v>
      </c>
      <c r="E1808" s="268">
        <f>[39]insumos!$D$31</f>
        <v>3.11</v>
      </c>
      <c r="F1808" s="251"/>
    </row>
    <row r="1809" spans="1:6" hidden="1">
      <c r="A1809" s="259"/>
      <c r="B1809" s="265" t="str">
        <f>[39]insumos!$B$35</f>
        <v>Areia grossa</v>
      </c>
      <c r="C1809" s="271" t="s">
        <v>454</v>
      </c>
      <c r="D1809" s="267">
        <v>4.0599999999999997E-2</v>
      </c>
      <c r="E1809" s="268">
        <f>[39]insumos!$D$35</f>
        <v>43.89</v>
      </c>
      <c r="F1809" s="251"/>
    </row>
    <row r="1810" spans="1:6" hidden="1">
      <c r="A1810" s="259"/>
      <c r="B1810" s="265" t="str">
        <f>[39]insumos!$B$36</f>
        <v>Brita 1 e 2</v>
      </c>
      <c r="C1810" s="271" t="s">
        <v>454</v>
      </c>
      <c r="D1810" s="267">
        <v>5.2600000000000001E-2</v>
      </c>
      <c r="E1810" s="268">
        <f>[39]insumos!$D$36</f>
        <v>69.34</v>
      </c>
      <c r="F1810" s="251"/>
    </row>
    <row r="1811" spans="1:6" hidden="1">
      <c r="A1811" s="259"/>
      <c r="B1811" s="275" t="str">
        <f>[39]insumos!$B$39</f>
        <v>Cimento Portland - saco 50kg</v>
      </c>
      <c r="C1811" s="271" t="s">
        <v>455</v>
      </c>
      <c r="D1811" s="267">
        <v>13.2</v>
      </c>
      <c r="E1811" s="276">
        <f>[39]insumos!$D$39</f>
        <v>0.42</v>
      </c>
      <c r="F1811" s="251"/>
    </row>
    <row r="1812" spans="1:6" hidden="1">
      <c r="A1812" s="259"/>
      <c r="B1812" s="275" t="str">
        <f>[39]insumos!$B$91</f>
        <v>Aditivo hidrófugo - SIKA 1</v>
      </c>
      <c r="C1812" s="302" t="str">
        <f>[39]insumos!$C$91</f>
        <v>l</v>
      </c>
      <c r="D1812" s="267">
        <v>0.13200000000000001</v>
      </c>
      <c r="E1812" s="303">
        <f>[39]insumos!$D$91</f>
        <v>2.35</v>
      </c>
      <c r="F1812" s="251"/>
    </row>
    <row r="1813" spans="1:6" hidden="1">
      <c r="A1813" s="259"/>
      <c r="B1813" s="275" t="str">
        <f>[39]insumos!$B$653</f>
        <v>Betoneira Pot=3HP 320Lts</v>
      </c>
      <c r="C1813" s="271" t="s">
        <v>325</v>
      </c>
      <c r="D1813" s="267">
        <v>0.05</v>
      </c>
      <c r="E1813" s="276">
        <f>[39]insumos!$D$653</f>
        <v>1.47</v>
      </c>
      <c r="F1813" s="251"/>
    </row>
    <row r="1814" spans="1:6" hidden="1">
      <c r="A1814" s="259"/>
      <c r="B1814" s="275"/>
      <c r="C1814" s="271"/>
      <c r="D1814" s="267"/>
      <c r="E1814" s="259" t="s">
        <v>310</v>
      </c>
      <c r="F1814" s="251"/>
    </row>
    <row r="1815" spans="1:6" hidden="1">
      <c r="A1815" s="259"/>
      <c r="B1815" s="239"/>
      <c r="C1815" s="264"/>
      <c r="D1815" s="241"/>
      <c r="E1815" s="259" t="s">
        <v>311</v>
      </c>
      <c r="F1815" s="251"/>
    </row>
    <row r="1816" spans="1:6" hidden="1">
      <c r="A1816" s="259"/>
      <c r="B1816" s="265"/>
      <c r="C1816" s="281"/>
      <c r="D1816" s="241"/>
      <c r="E1816" s="259" t="s">
        <v>312</v>
      </c>
      <c r="F1816" s="251"/>
    </row>
    <row r="1817" spans="1:6" hidden="1">
      <c r="A1817" s="259"/>
      <c r="B1817" s="265"/>
      <c r="C1817" s="281"/>
      <c r="D1817" s="241"/>
      <c r="E1817" s="259" t="s">
        <v>313</v>
      </c>
      <c r="F1817" s="251"/>
    </row>
    <row r="1818" spans="1:6" hidden="1">
      <c r="A1818" s="259"/>
      <c r="B1818" s="265"/>
      <c r="C1818" s="281"/>
      <c r="D1818" s="241"/>
      <c r="E1818" s="268"/>
      <c r="F1818" s="251"/>
    </row>
    <row r="1819" spans="1:6" hidden="1">
      <c r="A1819" s="259" t="s">
        <v>572</v>
      </c>
      <c r="B1819" s="277" t="s">
        <v>77</v>
      </c>
      <c r="C1819" s="266"/>
      <c r="D1819" s="304"/>
      <c r="E1819" s="293"/>
      <c r="F1819" s="251"/>
    </row>
    <row r="1820" spans="1:6" hidden="1">
      <c r="A1820" s="259"/>
      <c r="B1820" s="265" t="str">
        <f>[39]insumos!$B$24</f>
        <v>Pedreiro</v>
      </c>
      <c r="C1820" s="271" t="s">
        <v>325</v>
      </c>
      <c r="D1820" s="272">
        <v>1.1399999999999999</v>
      </c>
      <c r="E1820" s="268">
        <f>[39]insumos!$D$24</f>
        <v>4.6100000000000003</v>
      </c>
      <c r="F1820" s="251"/>
    </row>
    <row r="1821" spans="1:6" hidden="1">
      <c r="A1821" s="259"/>
      <c r="B1821" s="265" t="str">
        <f>[39]insumos!$B$31</f>
        <v>Servente</v>
      </c>
      <c r="C1821" s="271" t="s">
        <v>325</v>
      </c>
      <c r="D1821" s="272">
        <v>1.23</v>
      </c>
      <c r="E1821" s="268">
        <f>[39]insumos!$D$31</f>
        <v>3.11</v>
      </c>
      <c r="F1821" s="251"/>
    </row>
    <row r="1822" spans="1:6" hidden="1">
      <c r="A1822" s="259"/>
      <c r="B1822" s="284" t="str">
        <f>[39]insumos!$B$35</f>
        <v>Areia grossa</v>
      </c>
      <c r="C1822" s="271" t="s">
        <v>454</v>
      </c>
      <c r="D1822" s="267">
        <v>0.02</v>
      </c>
      <c r="E1822" s="291">
        <f>[39]insumos!$D$35</f>
        <v>43.89</v>
      </c>
      <c r="F1822" s="251"/>
    </row>
    <row r="1823" spans="1:6" hidden="1">
      <c r="A1823" s="259"/>
      <c r="B1823" s="284" t="str">
        <f>[39]insumos!$B$80</f>
        <v>Tijolo cerâmico 6F (9x15x20)cm</v>
      </c>
      <c r="C1823" s="301" t="str">
        <f>[39]insumos!$C$79</f>
        <v>un</v>
      </c>
      <c r="D1823" s="267">
        <v>30</v>
      </c>
      <c r="E1823" s="291">
        <f>[39]insumos!$D$80</f>
        <v>0.28999999999999998</v>
      </c>
      <c r="F1823" s="251"/>
    </row>
    <row r="1824" spans="1:6" hidden="1">
      <c r="A1824" s="259"/>
      <c r="B1824" s="284" t="str">
        <f>[39]insumos!$B$37</f>
        <v>Cal hidratada - saco 20kg</v>
      </c>
      <c r="C1824" s="266" t="str">
        <f>[39]insumos!$C$37</f>
        <v>kg</v>
      </c>
      <c r="D1824" s="267">
        <v>2.2200000000000002</v>
      </c>
      <c r="E1824" s="301">
        <f>[39]insumos!$D$37</f>
        <v>0.75</v>
      </c>
      <c r="F1824" s="251"/>
    </row>
    <row r="1825" spans="1:6" hidden="1">
      <c r="A1825" s="259"/>
      <c r="B1825" s="275" t="str">
        <f>[39]insumos!$B$39</f>
        <v>Cimento Portland - saco 50kg</v>
      </c>
      <c r="C1825" s="271" t="s">
        <v>455</v>
      </c>
      <c r="D1825" s="267">
        <v>2.2200000000000002</v>
      </c>
      <c r="E1825" s="276">
        <f>[39]insumos!$D$39</f>
        <v>0.42</v>
      </c>
      <c r="F1825" s="251"/>
    </row>
    <row r="1826" spans="1:6" hidden="1">
      <c r="A1826" s="259"/>
      <c r="B1826" s="275"/>
      <c r="C1826" s="271"/>
      <c r="D1826" s="267"/>
      <c r="E1826" s="259" t="s">
        <v>310</v>
      </c>
      <c r="F1826" s="251"/>
    </row>
    <row r="1827" spans="1:6" hidden="1">
      <c r="A1827" s="259"/>
      <c r="B1827" s="239"/>
      <c r="C1827" s="264"/>
      <c r="D1827" s="241"/>
      <c r="E1827" s="259" t="s">
        <v>311</v>
      </c>
      <c r="F1827" s="251"/>
    </row>
    <row r="1828" spans="1:6" hidden="1">
      <c r="A1828" s="259"/>
      <c r="B1828" s="265"/>
      <c r="C1828" s="281"/>
      <c r="D1828" s="241"/>
      <c r="E1828" s="259" t="s">
        <v>312</v>
      </c>
      <c r="F1828" s="251"/>
    </row>
    <row r="1829" spans="1:6" hidden="1">
      <c r="A1829" s="259"/>
      <c r="B1829" s="265"/>
      <c r="C1829" s="281"/>
      <c r="D1829" s="241"/>
      <c r="E1829" s="259" t="s">
        <v>313</v>
      </c>
      <c r="F1829" s="251"/>
    </row>
    <row r="1830" spans="1:6" hidden="1">
      <c r="A1830" s="259"/>
      <c r="B1830" s="265"/>
      <c r="C1830" s="281"/>
      <c r="D1830" s="241"/>
      <c r="E1830" s="268"/>
      <c r="F1830" s="251"/>
    </row>
    <row r="1831" spans="1:6" hidden="1">
      <c r="A1831" s="259" t="s">
        <v>573</v>
      </c>
      <c r="B1831" s="279" t="s">
        <v>281</v>
      </c>
      <c r="C1831" s="289"/>
      <c r="D1831" s="289"/>
      <c r="E1831" s="289"/>
      <c r="F1831" s="251"/>
    </row>
    <row r="1832" spans="1:6" hidden="1">
      <c r="A1832" s="259"/>
      <c r="B1832" s="265" t="str">
        <f>[39]insumos!$B$31</f>
        <v>Servente</v>
      </c>
      <c r="C1832" s="266" t="str">
        <f>[39]insumos!$C$31</f>
        <v>h</v>
      </c>
      <c r="D1832" s="267">
        <v>0.8</v>
      </c>
      <c r="E1832" s="268">
        <f>[39]insumos!$D$31</f>
        <v>3.11</v>
      </c>
      <c r="F1832" s="251"/>
    </row>
    <row r="1833" spans="1:6" hidden="1">
      <c r="A1833" s="259"/>
      <c r="B1833" s="265" t="str">
        <f>[39]insumos!$B$24</f>
        <v>Pedreiro</v>
      </c>
      <c r="C1833" s="266" t="str">
        <f>[39]insumos!$C$24</f>
        <v>h</v>
      </c>
      <c r="D1833" s="267">
        <v>0.40600000000000003</v>
      </c>
      <c r="E1833" s="268">
        <f>[39]insumos!$D$24</f>
        <v>4.6100000000000003</v>
      </c>
      <c r="F1833" s="251"/>
    </row>
    <row r="1834" spans="1:6" hidden="1">
      <c r="A1834" s="259"/>
      <c r="B1834" s="265" t="str">
        <f>[39]insumos!$B$35</f>
        <v>Areia grossa</v>
      </c>
      <c r="C1834" s="266" t="str">
        <f>[39]insumos!$C$35</f>
        <v>m3</v>
      </c>
      <c r="D1834" s="267">
        <v>5.8900000000000001E-2</v>
      </c>
      <c r="E1834" s="268">
        <f>[39]insumos!$D$35</f>
        <v>43.89</v>
      </c>
      <c r="F1834" s="251"/>
    </row>
    <row r="1835" spans="1:6" hidden="1">
      <c r="A1835" s="259"/>
      <c r="B1835" s="275" t="str">
        <f>[39]insumos!$B$39</f>
        <v>Cimento Portland - saco 50kg</v>
      </c>
      <c r="C1835" s="266" t="str">
        <f>[39]insumos!$C$39</f>
        <v>kg</v>
      </c>
      <c r="D1835" s="267">
        <v>12.95</v>
      </c>
      <c r="E1835" s="276">
        <f>[39]insumos!$D$39</f>
        <v>0.42</v>
      </c>
      <c r="F1835" s="251"/>
    </row>
    <row r="1836" spans="1:6" hidden="1">
      <c r="A1836" s="259"/>
      <c r="B1836" s="275"/>
      <c r="C1836" s="271"/>
      <c r="D1836" s="267"/>
      <c r="E1836" s="259" t="s">
        <v>310</v>
      </c>
      <c r="F1836" s="251"/>
    </row>
    <row r="1837" spans="1:6" hidden="1">
      <c r="A1837" s="259"/>
      <c r="B1837" s="239"/>
      <c r="C1837" s="264"/>
      <c r="D1837" s="241"/>
      <c r="E1837" s="259" t="s">
        <v>311</v>
      </c>
      <c r="F1837" s="251"/>
    </row>
    <row r="1838" spans="1:6" hidden="1">
      <c r="A1838" s="259"/>
      <c r="B1838" s="239"/>
      <c r="C1838" s="264"/>
      <c r="D1838" s="241"/>
      <c r="E1838" s="259" t="s">
        <v>312</v>
      </c>
      <c r="F1838" s="251"/>
    </row>
    <row r="1839" spans="1:6" hidden="1">
      <c r="A1839" s="259"/>
      <c r="B1839" s="239"/>
      <c r="C1839" s="264"/>
      <c r="D1839" s="241"/>
      <c r="E1839" s="259" t="s">
        <v>313</v>
      </c>
      <c r="F1839" s="251"/>
    </row>
    <row r="1840" spans="1:6" hidden="1">
      <c r="A1840" s="259"/>
      <c r="B1840" s="265"/>
      <c r="C1840" s="271"/>
      <c r="D1840" s="272"/>
      <c r="E1840" s="239"/>
      <c r="F1840" s="251"/>
    </row>
    <row r="1841" spans="1:6" hidden="1">
      <c r="A1841" s="259" t="s">
        <v>574</v>
      </c>
      <c r="B1841" s="277" t="s">
        <v>81</v>
      </c>
      <c r="C1841" s="266"/>
      <c r="D1841" s="304"/>
      <c r="E1841" s="293"/>
      <c r="F1841" s="251"/>
    </row>
    <row r="1842" spans="1:6" hidden="1">
      <c r="A1842" s="259"/>
      <c r="B1842" s="265" t="str">
        <f>[39]insumos!$B$7</f>
        <v>Ajudante de carpinteiro</v>
      </c>
      <c r="C1842" s="271" t="s">
        <v>325</v>
      </c>
      <c r="D1842" s="272">
        <v>1</v>
      </c>
      <c r="E1842" s="268">
        <f>[39]insumos!$D$7</f>
        <v>3.11</v>
      </c>
      <c r="F1842" s="251"/>
    </row>
    <row r="1843" spans="1:6" hidden="1">
      <c r="A1843" s="259"/>
      <c r="B1843" s="265" t="str">
        <f>[39]insumos!$B$18</f>
        <v>Carpinteiro</v>
      </c>
      <c r="C1843" s="271" t="s">
        <v>325</v>
      </c>
      <c r="D1843" s="272">
        <v>1</v>
      </c>
      <c r="E1843" s="268">
        <f>[39]insumos!$D$18</f>
        <v>4.6100000000000003</v>
      </c>
      <c r="F1843" s="251"/>
    </row>
    <row r="1844" spans="1:6" hidden="1">
      <c r="A1844" s="259"/>
      <c r="B1844" s="284" t="str">
        <f>[39]insumos!$B$53</f>
        <v>Caibro de 2" x 1"</v>
      </c>
      <c r="C1844" s="266" t="str">
        <f>[39]insumos!$C$53</f>
        <v>m</v>
      </c>
      <c r="D1844" s="267">
        <v>3.5</v>
      </c>
      <c r="E1844" s="291">
        <f>[39]insumos!$D$53</f>
        <v>1.54</v>
      </c>
      <c r="F1844" s="251"/>
    </row>
    <row r="1845" spans="1:6" hidden="1">
      <c r="A1845" s="259"/>
      <c r="B1845" s="284" t="str">
        <f>[39]insumos!$B$112</f>
        <v>Pregos (média das bitolas)</v>
      </c>
      <c r="C1845" s="301" t="str">
        <f>[39]insumos!$C$112</f>
        <v>kg</v>
      </c>
      <c r="D1845" s="267">
        <v>0.12</v>
      </c>
      <c r="E1845" s="291">
        <f>[39]insumos!$D$112</f>
        <v>6.8</v>
      </c>
      <c r="F1845" s="251"/>
    </row>
    <row r="1846" spans="1:6" hidden="1">
      <c r="A1846" s="259"/>
      <c r="B1846" s="284" t="str">
        <f>[39]insumos!$B$63</f>
        <v>Ripa de Pau d'Arco - (1x5)cm</v>
      </c>
      <c r="C1846" s="266" t="str">
        <f>[39]insumos!$C$63</f>
        <v>m</v>
      </c>
      <c r="D1846" s="267">
        <v>3.5</v>
      </c>
      <c r="E1846" s="301">
        <f>[39]insumos!$D$63</f>
        <v>0.6</v>
      </c>
      <c r="F1846" s="251"/>
    </row>
    <row r="1847" spans="1:6" hidden="1">
      <c r="A1847" s="259"/>
      <c r="B1847" s="275" t="str">
        <f>[39]insumos!$B$58</f>
        <v>Linha de massaranduba 12 x 6 cm (5" x 2.1/2)</v>
      </c>
      <c r="C1847" s="266" t="str">
        <f>[39]insumos!$C$58</f>
        <v>m</v>
      </c>
      <c r="D1847" s="267">
        <v>1.33</v>
      </c>
      <c r="E1847" s="276">
        <f>[39]insumos!$D$58</f>
        <v>7.37</v>
      </c>
      <c r="F1847" s="251"/>
    </row>
    <row r="1848" spans="1:6" hidden="1">
      <c r="A1848" s="259"/>
      <c r="B1848" s="275"/>
      <c r="C1848" s="271"/>
      <c r="D1848" s="267"/>
      <c r="E1848" s="259" t="s">
        <v>310</v>
      </c>
      <c r="F1848" s="251"/>
    </row>
    <row r="1849" spans="1:6" hidden="1">
      <c r="A1849" s="259"/>
      <c r="B1849" s="239"/>
      <c r="C1849" s="264"/>
      <c r="D1849" s="241"/>
      <c r="E1849" s="259" t="s">
        <v>311</v>
      </c>
      <c r="F1849" s="251"/>
    </row>
    <row r="1850" spans="1:6" hidden="1">
      <c r="A1850" s="259"/>
      <c r="B1850" s="265"/>
      <c r="C1850" s="281"/>
      <c r="D1850" s="241"/>
      <c r="E1850" s="259" t="s">
        <v>312</v>
      </c>
      <c r="F1850" s="251"/>
    </row>
    <row r="1851" spans="1:6" hidden="1">
      <c r="A1851" s="259"/>
      <c r="B1851" s="265"/>
      <c r="C1851" s="281"/>
      <c r="D1851" s="241"/>
      <c r="E1851" s="259" t="s">
        <v>313</v>
      </c>
      <c r="F1851" s="251"/>
    </row>
    <row r="1852" spans="1:6" hidden="1">
      <c r="A1852" s="259"/>
      <c r="B1852" s="265"/>
      <c r="C1852" s="271"/>
      <c r="D1852" s="272"/>
      <c r="E1852" s="239"/>
      <c r="F1852" s="251"/>
    </row>
    <row r="1853" spans="1:6" hidden="1">
      <c r="A1853" s="259" t="s">
        <v>575</v>
      </c>
      <c r="B1853" s="277" t="s">
        <v>83</v>
      </c>
      <c r="C1853" s="266"/>
      <c r="D1853" s="304"/>
      <c r="E1853" s="293"/>
      <c r="F1853" s="251"/>
    </row>
    <row r="1854" spans="1:6" hidden="1">
      <c r="A1854" s="259"/>
      <c r="B1854" s="265" t="str">
        <f>[39]insumos!$B$24</f>
        <v>Pedreiro</v>
      </c>
      <c r="C1854" s="271" t="s">
        <v>325</v>
      </c>
      <c r="D1854" s="267">
        <v>1.1000000000000001</v>
      </c>
      <c r="E1854" s="268">
        <f>[39]insumos!$D$24</f>
        <v>4.6100000000000003</v>
      </c>
      <c r="F1854" s="251"/>
    </row>
    <row r="1855" spans="1:6" hidden="1">
      <c r="A1855" s="259"/>
      <c r="B1855" s="265" t="str">
        <f>[39]insumos!$B$31</f>
        <v>Servente</v>
      </c>
      <c r="C1855" s="271" t="s">
        <v>325</v>
      </c>
      <c r="D1855" s="267">
        <v>1.1000000000000001</v>
      </c>
      <c r="E1855" s="268">
        <f>[39]insumos!$D$31</f>
        <v>3.11</v>
      </c>
      <c r="F1855" s="251"/>
    </row>
    <row r="1856" spans="1:6" hidden="1">
      <c r="A1856" s="259"/>
      <c r="B1856" s="284" t="str">
        <f>[39]insumos!$B$101</f>
        <v>Telha cerâmica paulista</v>
      </c>
      <c r="C1856" s="266" t="str">
        <f>[39]insumos!$C$101</f>
        <v>un</v>
      </c>
      <c r="D1856" s="267">
        <v>26</v>
      </c>
      <c r="E1856" s="291">
        <f>[39]insumos!$D$101</f>
        <v>0.74</v>
      </c>
      <c r="F1856" s="251"/>
    </row>
    <row r="1857" spans="1:6" hidden="1">
      <c r="A1857" s="259"/>
      <c r="B1857" s="284" t="str">
        <f>[39]insumos!$B$39</f>
        <v>Cimento Portland - saco 50kg</v>
      </c>
      <c r="C1857" s="301" t="str">
        <f>[39]insumos!$C$39</f>
        <v>kg</v>
      </c>
      <c r="D1857" s="267">
        <v>0.72</v>
      </c>
      <c r="E1857" s="291">
        <f>[39]insumos!$D$39</f>
        <v>0.42</v>
      </c>
      <c r="F1857" s="251"/>
    </row>
    <row r="1858" spans="1:6" hidden="1">
      <c r="A1858" s="259"/>
      <c r="B1858" s="284" t="str">
        <f>[39]insumos!$B$35</f>
        <v>Areia grossa</v>
      </c>
      <c r="C1858" s="266" t="str">
        <f>[39]insumos!$C$35</f>
        <v>m3</v>
      </c>
      <c r="D1858" s="267">
        <v>4.0000000000000001E-3</v>
      </c>
      <c r="E1858" s="301">
        <f>[39]insumos!$D$35</f>
        <v>43.89</v>
      </c>
      <c r="F1858" s="251"/>
    </row>
    <row r="1859" spans="1:6" hidden="1">
      <c r="A1859" s="259"/>
      <c r="B1859" s="275" t="str">
        <f>[39]insumos!$B$92</f>
        <v>Aditivo aglutinante - VEDALIT</v>
      </c>
      <c r="C1859" s="266" t="str">
        <f>[39]insumos!$C$92</f>
        <v>kg</v>
      </c>
      <c r="D1859" s="267">
        <v>3.0000000000000001E-3</v>
      </c>
      <c r="E1859" s="276">
        <f>[39]insumos!$D$92</f>
        <v>2.6</v>
      </c>
      <c r="F1859" s="251"/>
    </row>
    <row r="1860" spans="1:6" hidden="1">
      <c r="A1860" s="259"/>
      <c r="B1860" s="275"/>
      <c r="C1860" s="271"/>
      <c r="D1860" s="267"/>
      <c r="E1860" s="259" t="s">
        <v>310</v>
      </c>
      <c r="F1860" s="251"/>
    </row>
    <row r="1861" spans="1:6" hidden="1">
      <c r="A1861" s="259"/>
      <c r="B1861" s="239"/>
      <c r="C1861" s="264"/>
      <c r="D1861" s="241"/>
      <c r="E1861" s="259" t="s">
        <v>311</v>
      </c>
      <c r="F1861" s="251"/>
    </row>
    <row r="1862" spans="1:6" hidden="1">
      <c r="A1862" s="259"/>
      <c r="B1862" s="265"/>
      <c r="C1862" s="281"/>
      <c r="D1862" s="241"/>
      <c r="E1862" s="259" t="s">
        <v>312</v>
      </c>
      <c r="F1862" s="251"/>
    </row>
    <row r="1863" spans="1:6" hidden="1">
      <c r="A1863" s="259"/>
      <c r="B1863" s="265"/>
      <c r="C1863" s="281"/>
      <c r="D1863" s="241"/>
      <c r="E1863" s="259" t="s">
        <v>313</v>
      </c>
      <c r="F1863" s="251"/>
    </row>
    <row r="1864" spans="1:6" hidden="1">
      <c r="A1864" s="259"/>
      <c r="B1864" s="265"/>
      <c r="C1864" s="271"/>
      <c r="D1864" s="272"/>
      <c r="E1864" s="239"/>
      <c r="F1864" s="251"/>
    </row>
    <row r="1865" spans="1:6" hidden="1">
      <c r="A1865" s="259" t="s">
        <v>576</v>
      </c>
      <c r="B1865" s="279" t="s">
        <v>577</v>
      </c>
      <c r="C1865" s="289"/>
      <c r="D1865" s="289"/>
      <c r="E1865" s="289"/>
      <c r="F1865" s="251"/>
    </row>
    <row r="1866" spans="1:6" hidden="1">
      <c r="A1866" s="259"/>
      <c r="B1866" s="265" t="str">
        <f>[39]insumos!$B$31</f>
        <v>Servente</v>
      </c>
      <c r="C1866" s="271" t="s">
        <v>325</v>
      </c>
      <c r="D1866" s="267">
        <v>3.75</v>
      </c>
      <c r="E1866" s="268">
        <f>[39]insumos!$D$31</f>
        <v>3.11</v>
      </c>
      <c r="F1866" s="251"/>
    </row>
    <row r="1867" spans="1:6" hidden="1">
      <c r="A1867" s="259"/>
      <c r="B1867" s="265" t="str">
        <f>[39]insumos!$B$24</f>
        <v>Pedreiro</v>
      </c>
      <c r="C1867" s="271" t="s">
        <v>325</v>
      </c>
      <c r="D1867" s="267">
        <v>3.75</v>
      </c>
      <c r="E1867" s="268">
        <f>[39]insumos!$D$24</f>
        <v>4.6100000000000003</v>
      </c>
      <c r="F1867" s="251"/>
    </row>
    <row r="1868" spans="1:6" hidden="1">
      <c r="A1868" s="259"/>
      <c r="B1868" s="265" t="str">
        <f>[39]insumos!$B$35</f>
        <v>Areia grossa</v>
      </c>
      <c r="C1868" s="271" t="s">
        <v>454</v>
      </c>
      <c r="D1868" s="267">
        <v>1.77E-2</v>
      </c>
      <c r="E1868" s="268">
        <f>[39]insumos!$D$35</f>
        <v>43.89</v>
      </c>
      <c r="F1868" s="251"/>
    </row>
    <row r="1869" spans="1:6" hidden="1">
      <c r="A1869" s="259"/>
      <c r="B1869" s="275" t="str">
        <f>[39]insumos!$B$39</f>
        <v>Cimento Portland - saco 50kg</v>
      </c>
      <c r="C1869" s="271" t="s">
        <v>455</v>
      </c>
      <c r="D1869" s="267">
        <v>8.6999999999999993</v>
      </c>
      <c r="E1869" s="276">
        <f>[39]insumos!$D$39</f>
        <v>0.42</v>
      </c>
      <c r="F1869" s="251"/>
    </row>
    <row r="1870" spans="1:6" hidden="1">
      <c r="A1870" s="259"/>
      <c r="B1870" s="275" t="str">
        <f>[39]insumos!$B$134</f>
        <v>Porta em chapa preta lisa (0,60 x 2,00m)</v>
      </c>
      <c r="C1870" s="266" t="str">
        <f>[39]insumos!$C$134</f>
        <v>un</v>
      </c>
      <c r="D1870" s="267">
        <v>1</v>
      </c>
      <c r="E1870" s="276">
        <f>[39]insumos!$D$134</f>
        <v>126.4</v>
      </c>
      <c r="F1870" s="251"/>
    </row>
    <row r="1871" spans="1:6" hidden="1">
      <c r="A1871" s="259"/>
      <c r="B1871" s="275"/>
      <c r="C1871" s="271"/>
      <c r="D1871" s="267"/>
      <c r="E1871" s="259" t="s">
        <v>310</v>
      </c>
      <c r="F1871" s="251"/>
    </row>
    <row r="1872" spans="1:6" hidden="1">
      <c r="A1872" s="259"/>
      <c r="B1872" s="239"/>
      <c r="C1872" s="264"/>
      <c r="D1872" s="241"/>
      <c r="E1872" s="259" t="s">
        <v>311</v>
      </c>
      <c r="F1872" s="251"/>
    </row>
    <row r="1873" spans="1:6" hidden="1">
      <c r="A1873" s="259"/>
      <c r="B1873" s="239"/>
      <c r="C1873" s="264"/>
      <c r="D1873" s="241"/>
      <c r="E1873" s="259" t="s">
        <v>312</v>
      </c>
      <c r="F1873" s="251"/>
    </row>
    <row r="1874" spans="1:6" hidden="1">
      <c r="A1874" s="259"/>
      <c r="B1874" s="239"/>
      <c r="C1874" s="264"/>
      <c r="D1874" s="241"/>
      <c r="E1874" s="259" t="s">
        <v>313</v>
      </c>
      <c r="F1874" s="251"/>
    </row>
    <row r="1875" spans="1:6" hidden="1">
      <c r="A1875" s="259"/>
      <c r="B1875" s="265"/>
      <c r="C1875" s="271"/>
      <c r="D1875" s="272"/>
      <c r="E1875" s="239"/>
      <c r="F1875" s="251"/>
    </row>
    <row r="1876" spans="1:6" hidden="1">
      <c r="A1876" s="259" t="s">
        <v>578</v>
      </c>
      <c r="B1876" s="290" t="s">
        <v>88</v>
      </c>
      <c r="C1876" s="239"/>
      <c r="D1876" s="251"/>
      <c r="E1876" s="259"/>
      <c r="F1876" s="251"/>
    </row>
    <row r="1877" spans="1:6" hidden="1">
      <c r="A1877" s="259"/>
      <c r="B1877" s="284" t="str">
        <f>[39]insumos!$B$35</f>
        <v>Areia grossa</v>
      </c>
      <c r="C1877" s="266" t="str">
        <f>[39]insumos!$C$35</f>
        <v>m3</v>
      </c>
      <c r="D1877" s="267">
        <v>6.1199999999999996E-3</v>
      </c>
      <c r="E1877" s="291">
        <f>[39]insumos!$D$35</f>
        <v>43.89</v>
      </c>
      <c r="F1877" s="251"/>
    </row>
    <row r="1878" spans="1:6" hidden="1">
      <c r="A1878" s="259"/>
      <c r="B1878" s="275" t="str">
        <f>[39]insumos!$B$39</f>
        <v>Cimento Portland - saco 50kg</v>
      </c>
      <c r="C1878" s="266" t="str">
        <f>[39]insumos!$C$39</f>
        <v>kg</v>
      </c>
      <c r="D1878" s="267">
        <v>2.4300000000000002</v>
      </c>
      <c r="E1878" s="276">
        <f>[39]insumos!$D$39</f>
        <v>0.42</v>
      </c>
      <c r="F1878" s="251"/>
    </row>
    <row r="1879" spans="1:6" hidden="1">
      <c r="A1879" s="259"/>
      <c r="B1879" s="265" t="str">
        <f>[39]insumos!$B$24</f>
        <v>Pedreiro</v>
      </c>
      <c r="C1879" s="266" t="str">
        <f>[39]insumos!$C$24</f>
        <v>h</v>
      </c>
      <c r="D1879" s="267">
        <v>0.1</v>
      </c>
      <c r="E1879" s="268">
        <f>[39]insumos!$D$24</f>
        <v>4.6100000000000003</v>
      </c>
      <c r="F1879" s="251"/>
    </row>
    <row r="1880" spans="1:6" hidden="1">
      <c r="A1880" s="259"/>
      <c r="B1880" s="265" t="str">
        <f>[39]insumos!$B$31</f>
        <v>Servente</v>
      </c>
      <c r="C1880" s="266" t="str">
        <f>[39]insumos!$C$31</f>
        <v>h</v>
      </c>
      <c r="D1880" s="267">
        <v>0.1</v>
      </c>
      <c r="E1880" s="268">
        <f>[39]insumos!$D$31</f>
        <v>3.11</v>
      </c>
      <c r="F1880" s="251"/>
    </row>
    <row r="1881" spans="1:6" hidden="1">
      <c r="A1881" s="259"/>
      <c r="B1881" s="265"/>
      <c r="C1881" s="271"/>
      <c r="D1881" s="267"/>
      <c r="E1881" s="259" t="s">
        <v>310</v>
      </c>
      <c r="F1881" s="251"/>
    </row>
    <row r="1882" spans="1:6" hidden="1">
      <c r="A1882" s="259"/>
      <c r="B1882" s="239"/>
      <c r="C1882" s="264"/>
      <c r="D1882" s="241"/>
      <c r="E1882" s="259" t="s">
        <v>311</v>
      </c>
      <c r="F1882" s="251"/>
    </row>
    <row r="1883" spans="1:6" hidden="1">
      <c r="A1883" s="259"/>
      <c r="B1883" s="265"/>
      <c r="C1883" s="271"/>
      <c r="D1883" s="272"/>
      <c r="E1883" s="259" t="s">
        <v>312</v>
      </c>
      <c r="F1883" s="251"/>
    </row>
    <row r="1884" spans="1:6" hidden="1">
      <c r="A1884" s="259"/>
      <c r="B1884" s="265"/>
      <c r="C1884" s="271"/>
      <c r="D1884" s="272"/>
      <c r="E1884" s="259" t="s">
        <v>313</v>
      </c>
      <c r="F1884" s="251"/>
    </row>
    <row r="1885" spans="1:6" hidden="1">
      <c r="A1885" s="259"/>
      <c r="B1885" s="265"/>
      <c r="C1885" s="271"/>
      <c r="D1885" s="272"/>
      <c r="E1885" s="239"/>
      <c r="F1885" s="251"/>
    </row>
    <row r="1886" spans="1:6" hidden="1">
      <c r="A1886" s="259" t="s">
        <v>579</v>
      </c>
      <c r="B1886" s="259" t="s">
        <v>92</v>
      </c>
      <c r="C1886" s="264"/>
      <c r="D1886" s="241"/>
      <c r="E1886" s="259"/>
      <c r="F1886" s="251"/>
    </row>
    <row r="1887" spans="1:6" hidden="1">
      <c r="A1887" s="259"/>
      <c r="B1887" s="265" t="str">
        <f>[39]insumos!$B$31</f>
        <v>Servente</v>
      </c>
      <c r="C1887" s="266" t="str">
        <f>[39]insumos!$C$31</f>
        <v>h</v>
      </c>
      <c r="D1887" s="267">
        <v>0.72</v>
      </c>
      <c r="E1887" s="268">
        <f>[39]insumos!$D$31</f>
        <v>3.11</v>
      </c>
      <c r="F1887" s="251"/>
    </row>
    <row r="1888" spans="1:6" hidden="1">
      <c r="A1888" s="259"/>
      <c r="B1888" s="265" t="str">
        <f>[39]insumos!$B$24</f>
        <v>Pedreiro</v>
      </c>
      <c r="C1888" s="266" t="str">
        <f>[39]insumos!$C$24</f>
        <v>h</v>
      </c>
      <c r="D1888" s="267">
        <v>0.68</v>
      </c>
      <c r="E1888" s="268">
        <f>[39]insumos!$D$24</f>
        <v>4.6100000000000003</v>
      </c>
      <c r="F1888" s="251"/>
    </row>
    <row r="1889" spans="1:6" hidden="1">
      <c r="A1889" s="259"/>
      <c r="B1889" s="265" t="str">
        <f>[39]insumos!$B$34</f>
        <v>Areia fina</v>
      </c>
      <c r="C1889" s="266" t="str">
        <f>[39]insumos!$C$34</f>
        <v>m3</v>
      </c>
      <c r="D1889" s="267">
        <v>2.46E-2</v>
      </c>
      <c r="E1889" s="268">
        <f>[39]insumos!$D$34</f>
        <v>14.04</v>
      </c>
      <c r="F1889" s="251"/>
    </row>
    <row r="1890" spans="1:6" hidden="1">
      <c r="A1890" s="259"/>
      <c r="B1890" s="265" t="str">
        <f>[39]insumos!$B$92</f>
        <v>Aditivo aglutinante - VEDALIT</v>
      </c>
      <c r="C1890" s="266" t="str">
        <f>[39]insumos!$C$92</f>
        <v>kg</v>
      </c>
      <c r="D1890" s="267">
        <v>0.1</v>
      </c>
      <c r="E1890" s="268">
        <f>[39]insumos!$D$92</f>
        <v>2.6</v>
      </c>
      <c r="F1890" s="251"/>
    </row>
    <row r="1891" spans="1:6" hidden="1">
      <c r="A1891" s="259"/>
      <c r="B1891" s="275" t="str">
        <f>[39]insumos!$B$39</f>
        <v>Cimento Portland - saco 50kg</v>
      </c>
      <c r="C1891" s="266" t="str">
        <f>[39]insumos!$C$39</f>
        <v>kg</v>
      </c>
      <c r="D1891" s="267">
        <v>3.74</v>
      </c>
      <c r="E1891" s="276">
        <f>[39]insumos!$D$39</f>
        <v>0.42</v>
      </c>
      <c r="F1891" s="251"/>
    </row>
    <row r="1892" spans="1:6" hidden="1">
      <c r="A1892" s="259"/>
      <c r="B1892" s="275"/>
      <c r="C1892" s="271"/>
      <c r="D1892" s="267"/>
      <c r="E1892" s="259" t="s">
        <v>310</v>
      </c>
      <c r="F1892" s="251"/>
    </row>
    <row r="1893" spans="1:6" hidden="1">
      <c r="A1893" s="259"/>
      <c r="B1893" s="239"/>
      <c r="C1893" s="264"/>
      <c r="D1893" s="241"/>
      <c r="E1893" s="259" t="s">
        <v>311</v>
      </c>
      <c r="F1893" s="251"/>
    </row>
    <row r="1894" spans="1:6" hidden="1">
      <c r="A1894" s="259"/>
      <c r="B1894" s="263"/>
      <c r="C1894" s="263"/>
      <c r="D1894" s="292"/>
      <c r="E1894" s="259" t="s">
        <v>312</v>
      </c>
      <c r="F1894" s="251"/>
    </row>
    <row r="1895" spans="1:6" hidden="1">
      <c r="A1895" s="259"/>
      <c r="B1895" s="263"/>
      <c r="C1895" s="263"/>
      <c r="D1895" s="292"/>
      <c r="E1895" s="259" t="s">
        <v>313</v>
      </c>
      <c r="F1895" s="251"/>
    </row>
    <row r="1896" spans="1:6" hidden="1">
      <c r="A1896" s="258"/>
      <c r="B1896" s="265"/>
      <c r="C1896" s="273"/>
      <c r="D1896" s="273"/>
      <c r="E1896" s="259"/>
      <c r="F1896" s="251"/>
    </row>
    <row r="1897" spans="1:6" hidden="1">
      <c r="A1897" s="259" t="s">
        <v>580</v>
      </c>
      <c r="B1897" s="259" t="s">
        <v>94</v>
      </c>
      <c r="C1897" s="264"/>
      <c r="D1897" s="241"/>
      <c r="E1897" s="259"/>
      <c r="F1897" s="251"/>
    </row>
    <row r="1898" spans="1:6" hidden="1">
      <c r="A1898" s="259"/>
      <c r="B1898" s="265" t="str">
        <f>[39]insumos!$B$31</f>
        <v>Servente</v>
      </c>
      <c r="C1898" s="266" t="str">
        <f>[39]insumos!$C$31</f>
        <v>h</v>
      </c>
      <c r="D1898" s="267">
        <v>0.72</v>
      </c>
      <c r="E1898" s="268">
        <f>[39]insumos!$D$31</f>
        <v>3.11</v>
      </c>
      <c r="F1898" s="251"/>
    </row>
    <row r="1899" spans="1:6" hidden="1">
      <c r="A1899" s="259"/>
      <c r="B1899" s="265" t="str">
        <f>[39]insumos!$B$24</f>
        <v>Pedreiro</v>
      </c>
      <c r="C1899" s="266" t="str">
        <f>[39]insumos!$C$24</f>
        <v>h</v>
      </c>
      <c r="D1899" s="267">
        <v>0.68</v>
      </c>
      <c r="E1899" s="268">
        <f>[39]insumos!$D$24</f>
        <v>4.6100000000000003</v>
      </c>
      <c r="F1899" s="251"/>
    </row>
    <row r="1900" spans="1:6" hidden="1">
      <c r="A1900" s="259"/>
      <c r="B1900" s="265" t="str">
        <f>[39]insumos!$B$34</f>
        <v>Areia fina</v>
      </c>
      <c r="C1900" s="266" t="str">
        <f>[39]insumos!$C$34</f>
        <v>m3</v>
      </c>
      <c r="D1900" s="267">
        <v>2.46E-2</v>
      </c>
      <c r="E1900" s="268">
        <f>[39]insumos!$D$34</f>
        <v>14.04</v>
      </c>
      <c r="F1900" s="251"/>
    </row>
    <row r="1901" spans="1:6" hidden="1">
      <c r="A1901" s="259"/>
      <c r="B1901" s="265" t="str">
        <f>[39]insumos!$B$92</f>
        <v>Aditivo aglutinante - VEDALIT</v>
      </c>
      <c r="C1901" s="266" t="str">
        <f>[39]insumos!$C$92</f>
        <v>kg</v>
      </c>
      <c r="D1901" s="267">
        <v>0.1</v>
      </c>
      <c r="E1901" s="268">
        <f>[39]insumos!$D$92</f>
        <v>2.6</v>
      </c>
      <c r="F1901" s="251"/>
    </row>
    <row r="1902" spans="1:6" hidden="1">
      <c r="A1902" s="259"/>
      <c r="B1902" s="275" t="str">
        <f>[39]insumos!$B$39</f>
        <v>Cimento Portland - saco 50kg</v>
      </c>
      <c r="C1902" s="266" t="str">
        <f>[39]insumos!$C$39</f>
        <v>kg</v>
      </c>
      <c r="D1902" s="267">
        <v>3.74</v>
      </c>
      <c r="E1902" s="276">
        <f>[39]insumos!$D$39</f>
        <v>0.42</v>
      </c>
      <c r="F1902" s="251"/>
    </row>
    <row r="1903" spans="1:6" hidden="1">
      <c r="A1903" s="259"/>
      <c r="B1903" s="275"/>
      <c r="C1903" s="271"/>
      <c r="D1903" s="267"/>
      <c r="E1903" s="259" t="s">
        <v>310</v>
      </c>
      <c r="F1903" s="251"/>
    </row>
    <row r="1904" spans="1:6" hidden="1">
      <c r="A1904" s="259"/>
      <c r="B1904" s="239"/>
      <c r="C1904" s="264"/>
      <c r="D1904" s="241"/>
      <c r="E1904" s="259" t="s">
        <v>311</v>
      </c>
      <c r="F1904" s="251"/>
    </row>
    <row r="1905" spans="1:6" hidden="1">
      <c r="A1905" s="259"/>
      <c r="B1905" s="263"/>
      <c r="C1905" s="263"/>
      <c r="D1905" s="292"/>
      <c r="E1905" s="259" t="s">
        <v>312</v>
      </c>
      <c r="F1905" s="251"/>
    </row>
    <row r="1906" spans="1:6" hidden="1">
      <c r="A1906" s="259"/>
      <c r="B1906" s="263"/>
      <c r="C1906" s="263"/>
      <c r="D1906" s="292"/>
      <c r="E1906" s="259" t="s">
        <v>313</v>
      </c>
      <c r="F1906" s="251"/>
    </row>
    <row r="1907" spans="1:6" hidden="1">
      <c r="A1907" s="258"/>
      <c r="B1907" s="265"/>
      <c r="C1907" s="273"/>
      <c r="D1907" s="273"/>
      <c r="E1907" s="259"/>
      <c r="F1907" s="251"/>
    </row>
    <row r="1908" spans="1:6" hidden="1">
      <c r="A1908" s="259" t="s">
        <v>581</v>
      </c>
      <c r="B1908" s="259" t="s">
        <v>96</v>
      </c>
      <c r="C1908" s="264"/>
      <c r="D1908" s="241"/>
      <c r="E1908" s="259"/>
      <c r="F1908" s="251"/>
    </row>
    <row r="1909" spans="1:6" hidden="1">
      <c r="A1909" s="259"/>
      <c r="B1909" s="265" t="str">
        <f>[39]insumos!$B$31</f>
        <v>Servente</v>
      </c>
      <c r="C1909" s="271" t="s">
        <v>325</v>
      </c>
      <c r="D1909" s="267">
        <v>0.4</v>
      </c>
      <c r="E1909" s="268">
        <f>[39]insumos!$D$31</f>
        <v>3.11</v>
      </c>
      <c r="F1909" s="251"/>
    </row>
    <row r="1910" spans="1:6" hidden="1">
      <c r="A1910" s="259"/>
      <c r="B1910" s="265" t="str">
        <f>[39]insumos!$B$24</f>
        <v>Pedreiro</v>
      </c>
      <c r="C1910" s="271" t="s">
        <v>325</v>
      </c>
      <c r="D1910" s="267">
        <v>0.4</v>
      </c>
      <c r="E1910" s="268">
        <f>[39]insumos!$D$24</f>
        <v>4.6100000000000003</v>
      </c>
      <c r="F1910" s="251"/>
    </row>
    <row r="1911" spans="1:6" hidden="1">
      <c r="A1911" s="259"/>
      <c r="B1911" s="265" t="str">
        <f>[39]insumos!$B$35</f>
        <v>Areia grossa</v>
      </c>
      <c r="C1911" s="271" t="s">
        <v>454</v>
      </c>
      <c r="D1911" s="267">
        <v>0.01</v>
      </c>
      <c r="E1911" s="268">
        <f>[39]insumos!$D$35</f>
        <v>43.89</v>
      </c>
      <c r="F1911" s="251"/>
    </row>
    <row r="1912" spans="1:6" hidden="1">
      <c r="A1912" s="259"/>
      <c r="B1912" s="275" t="str">
        <f>[39]insumos!$B$39</f>
        <v>Cimento Portland - saco 50kg</v>
      </c>
      <c r="C1912" s="271" t="s">
        <v>455</v>
      </c>
      <c r="D1912" s="267">
        <v>3.8</v>
      </c>
      <c r="E1912" s="276">
        <f>[39]insumos!$D$39</f>
        <v>0.42</v>
      </c>
      <c r="F1912" s="251"/>
    </row>
    <row r="1913" spans="1:6" hidden="1">
      <c r="A1913" s="259"/>
      <c r="B1913" s="275" t="str">
        <f>[39]insumos!$B$143</f>
        <v>Barra lisa</v>
      </c>
      <c r="C1913" s="266" t="str">
        <f>[39]insumos!$C$143</f>
        <v>m2</v>
      </c>
      <c r="D1913" s="267">
        <v>1</v>
      </c>
      <c r="E1913" s="276">
        <f>[39]insumos!$D$143</f>
        <v>3.65</v>
      </c>
      <c r="F1913" s="251"/>
    </row>
    <row r="1914" spans="1:6" hidden="1">
      <c r="A1914" s="259"/>
      <c r="B1914" s="275"/>
      <c r="C1914" s="271"/>
      <c r="D1914" s="267"/>
      <c r="E1914" s="259" t="s">
        <v>310</v>
      </c>
      <c r="F1914" s="251"/>
    </row>
    <row r="1915" spans="1:6" hidden="1">
      <c r="A1915" s="259"/>
      <c r="B1915" s="239"/>
      <c r="C1915" s="264"/>
      <c r="D1915" s="241"/>
      <c r="E1915" s="259" t="s">
        <v>311</v>
      </c>
      <c r="F1915" s="251"/>
    </row>
    <row r="1916" spans="1:6" hidden="1">
      <c r="A1916" s="259"/>
      <c r="B1916" s="239"/>
      <c r="C1916" s="264"/>
      <c r="D1916" s="241"/>
      <c r="E1916" s="259" t="s">
        <v>312</v>
      </c>
      <c r="F1916" s="251"/>
    </row>
    <row r="1917" spans="1:6" hidden="1">
      <c r="A1917" s="259"/>
      <c r="B1917" s="239"/>
      <c r="C1917" s="264"/>
      <c r="D1917" s="241"/>
      <c r="E1917" s="259" t="s">
        <v>313</v>
      </c>
      <c r="F1917" s="251"/>
    </row>
    <row r="1918" spans="1:6" hidden="1">
      <c r="A1918" s="258"/>
      <c r="B1918" s="265"/>
      <c r="C1918" s="273"/>
      <c r="D1918" s="273"/>
      <c r="E1918" s="259"/>
      <c r="F1918" s="251"/>
    </row>
    <row r="1919" spans="1:6" hidden="1">
      <c r="A1919" s="259" t="s">
        <v>582</v>
      </c>
      <c r="B1919" s="259" t="s">
        <v>464</v>
      </c>
      <c r="C1919" s="264"/>
      <c r="D1919" s="241"/>
      <c r="E1919" s="259"/>
      <c r="F1919" s="251"/>
    </row>
    <row r="1920" spans="1:6" hidden="1">
      <c r="A1920" s="259"/>
      <c r="B1920" s="265" t="str">
        <f>[39]insumos!$B$25</f>
        <v>Pintor</v>
      </c>
      <c r="C1920" s="266" t="str">
        <f>[39]insumos!$C$25</f>
        <v>h</v>
      </c>
      <c r="D1920" s="267">
        <v>0.8</v>
      </c>
      <c r="E1920" s="268">
        <f>[39]insumos!$D$25</f>
        <v>4.6100000000000003</v>
      </c>
      <c r="F1920" s="251"/>
    </row>
    <row r="1921" spans="1:6" hidden="1">
      <c r="A1921" s="259"/>
      <c r="B1921" s="265" t="str">
        <f>[39]insumos!$B$11</f>
        <v>Ajudante de pintor</v>
      </c>
      <c r="C1921" s="266" t="str">
        <f>[39]insumos!$C$11</f>
        <v>h</v>
      </c>
      <c r="D1921" s="267">
        <v>0.8</v>
      </c>
      <c r="E1921" s="268">
        <f>[39]insumos!$D$11</f>
        <v>3.11</v>
      </c>
      <c r="F1921" s="251"/>
    </row>
    <row r="1922" spans="1:6" hidden="1">
      <c r="A1922" s="259"/>
      <c r="B1922" s="265" t="str">
        <f>[39]insumos!$B$207</f>
        <v>Solvente</v>
      </c>
      <c r="C1922" s="266" t="str">
        <f>[39]insumos!$C$207</f>
        <v>l</v>
      </c>
      <c r="D1922" s="267">
        <v>0.03</v>
      </c>
      <c r="E1922" s="268">
        <f>[39]insumos!$D$207</f>
        <v>7.98</v>
      </c>
      <c r="F1922" s="251"/>
    </row>
    <row r="1923" spans="1:6" hidden="1">
      <c r="A1923" s="259"/>
      <c r="B1923" s="265" t="str">
        <f>[39]insumos!$B$214</f>
        <v>Lixa p/ ferro</v>
      </c>
      <c r="C1923" s="266" t="str">
        <f>[39]insumos!$C$214</f>
        <v>un</v>
      </c>
      <c r="D1923" s="267">
        <v>0.3</v>
      </c>
      <c r="E1923" s="268">
        <f>[39]insumos!$D$214</f>
        <v>1.1200000000000001</v>
      </c>
      <c r="F1923" s="251"/>
    </row>
    <row r="1924" spans="1:6" hidden="1">
      <c r="A1924" s="259"/>
      <c r="B1924" s="265" t="str">
        <f>[39]insumos!$B$197</f>
        <v>Esmalte sintético</v>
      </c>
      <c r="C1924" s="266" t="str">
        <f>[39]insumos!$C$197</f>
        <v>l</v>
      </c>
      <c r="D1924" s="267">
        <v>0.16</v>
      </c>
      <c r="E1924" s="268">
        <f>[39]insumos!$D$197</f>
        <v>17.22</v>
      </c>
      <c r="F1924" s="251"/>
    </row>
    <row r="1925" spans="1:6" hidden="1">
      <c r="A1925" s="259"/>
      <c r="B1925" s="265"/>
      <c r="C1925" s="271"/>
      <c r="D1925" s="267"/>
      <c r="E1925" s="259" t="s">
        <v>310</v>
      </c>
      <c r="F1925" s="251"/>
    </row>
    <row r="1926" spans="1:6" hidden="1">
      <c r="A1926" s="259"/>
      <c r="B1926" s="239"/>
      <c r="C1926" s="264"/>
      <c r="D1926" s="241"/>
      <c r="E1926" s="259" t="s">
        <v>311</v>
      </c>
      <c r="F1926" s="251"/>
    </row>
    <row r="1927" spans="1:6" hidden="1">
      <c r="A1927" s="259"/>
      <c r="B1927" s="265"/>
      <c r="C1927" s="271"/>
      <c r="D1927" s="272"/>
      <c r="E1927" s="259" t="s">
        <v>312</v>
      </c>
      <c r="F1927" s="251"/>
    </row>
    <row r="1928" spans="1:6" hidden="1">
      <c r="A1928" s="259"/>
      <c r="B1928" s="265"/>
      <c r="C1928" s="271"/>
      <c r="D1928" s="272"/>
      <c r="E1928" s="259" t="s">
        <v>313</v>
      </c>
      <c r="F1928" s="251"/>
    </row>
    <row r="1929" spans="1:6" hidden="1">
      <c r="A1929" s="258"/>
      <c r="B1929" s="265"/>
      <c r="C1929" s="273"/>
      <c r="D1929" s="273"/>
      <c r="E1929" s="259"/>
      <c r="F1929" s="251"/>
    </row>
    <row r="1930" spans="1:6" hidden="1">
      <c r="A1930" s="259" t="s">
        <v>583</v>
      </c>
      <c r="B1930" s="259" t="s">
        <v>100</v>
      </c>
      <c r="C1930" s="264"/>
      <c r="D1930" s="241"/>
      <c r="E1930" s="259"/>
      <c r="F1930" s="251"/>
    </row>
    <row r="1931" spans="1:6" hidden="1">
      <c r="A1931" s="259"/>
      <c r="B1931" s="265" t="str">
        <f>[39]insumos!$B$25</f>
        <v>Pintor</v>
      </c>
      <c r="C1931" s="266" t="str">
        <f>[39]insumos!$C$25</f>
        <v>h</v>
      </c>
      <c r="D1931" s="267">
        <v>0.33</v>
      </c>
      <c r="E1931" s="268">
        <f>[39]insumos!$D$25</f>
        <v>4.6100000000000003</v>
      </c>
      <c r="F1931" s="251"/>
    </row>
    <row r="1932" spans="1:6" hidden="1">
      <c r="A1932" s="259"/>
      <c r="B1932" s="265" t="str">
        <f>[39]insumos!$B$11</f>
        <v>Ajudante de pintor</v>
      </c>
      <c r="C1932" s="266" t="str">
        <f>[39]insumos!$C$11</f>
        <v>h</v>
      </c>
      <c r="D1932" s="267">
        <v>0.15</v>
      </c>
      <c r="E1932" s="268">
        <f>[39]insumos!$D$11</f>
        <v>3.11</v>
      </c>
      <c r="F1932" s="251"/>
    </row>
    <row r="1933" spans="1:6" hidden="1">
      <c r="A1933" s="259"/>
      <c r="B1933" s="265" t="str">
        <f>[39]insumos!$B$213</f>
        <v>Lixa p/ madeira/massa</v>
      </c>
      <c r="C1933" s="266" t="str">
        <f>[39]insumos!$C$213</f>
        <v>un</v>
      </c>
      <c r="D1933" s="267">
        <v>0.2</v>
      </c>
      <c r="E1933" s="268">
        <f>[39]insumos!$D$213</f>
        <v>0.25</v>
      </c>
      <c r="F1933" s="251"/>
    </row>
    <row r="1934" spans="1:6" hidden="1">
      <c r="A1934" s="259"/>
      <c r="B1934" s="265" t="str">
        <f>[39]insumos!$B$200</f>
        <v>Tinta HIDRACOR</v>
      </c>
      <c r="C1934" s="266" t="str">
        <f>[39]insumos!$C$200</f>
        <v>kg</v>
      </c>
      <c r="D1934" s="267">
        <v>0.35</v>
      </c>
      <c r="E1934" s="268">
        <f>[39]insumos!$D$200</f>
        <v>2.09</v>
      </c>
      <c r="F1934" s="251"/>
    </row>
    <row r="1935" spans="1:6" hidden="1">
      <c r="A1935" s="259"/>
      <c r="B1935" s="265"/>
      <c r="C1935" s="271"/>
      <c r="D1935" s="267"/>
      <c r="E1935" s="259" t="s">
        <v>310</v>
      </c>
      <c r="F1935" s="251"/>
    </row>
    <row r="1936" spans="1:6" hidden="1">
      <c r="A1936" s="259"/>
      <c r="B1936" s="239"/>
      <c r="C1936" s="264"/>
      <c r="D1936" s="241"/>
      <c r="E1936" s="259" t="s">
        <v>311</v>
      </c>
      <c r="F1936" s="251"/>
    </row>
    <row r="1937" spans="1:6" hidden="1">
      <c r="A1937" s="259"/>
      <c r="B1937" s="265"/>
      <c r="C1937" s="271"/>
      <c r="D1937" s="272"/>
      <c r="E1937" s="259" t="s">
        <v>312</v>
      </c>
      <c r="F1937" s="251"/>
    </row>
    <row r="1938" spans="1:6" hidden="1">
      <c r="A1938" s="259"/>
      <c r="B1938" s="265"/>
      <c r="C1938" s="271"/>
      <c r="D1938" s="272"/>
      <c r="E1938" s="259" t="s">
        <v>313</v>
      </c>
      <c r="F1938" s="251"/>
    </row>
    <row r="1939" spans="1:6" hidden="1">
      <c r="A1939" s="259"/>
      <c r="B1939" s="265"/>
      <c r="C1939" s="271"/>
      <c r="D1939" s="272"/>
      <c r="E1939" s="239"/>
      <c r="F1939" s="251"/>
    </row>
    <row r="1940" spans="1:6" hidden="1">
      <c r="A1940" s="258" t="s">
        <v>584</v>
      </c>
      <c r="B1940" s="259" t="s">
        <v>102</v>
      </c>
      <c r="C1940" s="260"/>
      <c r="D1940" s="261"/>
      <c r="E1940" s="259"/>
      <c r="F1940" s="251"/>
    </row>
    <row r="1941" spans="1:6" hidden="1">
      <c r="A1941" s="258"/>
      <c r="B1941" s="265" t="str">
        <f>[39]insumos!$B$31</f>
        <v>Servente</v>
      </c>
      <c r="C1941" s="281" t="str">
        <f>[39]insumos!$C$31</f>
        <v>h</v>
      </c>
      <c r="D1941" s="241">
        <v>1.7</v>
      </c>
      <c r="E1941" s="268">
        <f>[39]insumos!$D$31</f>
        <v>3.11</v>
      </c>
      <c r="F1941" s="251"/>
    </row>
    <row r="1942" spans="1:6" hidden="1">
      <c r="A1942" s="258"/>
      <c r="B1942" s="239"/>
      <c r="C1942" s="240"/>
      <c r="D1942" s="241"/>
      <c r="E1942" s="259" t="s">
        <v>310</v>
      </c>
      <c r="F1942" s="251"/>
    </row>
    <row r="1943" spans="1:6" hidden="1">
      <c r="A1943" s="258"/>
      <c r="B1943" s="265"/>
      <c r="C1943" s="273"/>
      <c r="D1943" s="273"/>
      <c r="E1943" s="259" t="s">
        <v>311</v>
      </c>
      <c r="F1943" s="251"/>
    </row>
    <row r="1944" spans="1:6" hidden="1">
      <c r="A1944" s="258"/>
      <c r="B1944" s="265"/>
      <c r="C1944" s="273"/>
      <c r="D1944" s="273"/>
      <c r="E1944" s="259" t="s">
        <v>312</v>
      </c>
      <c r="F1944" s="251"/>
    </row>
    <row r="1945" spans="1:6" hidden="1">
      <c r="A1945" s="258"/>
      <c r="B1945" s="265"/>
      <c r="C1945" s="273"/>
      <c r="D1945" s="273"/>
      <c r="E1945" s="259" t="s">
        <v>313</v>
      </c>
      <c r="F1945" s="251"/>
    </row>
    <row r="1946" spans="1:6" hidden="1">
      <c r="F1946" s="251"/>
    </row>
    <row r="1947" spans="1:6" hidden="1">
      <c r="A1947" s="258" t="s">
        <v>585</v>
      </c>
      <c r="B1947" s="290" t="s">
        <v>586</v>
      </c>
      <c r="C1947" s="271"/>
      <c r="D1947" s="267"/>
      <c r="E1947" s="259"/>
      <c r="F1947" s="251"/>
    </row>
    <row r="1948" spans="1:6" hidden="1">
      <c r="A1948" s="259"/>
      <c r="B1948" s="265" t="str">
        <f>[39]insumos!$B$24</f>
        <v>Pedreiro</v>
      </c>
      <c r="C1948" s="266" t="str">
        <f>[39]insumos!$C$24</f>
        <v>h</v>
      </c>
      <c r="D1948" s="267">
        <v>0.39</v>
      </c>
      <c r="E1948" s="268">
        <f>[39]insumos!$D$24</f>
        <v>4.6100000000000003</v>
      </c>
      <c r="F1948" s="251"/>
    </row>
    <row r="1949" spans="1:6" hidden="1">
      <c r="A1949" s="259"/>
      <c r="B1949" s="265" t="str">
        <f>[39]insumos!$B$31</f>
        <v>Servente</v>
      </c>
      <c r="C1949" s="266" t="str">
        <f>[39]insumos!$C$31</f>
        <v>h</v>
      </c>
      <c r="D1949" s="267">
        <v>1.05</v>
      </c>
      <c r="E1949" s="268">
        <f>[39]insumos!$D$31</f>
        <v>3.11</v>
      </c>
      <c r="F1949" s="251"/>
    </row>
    <row r="1950" spans="1:6" hidden="1">
      <c r="A1950" s="259"/>
      <c r="B1950" s="265" t="str">
        <f>[39]insumos!$B$35</f>
        <v>Areia grossa</v>
      </c>
      <c r="C1950" s="266" t="str">
        <f>[39]insumos!$C$35</f>
        <v>m3</v>
      </c>
      <c r="D1950" s="267">
        <v>4.0599999999999997E-2</v>
      </c>
      <c r="E1950" s="268">
        <f>[39]insumos!$D$35</f>
        <v>43.89</v>
      </c>
      <c r="F1950" s="251"/>
    </row>
    <row r="1951" spans="1:6" hidden="1">
      <c r="A1951" s="259"/>
      <c r="B1951" s="265" t="str">
        <f>[39]insumos!$B$36</f>
        <v>Brita 1 e 2</v>
      </c>
      <c r="C1951" s="266" t="str">
        <f>[39]insumos!$C$36</f>
        <v>m3</v>
      </c>
      <c r="D1951" s="267">
        <v>5.2600000000000001E-2</v>
      </c>
      <c r="E1951" s="268">
        <f>[39]insumos!$D$36</f>
        <v>69.34</v>
      </c>
      <c r="F1951" s="251"/>
    </row>
    <row r="1952" spans="1:6" hidden="1">
      <c r="A1952" s="259"/>
      <c r="B1952" s="275" t="str">
        <f>[39]insumos!$B$39</f>
        <v>Cimento Portland - saco 50kg</v>
      </c>
      <c r="C1952" s="266" t="str">
        <f>[39]insumos!$C$39</f>
        <v>kg</v>
      </c>
      <c r="D1952" s="267">
        <v>13.2</v>
      </c>
      <c r="E1952" s="276">
        <f>[39]insumos!$D$39</f>
        <v>0.42</v>
      </c>
      <c r="F1952" s="251"/>
    </row>
    <row r="1953" spans="1:6" hidden="1">
      <c r="A1953" s="259"/>
      <c r="B1953" s="275" t="str">
        <f>[39]insumos!$B$653</f>
        <v>Betoneira Pot=3HP 320Lts</v>
      </c>
      <c r="C1953" s="266" t="str">
        <f>[39]insumos!$C$653</f>
        <v>h</v>
      </c>
      <c r="D1953" s="267">
        <v>0.05</v>
      </c>
      <c r="E1953" s="276">
        <f>[39]insumos!$D$653</f>
        <v>1.47</v>
      </c>
      <c r="F1953" s="251"/>
    </row>
    <row r="1954" spans="1:6" hidden="1">
      <c r="A1954" s="259"/>
      <c r="B1954" s="275"/>
      <c r="C1954" s="271"/>
      <c r="D1954" s="267"/>
      <c r="E1954" s="259" t="s">
        <v>310</v>
      </c>
      <c r="F1954" s="251"/>
    </row>
    <row r="1955" spans="1:6" hidden="1">
      <c r="A1955" s="259"/>
      <c r="B1955" s="239"/>
      <c r="C1955" s="264"/>
      <c r="D1955" s="241"/>
      <c r="E1955" s="259" t="s">
        <v>311</v>
      </c>
      <c r="F1955" s="251"/>
    </row>
    <row r="1956" spans="1:6" hidden="1">
      <c r="A1956" s="259"/>
      <c r="B1956" s="265"/>
      <c r="C1956" s="271"/>
      <c r="D1956" s="272"/>
      <c r="E1956" s="259" t="s">
        <v>312</v>
      </c>
      <c r="F1956" s="251"/>
    </row>
    <row r="1957" spans="1:6" hidden="1">
      <c r="A1957" s="259"/>
      <c r="B1957" s="265"/>
      <c r="C1957" s="271"/>
      <c r="D1957" s="272"/>
      <c r="E1957" s="259" t="s">
        <v>313</v>
      </c>
      <c r="F1957" s="251"/>
    </row>
    <row r="1958" spans="1:6" hidden="1">
      <c r="A1958" s="258"/>
      <c r="B1958" s="265"/>
      <c r="C1958" s="273"/>
      <c r="D1958" s="273"/>
      <c r="E1958" s="259"/>
      <c r="F1958" s="251"/>
    </row>
    <row r="1959" spans="1:6" hidden="1">
      <c r="A1959" s="258" t="s">
        <v>587</v>
      </c>
      <c r="B1959" s="259" t="s">
        <v>106</v>
      </c>
      <c r="C1959" s="264"/>
      <c r="D1959" s="241"/>
      <c r="E1959" s="259"/>
      <c r="F1959" s="251"/>
    </row>
    <row r="1960" spans="1:6" hidden="1">
      <c r="A1960" s="259"/>
      <c r="B1960" s="265" t="str">
        <f>[39]insumos!$B$18</f>
        <v>Carpinteiro</v>
      </c>
      <c r="C1960" s="271" t="s">
        <v>325</v>
      </c>
      <c r="D1960" s="267">
        <v>14.682</v>
      </c>
      <c r="E1960" s="268">
        <f>[39]insumos!$D$18</f>
        <v>4.6100000000000003</v>
      </c>
      <c r="F1960" s="251"/>
    </row>
    <row r="1961" spans="1:6" hidden="1">
      <c r="A1961" s="259"/>
      <c r="B1961" s="265" t="str">
        <f>[39]insumos!$B$22</f>
        <v>Ferreiro/Armador</v>
      </c>
      <c r="C1961" s="271" t="s">
        <v>325</v>
      </c>
      <c r="D1961" s="267">
        <v>10</v>
      </c>
      <c r="E1961" s="268">
        <f>[39]insumos!$D$22</f>
        <v>4.6100000000000003</v>
      </c>
      <c r="F1961" s="251"/>
    </row>
    <row r="1962" spans="1:6" hidden="1">
      <c r="A1962" s="259"/>
      <c r="B1962" s="265" t="str">
        <f>[39]insumos!$B$24</f>
        <v>Pedreiro</v>
      </c>
      <c r="C1962" s="271" t="s">
        <v>325</v>
      </c>
      <c r="D1962" s="267">
        <v>5</v>
      </c>
      <c r="E1962" s="268">
        <f>[39]insumos!$D$24</f>
        <v>4.6100000000000003</v>
      </c>
      <c r="F1962" s="251"/>
    </row>
    <row r="1963" spans="1:6" hidden="1">
      <c r="A1963" s="259"/>
      <c r="B1963" s="265" t="str">
        <f>[39]insumos!$B$31</f>
        <v>Servente</v>
      </c>
      <c r="C1963" s="271" t="s">
        <v>325</v>
      </c>
      <c r="D1963" s="267">
        <v>35.200000000000003</v>
      </c>
      <c r="E1963" s="268">
        <f>[39]insumos!$D$31</f>
        <v>3.11</v>
      </c>
      <c r="F1963" s="251"/>
    </row>
    <row r="1964" spans="1:6" hidden="1">
      <c r="A1964" s="259"/>
      <c r="B1964" s="297" t="str">
        <f>[39]insumos!$B$65</f>
        <v>Escora de madeira</v>
      </c>
      <c r="C1964" s="271" t="s">
        <v>588</v>
      </c>
      <c r="D1964" s="267">
        <v>36</v>
      </c>
      <c r="E1964" s="299">
        <f>[39]insumos!$D$65</f>
        <v>1.76</v>
      </c>
      <c r="F1964" s="251"/>
    </row>
    <row r="1965" spans="1:6" hidden="1">
      <c r="A1965" s="259"/>
      <c r="B1965" s="297" t="str">
        <f>[39]insumos!$B$66</f>
        <v>Madeira redonda</v>
      </c>
      <c r="C1965" s="271" t="s">
        <v>454</v>
      </c>
      <c r="D1965" s="267">
        <v>2E-3</v>
      </c>
      <c r="E1965" s="299">
        <f>[39]insumos!$D$66</f>
        <v>329.26</v>
      </c>
      <c r="F1965" s="251"/>
    </row>
    <row r="1966" spans="1:6" hidden="1">
      <c r="A1966" s="259"/>
      <c r="B1966" s="297" t="str">
        <f>[39]insumos!$B$112</f>
        <v>Pregos (média das bitolas)</v>
      </c>
      <c r="C1966" s="271" t="s">
        <v>455</v>
      </c>
      <c r="D1966" s="267">
        <v>2.5</v>
      </c>
      <c r="E1966" s="299">
        <f>[39]insumos!$D$112</f>
        <v>6.8</v>
      </c>
      <c r="F1966" s="251"/>
    </row>
    <row r="1967" spans="1:6" hidden="1">
      <c r="A1967" s="259"/>
      <c r="B1967" s="239" t="str">
        <f>[39]insumos!$B$64</f>
        <v>Sarrafo de tábua de 3A - 1"x4"</v>
      </c>
      <c r="C1967" s="271" t="s">
        <v>219</v>
      </c>
      <c r="D1967" s="267">
        <v>18.36</v>
      </c>
      <c r="E1967" s="293">
        <f>[39]insumos!$D$64</f>
        <v>1.1299999999999999</v>
      </c>
      <c r="F1967" s="251"/>
    </row>
    <row r="1968" spans="1:6" hidden="1">
      <c r="A1968" s="259"/>
      <c r="B1968" s="239" t="str">
        <f>[39]insumos!$B$61</f>
        <v>Tábua de construção de 3A - 1"x12"</v>
      </c>
      <c r="C1968" s="271" t="s">
        <v>565</v>
      </c>
      <c r="D1968" s="267">
        <v>10.44</v>
      </c>
      <c r="E1968" s="293">
        <f>[39]insumos!$D$61</f>
        <v>12.86</v>
      </c>
      <c r="F1968" s="251"/>
    </row>
    <row r="1969" spans="1:6" hidden="1">
      <c r="A1969" s="259"/>
      <c r="B1969" s="284" t="str">
        <f>[39]insumos!$B$119</f>
        <v>Arame recozido 18BWG</v>
      </c>
      <c r="C1969" s="271" t="s">
        <v>455</v>
      </c>
      <c r="D1969" s="267">
        <v>2.2999999999999998</v>
      </c>
      <c r="E1969" s="291">
        <f>[39]insumos!$D$119</f>
        <v>6.93</v>
      </c>
      <c r="F1969" s="251"/>
    </row>
    <row r="1970" spans="1:6" hidden="1">
      <c r="A1970" s="259"/>
      <c r="B1970" s="284" t="str">
        <f>[39]insumos!$B$72</f>
        <v>Aço CA-50 (média das bitolas)</v>
      </c>
      <c r="C1970" s="271" t="s">
        <v>455</v>
      </c>
      <c r="D1970" s="267">
        <v>90</v>
      </c>
      <c r="E1970" s="291">
        <f>[39]insumos!$D$72</f>
        <v>1.91</v>
      </c>
      <c r="F1970" s="251"/>
    </row>
    <row r="1971" spans="1:6" hidden="1">
      <c r="A1971" s="259"/>
      <c r="B1971" s="239" t="str">
        <f>[39]insumos!$B$653</f>
        <v>Betoneira Pot=3HP 320Lts</v>
      </c>
      <c r="C1971" s="271" t="s">
        <v>325</v>
      </c>
      <c r="D1971" s="267">
        <v>0.71399999999999997</v>
      </c>
      <c r="E1971" s="293">
        <f>[39]insumos!$D$653</f>
        <v>1.47</v>
      </c>
      <c r="F1971" s="251"/>
    </row>
    <row r="1972" spans="1:6" hidden="1">
      <c r="A1972" s="259"/>
      <c r="B1972" s="265" t="str">
        <f>[39]insumos!$B$36</f>
        <v>Brita 1 e 2</v>
      </c>
      <c r="C1972" s="271" t="s">
        <v>454</v>
      </c>
      <c r="D1972" s="267">
        <v>0.83599999999999997</v>
      </c>
      <c r="E1972" s="268">
        <f>[39]insumos!$D$36</f>
        <v>69.34</v>
      </c>
      <c r="F1972" s="251"/>
    </row>
    <row r="1973" spans="1:6" hidden="1">
      <c r="A1973" s="259"/>
      <c r="B1973" s="284" t="str">
        <f>[39]insumos!$B$35</f>
        <v>Areia grossa</v>
      </c>
      <c r="C1973" s="271" t="s">
        <v>454</v>
      </c>
      <c r="D1973" s="267">
        <v>0.88719999999999999</v>
      </c>
      <c r="E1973" s="291">
        <f>[39]insumos!$D$35</f>
        <v>43.89</v>
      </c>
      <c r="F1973" s="251"/>
    </row>
    <row r="1974" spans="1:6" hidden="1">
      <c r="A1974" s="259"/>
      <c r="B1974" s="275" t="str">
        <f>[39]insumos!$B$39</f>
        <v>Cimento Portland - saco 50kg</v>
      </c>
      <c r="C1974" s="271" t="s">
        <v>455</v>
      </c>
      <c r="D1974" s="267">
        <v>220</v>
      </c>
      <c r="E1974" s="276">
        <f>[39]insumos!$D$39</f>
        <v>0.42</v>
      </c>
      <c r="F1974" s="251"/>
    </row>
    <row r="1975" spans="1:6" hidden="1">
      <c r="A1975" s="259"/>
      <c r="B1975" s="275"/>
      <c r="C1975" s="271"/>
      <c r="D1975" s="267"/>
      <c r="E1975" s="259" t="s">
        <v>310</v>
      </c>
      <c r="F1975" s="251"/>
    </row>
    <row r="1976" spans="1:6" hidden="1">
      <c r="A1976" s="259"/>
      <c r="B1976" s="239"/>
      <c r="C1976" s="264"/>
      <c r="D1976" s="241"/>
      <c r="E1976" s="259" t="s">
        <v>311</v>
      </c>
      <c r="F1976" s="251"/>
    </row>
    <row r="1977" spans="1:6" hidden="1">
      <c r="A1977" s="259"/>
      <c r="B1977" s="239"/>
      <c r="C1977" s="264"/>
      <c r="D1977" s="241"/>
      <c r="E1977" s="259" t="s">
        <v>312</v>
      </c>
      <c r="F1977" s="251"/>
    </row>
    <row r="1978" spans="1:6" hidden="1">
      <c r="A1978" s="259"/>
      <c r="B1978" s="239"/>
      <c r="C1978" s="264"/>
      <c r="D1978" s="241"/>
      <c r="E1978" s="259" t="s">
        <v>313</v>
      </c>
      <c r="F1978" s="251"/>
    </row>
    <row r="1979" spans="1:6" hidden="1">
      <c r="A1979" s="258"/>
      <c r="B1979" s="265"/>
      <c r="C1979" s="273"/>
      <c r="D1979" s="273"/>
      <c r="E1979" s="259"/>
      <c r="F1979" s="251"/>
    </row>
    <row r="1980" spans="1:6" hidden="1">
      <c r="A1980" s="258" t="s">
        <v>589</v>
      </c>
      <c r="B1980" s="279" t="s">
        <v>450</v>
      </c>
      <c r="C1980" s="289"/>
      <c r="D1980" s="289"/>
      <c r="E1980" s="289"/>
      <c r="F1980" s="251"/>
    </row>
    <row r="1981" spans="1:6" hidden="1">
      <c r="A1981" s="258"/>
      <c r="B1981" s="265" t="str">
        <f>[39]insumos!$B$31</f>
        <v>Servente</v>
      </c>
      <c r="C1981" s="266" t="str">
        <f>[39]insumos!$C$31</f>
        <v>h</v>
      </c>
      <c r="D1981" s="267">
        <v>0.85</v>
      </c>
      <c r="E1981" s="268">
        <f>[39]insumos!$D$31</f>
        <v>3.11</v>
      </c>
      <c r="F1981" s="251"/>
    </row>
    <row r="1982" spans="1:6" hidden="1">
      <c r="A1982" s="258"/>
      <c r="B1982" s="265" t="str">
        <f>[39]insumos!$B$24</f>
        <v>Pedreiro</v>
      </c>
      <c r="C1982" s="266" t="str">
        <f>[39]insumos!$C$24</f>
        <v>h</v>
      </c>
      <c r="D1982" s="267">
        <v>1.5</v>
      </c>
      <c r="E1982" s="268">
        <f>[39]insumos!$D$24</f>
        <v>4.6100000000000003</v>
      </c>
      <c r="F1982" s="251"/>
    </row>
    <row r="1983" spans="1:6" hidden="1">
      <c r="A1983" s="258"/>
      <c r="B1983" s="265" t="str">
        <f>[39]insumos!$B$82</f>
        <v>Elemento vazado (50x50)cm tipo veneziana</v>
      </c>
      <c r="C1983" s="266" t="str">
        <f>[39]insumos!$C$82</f>
        <v>un</v>
      </c>
      <c r="D1983" s="267">
        <v>4</v>
      </c>
      <c r="E1983" s="268">
        <f>[39]insumos!$D$82</f>
        <v>13.2</v>
      </c>
      <c r="F1983" s="251"/>
    </row>
    <row r="1984" spans="1:6" hidden="1">
      <c r="A1984" s="258"/>
      <c r="B1984" s="275" t="str">
        <f>[39]insumos!$B$44</f>
        <v>Argamassa de cimento e areia s/pen. traço 1:3</v>
      </c>
      <c r="C1984" s="266" t="str">
        <f>[39]insumos!$C$44</f>
        <v>m3</v>
      </c>
      <c r="D1984" s="267">
        <v>3.5999999999999999E-3</v>
      </c>
      <c r="E1984" s="276">
        <f>[39]insumos!$D$44</f>
        <v>0</v>
      </c>
      <c r="F1984" s="251"/>
    </row>
    <row r="1985" spans="1:6" hidden="1">
      <c r="A1985" s="258"/>
      <c r="B1985" s="275"/>
      <c r="C1985" s="271"/>
      <c r="D1985" s="267"/>
      <c r="E1985" s="259" t="s">
        <v>310</v>
      </c>
      <c r="F1985" s="251"/>
    </row>
    <row r="1986" spans="1:6" hidden="1">
      <c r="A1986" s="258"/>
      <c r="B1986" s="239"/>
      <c r="C1986" s="264"/>
      <c r="D1986" s="241"/>
      <c r="E1986" s="259" t="s">
        <v>311</v>
      </c>
      <c r="F1986" s="251"/>
    </row>
    <row r="1987" spans="1:6" hidden="1">
      <c r="A1987" s="258"/>
      <c r="B1987" s="239"/>
      <c r="C1987" s="264"/>
      <c r="D1987" s="241"/>
      <c r="E1987" s="259" t="s">
        <v>312</v>
      </c>
      <c r="F1987" s="251"/>
    </row>
    <row r="1988" spans="1:6" hidden="1">
      <c r="A1988" s="258"/>
      <c r="B1988" s="239"/>
      <c r="C1988" s="264"/>
      <c r="D1988" s="241"/>
      <c r="E1988" s="259" t="s">
        <v>313</v>
      </c>
      <c r="F1988" s="251"/>
    </row>
    <row r="1989" spans="1:6" hidden="1">
      <c r="A1989" s="258"/>
      <c r="B1989" s="265"/>
      <c r="C1989" s="273"/>
      <c r="D1989" s="273"/>
      <c r="E1989" s="259"/>
      <c r="F1989" s="251"/>
    </row>
    <row r="1990" spans="1:6" hidden="1">
      <c r="A1990" s="258" t="s">
        <v>590</v>
      </c>
      <c r="B1990" s="279" t="s">
        <v>270</v>
      </c>
      <c r="C1990" s="289"/>
      <c r="D1990" s="289"/>
      <c r="E1990" s="289"/>
      <c r="F1990" s="251"/>
    </row>
    <row r="1991" spans="1:6" hidden="1">
      <c r="A1991" s="258"/>
      <c r="B1991" s="265" t="str">
        <f>[39]insumos!$B$31</f>
        <v>Servente</v>
      </c>
      <c r="C1991" s="266" t="str">
        <f>[39]insumos!$C$31</f>
        <v>h</v>
      </c>
      <c r="D1991" s="267">
        <v>1.5</v>
      </c>
      <c r="E1991" s="268">
        <f>[39]insumos!$D$31</f>
        <v>3.11</v>
      </c>
      <c r="F1991" s="251"/>
    </row>
    <row r="1992" spans="1:6" hidden="1">
      <c r="A1992" s="258"/>
      <c r="B1992" s="265" t="str">
        <f>[39]insumos!$B$24</f>
        <v>Pedreiro</v>
      </c>
      <c r="C1992" s="266" t="str">
        <f>[39]insumos!$C$24</f>
        <v>h</v>
      </c>
      <c r="D1992" s="267">
        <v>1.5</v>
      </c>
      <c r="E1992" s="268">
        <f>[39]insumos!$D$24</f>
        <v>4.6100000000000003</v>
      </c>
      <c r="F1992" s="251"/>
    </row>
    <row r="1993" spans="1:6" hidden="1">
      <c r="A1993" s="258"/>
      <c r="B1993" s="265" t="str">
        <f>[39]insumos!$B$223</f>
        <v>Anel/aduela em conc. arm.D=1,00m, h=0,50m - pré-fabricada</v>
      </c>
      <c r="C1993" s="266" t="str">
        <f>[39]insumos!$C$223</f>
        <v>un</v>
      </c>
      <c r="D1993" s="267">
        <v>1</v>
      </c>
      <c r="E1993" s="268">
        <f>[39]insumos!$D$223</f>
        <v>57.56</v>
      </c>
      <c r="F1993" s="251"/>
    </row>
    <row r="1994" spans="1:6" hidden="1">
      <c r="A1994" s="258"/>
      <c r="B1994" s="275"/>
      <c r="C1994" s="271"/>
      <c r="D1994" s="267"/>
      <c r="E1994" s="259" t="s">
        <v>310</v>
      </c>
      <c r="F1994" s="251"/>
    </row>
    <row r="1995" spans="1:6" hidden="1">
      <c r="A1995" s="258"/>
      <c r="B1995" s="239"/>
      <c r="C1995" s="264"/>
      <c r="D1995" s="241"/>
      <c r="E1995" s="259" t="s">
        <v>311</v>
      </c>
      <c r="F1995" s="251"/>
    </row>
    <row r="1996" spans="1:6" hidden="1">
      <c r="A1996" s="258"/>
      <c r="B1996" s="239"/>
      <c r="C1996" s="264"/>
      <c r="D1996" s="241"/>
      <c r="E1996" s="259" t="s">
        <v>312</v>
      </c>
      <c r="F1996" s="251"/>
    </row>
    <row r="1997" spans="1:6" hidden="1">
      <c r="A1997" s="258"/>
      <c r="B1997" s="239"/>
      <c r="C1997" s="264"/>
      <c r="D1997" s="241"/>
      <c r="E1997" s="259" t="s">
        <v>313</v>
      </c>
      <c r="F1997" s="251"/>
    </row>
    <row r="1998" spans="1:6" hidden="1">
      <c r="A1998" s="258"/>
      <c r="B1998" s="265"/>
      <c r="C1998" s="273"/>
      <c r="D1998" s="273"/>
      <c r="E1998" s="259"/>
      <c r="F1998" s="251"/>
    </row>
    <row r="1999" spans="1:6" hidden="1">
      <c r="A1999" s="258" t="s">
        <v>591</v>
      </c>
      <c r="B1999" s="279" t="s">
        <v>271</v>
      </c>
      <c r="C1999" s="289"/>
      <c r="D1999" s="289"/>
      <c r="E1999" s="289"/>
      <c r="F1999" s="251"/>
    </row>
    <row r="2000" spans="1:6" hidden="1">
      <c r="A2000" s="258"/>
      <c r="B2000" s="265" t="str">
        <f>[39]insumos!$B$31</f>
        <v>Servente</v>
      </c>
      <c r="C2000" s="266" t="str">
        <f>[39]insumos!$C$31</f>
        <v>h</v>
      </c>
      <c r="D2000" s="267">
        <v>1</v>
      </c>
      <c r="E2000" s="268">
        <f>[39]insumos!$D$31</f>
        <v>3.11</v>
      </c>
      <c r="F2000" s="251"/>
    </row>
    <row r="2001" spans="1:6" hidden="1">
      <c r="A2001" s="258"/>
      <c r="B2001" s="265" t="str">
        <f>[39]insumos!$B$24</f>
        <v>Pedreiro</v>
      </c>
      <c r="C2001" s="266" t="str">
        <f>[39]insumos!$C$24</f>
        <v>h</v>
      </c>
      <c r="D2001" s="267">
        <v>1</v>
      </c>
      <c r="E2001" s="268">
        <f>[39]insumos!$D$24</f>
        <v>4.6100000000000003</v>
      </c>
      <c r="F2001" s="251"/>
    </row>
    <row r="2002" spans="1:6" hidden="1">
      <c r="A2002" s="258"/>
      <c r="B2002" s="265" t="str">
        <f>[39]insumos!$B$222</f>
        <v>Anel/aduela em conc. arm.D=1,00m, h=0,25m - pré-fabricada</v>
      </c>
      <c r="C2002" s="266" t="str">
        <f>[39]insumos!$C$222</f>
        <v>un</v>
      </c>
      <c r="D2002" s="267">
        <v>1</v>
      </c>
      <c r="E2002" s="268">
        <f>[39]insumos!$D$222</f>
        <v>47.05</v>
      </c>
      <c r="F2002" s="251"/>
    </row>
    <row r="2003" spans="1:6" hidden="1">
      <c r="A2003" s="258"/>
      <c r="B2003" s="275"/>
      <c r="C2003" s="271"/>
      <c r="D2003" s="267"/>
      <c r="E2003" s="259" t="s">
        <v>310</v>
      </c>
      <c r="F2003" s="251"/>
    </row>
    <row r="2004" spans="1:6" hidden="1">
      <c r="A2004" s="258"/>
      <c r="B2004" s="239"/>
      <c r="C2004" s="264"/>
      <c r="D2004" s="241"/>
      <c r="E2004" s="259" t="s">
        <v>311</v>
      </c>
      <c r="F2004" s="251"/>
    </row>
    <row r="2005" spans="1:6" hidden="1">
      <c r="A2005" s="258"/>
      <c r="B2005" s="239"/>
      <c r="C2005" s="264"/>
      <c r="D2005" s="241"/>
      <c r="E2005" s="259" t="s">
        <v>312</v>
      </c>
      <c r="F2005" s="251"/>
    </row>
    <row r="2006" spans="1:6" hidden="1">
      <c r="A2006" s="258"/>
      <c r="B2006" s="239"/>
      <c r="C2006" s="264"/>
      <c r="D2006" s="241"/>
      <c r="E2006" s="259" t="s">
        <v>313</v>
      </c>
      <c r="F2006" s="251"/>
    </row>
    <row r="2007" spans="1:6" hidden="1">
      <c r="A2007" s="258"/>
      <c r="B2007" s="265"/>
      <c r="C2007" s="273"/>
      <c r="D2007" s="273"/>
      <c r="E2007" s="259"/>
      <c r="F2007" s="251"/>
    </row>
    <row r="2008" spans="1:6" hidden="1">
      <c r="A2008" s="258" t="s">
        <v>592</v>
      </c>
      <c r="B2008" s="279" t="s">
        <v>272</v>
      </c>
      <c r="C2008" s="289"/>
      <c r="D2008" s="289"/>
      <c r="E2008" s="289"/>
      <c r="F2008" s="251"/>
    </row>
    <row r="2009" spans="1:6" hidden="1">
      <c r="A2009" s="258"/>
      <c r="B2009" s="265" t="str">
        <f>[39]insumos!$B$31</f>
        <v>Servente</v>
      </c>
      <c r="C2009" s="266" t="str">
        <f>[39]insumos!$C$31</f>
        <v>h</v>
      </c>
      <c r="D2009" s="267">
        <v>0.21</v>
      </c>
      <c r="E2009" s="268">
        <f>[39]insumos!$D$31</f>
        <v>3.11</v>
      </c>
      <c r="F2009" s="251"/>
    </row>
    <row r="2010" spans="1:6" hidden="1">
      <c r="A2010" s="258"/>
      <c r="B2010" s="265" t="str">
        <f>[39]insumos!$B$24</f>
        <v>Pedreiro</v>
      </c>
      <c r="C2010" s="266" t="str">
        <f>[39]insumos!$C$24</f>
        <v>h</v>
      </c>
      <c r="D2010" s="267">
        <v>0.21</v>
      </c>
      <c r="E2010" s="268">
        <f>[39]insumos!$D$24</f>
        <v>4.6100000000000003</v>
      </c>
      <c r="F2010" s="251"/>
    </row>
    <row r="2011" spans="1:6" hidden="1">
      <c r="A2011" s="258"/>
      <c r="B2011" s="265" t="str">
        <f>[39]insumos!$B$245</f>
        <v>Tampa em concreto armado D=1,0m - pré-fabricado</v>
      </c>
      <c r="C2011" s="266" t="str">
        <f>[39]insumos!$C$245</f>
        <v>un</v>
      </c>
      <c r="D2011" s="267">
        <v>1</v>
      </c>
      <c r="E2011" s="268">
        <f>[39]insumos!$D$245</f>
        <v>17.559999999999999</v>
      </c>
      <c r="F2011" s="251"/>
    </row>
    <row r="2012" spans="1:6" hidden="1">
      <c r="A2012" s="258"/>
      <c r="B2012" s="265" t="str">
        <f>[39]insumos!$B$246</f>
        <v>Tampa inspeção D=0,60CM - pré-fabricado</v>
      </c>
      <c r="C2012" s="266" t="str">
        <f>[39]insumos!$C$246</f>
        <v>un</v>
      </c>
      <c r="D2012" s="267">
        <v>1</v>
      </c>
      <c r="E2012" s="268">
        <f>[39]insumos!$D$246</f>
        <v>15.8</v>
      </c>
      <c r="F2012" s="251"/>
    </row>
    <row r="2013" spans="1:6" hidden="1">
      <c r="A2013" s="258"/>
      <c r="B2013" s="275"/>
      <c r="C2013" s="271"/>
      <c r="D2013" s="267"/>
      <c r="E2013" s="259" t="s">
        <v>310</v>
      </c>
      <c r="F2013" s="251"/>
    </row>
    <row r="2014" spans="1:6" hidden="1">
      <c r="A2014" s="258"/>
      <c r="B2014" s="239"/>
      <c r="C2014" s="264"/>
      <c r="D2014" s="241"/>
      <c r="E2014" s="259" t="s">
        <v>311</v>
      </c>
      <c r="F2014" s="251"/>
    </row>
    <row r="2015" spans="1:6" hidden="1">
      <c r="A2015" s="258"/>
      <c r="B2015" s="239"/>
      <c r="C2015" s="264"/>
      <c r="D2015" s="241"/>
      <c r="E2015" s="259" t="s">
        <v>312</v>
      </c>
      <c r="F2015" s="251"/>
    </row>
    <row r="2016" spans="1:6" hidden="1">
      <c r="A2016" s="258"/>
      <c r="B2016" s="239"/>
      <c r="C2016" s="264"/>
      <c r="D2016" s="241"/>
      <c r="E2016" s="259" t="s">
        <v>313</v>
      </c>
      <c r="F2016" s="251"/>
    </row>
    <row r="2017" spans="1:6" hidden="1">
      <c r="A2017" s="258"/>
      <c r="B2017" s="265"/>
      <c r="C2017" s="273"/>
      <c r="D2017" s="273"/>
      <c r="E2017" s="259"/>
      <c r="F2017" s="251"/>
    </row>
    <row r="2018" spans="1:6" hidden="1">
      <c r="A2018" s="258" t="s">
        <v>593</v>
      </c>
      <c r="B2018" s="279" t="s">
        <v>273</v>
      </c>
      <c r="C2018" s="289"/>
      <c r="D2018" s="289"/>
      <c r="E2018" s="289"/>
      <c r="F2018" s="251"/>
    </row>
    <row r="2019" spans="1:6" hidden="1">
      <c r="A2019" s="258"/>
      <c r="B2019" s="265" t="str">
        <f>[39]insumos!$B$31</f>
        <v>Servente</v>
      </c>
      <c r="C2019" s="266" t="str">
        <f>[39]insumos!$C$31</f>
        <v>h</v>
      </c>
      <c r="D2019" s="267">
        <v>0.21</v>
      </c>
      <c r="E2019" s="268">
        <f>[39]insumos!$D$31</f>
        <v>3.11</v>
      </c>
      <c r="F2019" s="251"/>
    </row>
    <row r="2020" spans="1:6" hidden="1">
      <c r="A2020" s="258"/>
      <c r="B2020" s="265" t="str">
        <f>[39]insumos!$B$24</f>
        <v>Pedreiro</v>
      </c>
      <c r="C2020" s="266" t="str">
        <f>[39]insumos!$C$24</f>
        <v>h</v>
      </c>
      <c r="D2020" s="267">
        <v>0.21</v>
      </c>
      <c r="E2020" s="268">
        <f>[39]insumos!$D$24</f>
        <v>4.6100000000000003</v>
      </c>
      <c r="F2020" s="251"/>
    </row>
    <row r="2021" spans="1:6" hidden="1">
      <c r="A2021" s="258"/>
      <c r="B2021" s="265" t="str">
        <f>[39]insumos!$B$245</f>
        <v>Tampa em concreto armado D=1,0m - pré-fabricado</v>
      </c>
      <c r="C2021" s="266" t="str">
        <f>[39]insumos!$C$245</f>
        <v>un</v>
      </c>
      <c r="D2021" s="267">
        <v>1</v>
      </c>
      <c r="E2021" s="268">
        <f>[39]insumos!$D$245</f>
        <v>17.559999999999999</v>
      </c>
      <c r="F2021" s="251"/>
    </row>
    <row r="2022" spans="1:6" hidden="1">
      <c r="A2022" s="258"/>
      <c r="B2022" s="265" t="str">
        <f>[39]insumos!$B$246</f>
        <v>Tampa inspeção D=0,60CM - pré-fabricado</v>
      </c>
      <c r="C2022" s="266" t="str">
        <f>[39]insumos!$C$246</f>
        <v>un</v>
      </c>
      <c r="D2022" s="267">
        <v>1</v>
      </c>
      <c r="E2022" s="268">
        <f>[39]insumos!$D$246</f>
        <v>15.8</v>
      </c>
      <c r="F2022" s="251"/>
    </row>
    <row r="2023" spans="1:6" hidden="1">
      <c r="A2023" s="258"/>
      <c r="B2023" s="275"/>
      <c r="C2023" s="271"/>
      <c r="D2023" s="267"/>
      <c r="E2023" s="259" t="s">
        <v>310</v>
      </c>
      <c r="F2023" s="251"/>
    </row>
    <row r="2024" spans="1:6" hidden="1">
      <c r="A2024" s="258"/>
      <c r="B2024" s="239"/>
      <c r="C2024" s="264"/>
      <c r="D2024" s="241"/>
      <c r="E2024" s="259" t="s">
        <v>311</v>
      </c>
      <c r="F2024" s="251"/>
    </row>
    <row r="2025" spans="1:6" hidden="1">
      <c r="A2025" s="258"/>
      <c r="B2025" s="239"/>
      <c r="C2025" s="264"/>
      <c r="D2025" s="241"/>
      <c r="E2025" s="259" t="s">
        <v>312</v>
      </c>
      <c r="F2025" s="251"/>
    </row>
    <row r="2026" spans="1:6" hidden="1">
      <c r="A2026" s="258"/>
      <c r="B2026" s="239"/>
      <c r="C2026" s="264"/>
      <c r="D2026" s="241"/>
      <c r="E2026" s="259" t="s">
        <v>313</v>
      </c>
      <c r="F2026" s="251"/>
    </row>
    <row r="2027" spans="1:6" hidden="1">
      <c r="A2027" s="258"/>
      <c r="B2027" s="265"/>
      <c r="C2027" s="273"/>
      <c r="D2027" s="273"/>
      <c r="E2027" s="259"/>
      <c r="F2027" s="251"/>
    </row>
    <row r="2028" spans="1:6" hidden="1">
      <c r="A2028" s="258" t="s">
        <v>594</v>
      </c>
      <c r="B2028" s="290" t="s">
        <v>112</v>
      </c>
      <c r="C2028" s="271"/>
      <c r="D2028" s="267"/>
      <c r="E2028" s="259"/>
      <c r="F2028" s="251"/>
    </row>
    <row r="2029" spans="1:6" hidden="1">
      <c r="A2029" s="259"/>
      <c r="B2029" s="265" t="str">
        <f>[39]insumos!$B$24</f>
        <v>Pedreiro</v>
      </c>
      <c r="C2029" s="271" t="s">
        <v>325</v>
      </c>
      <c r="D2029" s="267">
        <v>0.42</v>
      </c>
      <c r="E2029" s="268">
        <f>[39]insumos!$D$24</f>
        <v>4.6100000000000003</v>
      </c>
      <c r="F2029" s="251"/>
    </row>
    <row r="2030" spans="1:6" hidden="1">
      <c r="A2030" s="259"/>
      <c r="B2030" s="265" t="str">
        <f>[39]insumos!$B$31</f>
        <v>Servente</v>
      </c>
      <c r="C2030" s="271" t="s">
        <v>325</v>
      </c>
      <c r="D2030" s="267">
        <v>1.1000000000000001</v>
      </c>
      <c r="E2030" s="268">
        <f>[39]insumos!$D$31</f>
        <v>3.11</v>
      </c>
      <c r="F2030" s="251"/>
    </row>
    <row r="2031" spans="1:6" hidden="1">
      <c r="A2031" s="259"/>
      <c r="B2031" s="265" t="str">
        <f>[39]insumos!$B$35</f>
        <v>Areia grossa</v>
      </c>
      <c r="C2031" s="271" t="s">
        <v>454</v>
      </c>
      <c r="D2031" s="267">
        <v>4.4999999999999998E-2</v>
      </c>
      <c r="E2031" s="268">
        <f>[39]insumos!$D$35</f>
        <v>43.89</v>
      </c>
      <c r="F2031" s="251"/>
    </row>
    <row r="2032" spans="1:6" hidden="1">
      <c r="A2032" s="259"/>
      <c r="B2032" s="265" t="str">
        <f>[39]insumos!$B$36</f>
        <v>Brita 1 e 2</v>
      </c>
      <c r="C2032" s="271" t="s">
        <v>454</v>
      </c>
      <c r="D2032" s="267">
        <v>5.6000000000000001E-2</v>
      </c>
      <c r="E2032" s="268">
        <f>[39]insumos!$D$36</f>
        <v>69.34</v>
      </c>
      <c r="F2032" s="251"/>
    </row>
    <row r="2033" spans="1:6" hidden="1">
      <c r="A2033" s="259"/>
      <c r="B2033" s="275" t="str">
        <f>[39]insumos!$B$39</f>
        <v>Cimento Portland - saco 50kg</v>
      </c>
      <c r="C2033" s="271" t="s">
        <v>455</v>
      </c>
      <c r="D2033" s="267">
        <v>15.2</v>
      </c>
      <c r="E2033" s="276">
        <f>[39]insumos!$D$39</f>
        <v>0.42</v>
      </c>
      <c r="F2033" s="251"/>
    </row>
    <row r="2034" spans="1:6" hidden="1">
      <c r="A2034" s="259"/>
      <c r="B2034" s="275" t="str">
        <f>[39]insumos!$B$91</f>
        <v>Aditivo hidrófugo - SIKA 1</v>
      </c>
      <c r="C2034" s="302" t="str">
        <f>[39]insumos!$C$91</f>
        <v>l</v>
      </c>
      <c r="D2034" s="267">
        <v>0.13200000000000001</v>
      </c>
      <c r="E2034" s="303">
        <f>[39]insumos!$D$91</f>
        <v>2.35</v>
      </c>
      <c r="F2034" s="251"/>
    </row>
    <row r="2035" spans="1:6" hidden="1">
      <c r="A2035" s="259"/>
      <c r="B2035" s="275" t="str">
        <f>[39]insumos!$B$653</f>
        <v>Betoneira Pot=3HP 320Lts</v>
      </c>
      <c r="C2035" s="271" t="s">
        <v>325</v>
      </c>
      <c r="D2035" s="267">
        <v>0.05</v>
      </c>
      <c r="E2035" s="276">
        <f>[39]insumos!$D$653</f>
        <v>1.47</v>
      </c>
      <c r="F2035" s="251"/>
    </row>
    <row r="2036" spans="1:6" hidden="1">
      <c r="A2036" s="259"/>
      <c r="B2036" s="275"/>
      <c r="C2036" s="271"/>
      <c r="D2036" s="267"/>
      <c r="E2036" s="259" t="s">
        <v>310</v>
      </c>
      <c r="F2036" s="251"/>
    </row>
    <row r="2037" spans="1:6" hidden="1">
      <c r="A2037" s="259"/>
      <c r="B2037" s="239"/>
      <c r="C2037" s="264"/>
      <c r="D2037" s="241"/>
      <c r="E2037" s="259" t="s">
        <v>311</v>
      </c>
      <c r="F2037" s="251"/>
    </row>
    <row r="2038" spans="1:6" hidden="1">
      <c r="A2038" s="259"/>
      <c r="B2038" s="265"/>
      <c r="C2038" s="281"/>
      <c r="D2038" s="241"/>
      <c r="E2038" s="259" t="s">
        <v>312</v>
      </c>
      <c r="F2038" s="251"/>
    </row>
    <row r="2039" spans="1:6" hidden="1">
      <c r="A2039" s="259"/>
      <c r="B2039" s="265"/>
      <c r="C2039" s="281"/>
      <c r="D2039" s="241"/>
      <c r="E2039" s="259" t="s">
        <v>313</v>
      </c>
      <c r="F2039" s="251"/>
    </row>
    <row r="2040" spans="1:6" hidden="1">
      <c r="A2040" s="258"/>
      <c r="B2040" s="265"/>
      <c r="C2040" s="273"/>
      <c r="D2040" s="273"/>
      <c r="E2040" s="259"/>
      <c r="F2040" s="251"/>
    </row>
    <row r="2041" spans="1:6" hidden="1">
      <c r="A2041" s="259" t="s">
        <v>595</v>
      </c>
      <c r="B2041" s="259" t="s">
        <v>274</v>
      </c>
      <c r="C2041" s="260"/>
      <c r="D2041" s="261"/>
      <c r="E2041" s="259"/>
      <c r="F2041" s="251"/>
    </row>
    <row r="2042" spans="1:6" hidden="1">
      <c r="A2042" s="259"/>
      <c r="B2042" s="265" t="str">
        <f>[39]insumos!$B$31</f>
        <v>Servente</v>
      </c>
      <c r="C2042" s="281" t="str">
        <f>[39]insumos!$C$31</f>
        <v>h</v>
      </c>
      <c r="D2042" s="241">
        <v>2.77</v>
      </c>
      <c r="E2042" s="268">
        <f>[39]insumos!$D$31</f>
        <v>3.11</v>
      </c>
      <c r="F2042" s="251"/>
    </row>
    <row r="2043" spans="1:6" hidden="1">
      <c r="A2043" s="259"/>
      <c r="B2043" s="239" t="str">
        <f>[39]insumos!$B$34</f>
        <v>Areia fina</v>
      </c>
      <c r="C2043" s="264" t="s">
        <v>454</v>
      </c>
      <c r="D2043" s="241">
        <v>1.1000000000000001</v>
      </c>
      <c r="E2043" s="293">
        <f>[39]insumos!$D$34</f>
        <v>14.04</v>
      </c>
      <c r="F2043" s="251"/>
    </row>
    <row r="2044" spans="1:6" hidden="1">
      <c r="A2044" s="259"/>
      <c r="B2044" s="239"/>
      <c r="C2044" s="264"/>
      <c r="D2044" s="241"/>
      <c r="E2044" s="259" t="s">
        <v>310</v>
      </c>
      <c r="F2044" s="251"/>
    </row>
    <row r="2045" spans="1:6" hidden="1">
      <c r="A2045" s="259"/>
      <c r="B2045" s="239"/>
      <c r="C2045" s="240"/>
      <c r="D2045" s="241"/>
      <c r="E2045" s="259" t="s">
        <v>311</v>
      </c>
      <c r="F2045" s="251"/>
    </row>
    <row r="2046" spans="1:6" hidden="1">
      <c r="A2046" s="259"/>
      <c r="B2046" s="259"/>
      <c r="C2046" s="260"/>
      <c r="D2046" s="261"/>
      <c r="E2046" s="259" t="s">
        <v>312</v>
      </c>
      <c r="F2046" s="251"/>
    </row>
    <row r="2047" spans="1:6" hidden="1">
      <c r="A2047" s="259"/>
      <c r="B2047" s="265"/>
      <c r="C2047" s="281"/>
      <c r="D2047" s="241"/>
      <c r="E2047" s="259" t="s">
        <v>313</v>
      </c>
      <c r="F2047" s="251"/>
    </row>
    <row r="2048" spans="1:6" hidden="1">
      <c r="A2048" s="258"/>
      <c r="B2048" s="265"/>
      <c r="C2048" s="273"/>
      <c r="D2048" s="273"/>
      <c r="E2048" s="259"/>
      <c r="F2048" s="251"/>
    </row>
    <row r="2049" spans="1:6" hidden="1">
      <c r="A2049" s="259" t="s">
        <v>596</v>
      </c>
      <c r="B2049" s="259" t="s">
        <v>275</v>
      </c>
      <c r="C2049" s="260"/>
      <c r="D2049" s="261"/>
      <c r="E2049" s="259"/>
      <c r="F2049" s="251"/>
    </row>
    <row r="2050" spans="1:6" hidden="1">
      <c r="A2050" s="259"/>
      <c r="B2050" s="265" t="str">
        <f>[39]insumos!$B$31</f>
        <v>Servente</v>
      </c>
      <c r="C2050" s="281" t="str">
        <f>[39]insumos!$C$31</f>
        <v>h</v>
      </c>
      <c r="D2050" s="241">
        <v>2.77</v>
      </c>
      <c r="E2050" s="268">
        <f>[39]insumos!$D$31</f>
        <v>3.11</v>
      </c>
      <c r="F2050" s="251"/>
    </row>
    <row r="2051" spans="1:6" hidden="1">
      <c r="A2051" s="259"/>
      <c r="B2051" s="239" t="str">
        <f>[39]insumos!$B$35</f>
        <v>Areia grossa</v>
      </c>
      <c r="C2051" s="264" t="s">
        <v>454</v>
      </c>
      <c r="D2051" s="241">
        <v>1.1000000000000001</v>
      </c>
      <c r="E2051" s="293">
        <f>[39]insumos!$D$35</f>
        <v>43.89</v>
      </c>
      <c r="F2051" s="251"/>
    </row>
    <row r="2052" spans="1:6" hidden="1">
      <c r="A2052" s="259"/>
      <c r="B2052" s="239"/>
      <c r="C2052" s="264"/>
      <c r="D2052" s="241"/>
      <c r="E2052" s="259" t="s">
        <v>310</v>
      </c>
      <c r="F2052" s="251"/>
    </row>
    <row r="2053" spans="1:6" hidden="1">
      <c r="A2053" s="259"/>
      <c r="B2053" s="239"/>
      <c r="C2053" s="240"/>
      <c r="D2053" s="241"/>
      <c r="E2053" s="259" t="s">
        <v>311</v>
      </c>
      <c r="F2053" s="251"/>
    </row>
    <row r="2054" spans="1:6" hidden="1">
      <c r="A2054" s="259"/>
      <c r="B2054" s="259"/>
      <c r="C2054" s="260"/>
      <c r="D2054" s="261"/>
      <c r="E2054" s="259" t="s">
        <v>312</v>
      </c>
      <c r="F2054" s="251"/>
    </row>
    <row r="2055" spans="1:6" hidden="1">
      <c r="A2055" s="259"/>
      <c r="B2055" s="265"/>
      <c r="C2055" s="281"/>
      <c r="D2055" s="241"/>
      <c r="E2055" s="259" t="s">
        <v>313</v>
      </c>
      <c r="F2055" s="251"/>
    </row>
    <row r="2056" spans="1:6" hidden="1">
      <c r="A2056" s="258"/>
      <c r="B2056" s="265"/>
      <c r="C2056" s="273"/>
      <c r="D2056" s="273"/>
      <c r="E2056" s="259"/>
      <c r="F2056" s="251"/>
    </row>
    <row r="2057" spans="1:6" hidden="1">
      <c r="A2057" s="259" t="s">
        <v>597</v>
      </c>
      <c r="B2057" s="259" t="s">
        <v>276</v>
      </c>
      <c r="C2057" s="260"/>
      <c r="D2057" s="261"/>
      <c r="E2057" s="259"/>
      <c r="F2057" s="251"/>
    </row>
    <row r="2058" spans="1:6" hidden="1">
      <c r="A2058" s="259"/>
      <c r="B2058" s="265" t="str">
        <f>[39]insumos!$B$31</f>
        <v>Servente</v>
      </c>
      <c r="C2058" s="281" t="str">
        <f>[39]insumos!$C$31</f>
        <v>h</v>
      </c>
      <c r="D2058" s="241">
        <v>3.45</v>
      </c>
      <c r="E2058" s="268">
        <f>[39]insumos!$D$31</f>
        <v>3.11</v>
      </c>
      <c r="F2058" s="251"/>
    </row>
    <row r="2059" spans="1:6" hidden="1">
      <c r="A2059" s="259"/>
      <c r="B2059" s="239" t="str">
        <f>[39]insumos!$B$36</f>
        <v>Brita 1 e 2</v>
      </c>
      <c r="C2059" s="264" t="s">
        <v>454</v>
      </c>
      <c r="D2059" s="241">
        <v>1.1000000000000001</v>
      </c>
      <c r="E2059" s="293">
        <f>[39]insumos!$D$36</f>
        <v>69.34</v>
      </c>
      <c r="F2059" s="251"/>
    </row>
    <row r="2060" spans="1:6" hidden="1">
      <c r="A2060" s="259"/>
      <c r="B2060" s="239"/>
      <c r="C2060" s="264"/>
      <c r="D2060" s="241"/>
      <c r="E2060" s="259" t="s">
        <v>310</v>
      </c>
      <c r="F2060" s="251"/>
    </row>
    <row r="2061" spans="1:6" hidden="1">
      <c r="A2061" s="259"/>
      <c r="B2061" s="239"/>
      <c r="C2061" s="240"/>
      <c r="D2061" s="241"/>
      <c r="E2061" s="259" t="s">
        <v>311</v>
      </c>
      <c r="F2061" s="251"/>
    </row>
    <row r="2062" spans="1:6" hidden="1">
      <c r="A2062" s="259"/>
      <c r="B2062" s="259"/>
      <c r="C2062" s="260"/>
      <c r="D2062" s="261"/>
      <c r="E2062" s="259" t="s">
        <v>312</v>
      </c>
      <c r="F2062" s="251"/>
    </row>
    <row r="2063" spans="1:6" hidden="1">
      <c r="A2063" s="259"/>
      <c r="B2063" s="265"/>
      <c r="C2063" s="281"/>
      <c r="D2063" s="241"/>
      <c r="E2063" s="259" t="s">
        <v>313</v>
      </c>
      <c r="F2063" s="251"/>
    </row>
    <row r="2064" spans="1:6" hidden="1">
      <c r="A2064" s="258"/>
      <c r="B2064" s="265"/>
      <c r="C2064" s="273"/>
      <c r="D2064" s="273"/>
      <c r="E2064" s="259"/>
      <c r="F2064" s="251"/>
    </row>
    <row r="2065" spans="1:6" hidden="1">
      <c r="A2065" s="259" t="s">
        <v>598</v>
      </c>
      <c r="B2065" s="259" t="s">
        <v>110</v>
      </c>
      <c r="C2065" s="264"/>
      <c r="D2065" s="241"/>
      <c r="E2065" s="259"/>
      <c r="F2065" s="251"/>
    </row>
    <row r="2066" spans="1:6" hidden="1">
      <c r="A2066" s="258"/>
      <c r="B2066" s="265" t="str">
        <f>[39]insumos!$B$24</f>
        <v>Pedreiro</v>
      </c>
      <c r="C2066" s="271" t="s">
        <v>325</v>
      </c>
      <c r="D2066" s="267">
        <v>0.1</v>
      </c>
      <c r="E2066" s="268">
        <f>[39]insumos!$D$24</f>
        <v>4.6100000000000003</v>
      </c>
      <c r="F2066" s="251"/>
    </row>
    <row r="2067" spans="1:6" hidden="1">
      <c r="A2067" s="258"/>
      <c r="B2067" s="265" t="str">
        <f>[39]insumos!$B$31</f>
        <v>Servente</v>
      </c>
      <c r="C2067" s="271" t="s">
        <v>325</v>
      </c>
      <c r="D2067" s="267">
        <v>0.2</v>
      </c>
      <c r="E2067" s="268">
        <f>[39]insumos!$D$31</f>
        <v>3.11</v>
      </c>
      <c r="F2067" s="251"/>
    </row>
    <row r="2068" spans="1:6" hidden="1">
      <c r="A2068" s="258"/>
      <c r="B2068" s="275" t="str">
        <f>[39]insumos!$B$247</f>
        <v>Braçadeira para fixação 2"</v>
      </c>
      <c r="C2068" s="281" t="str">
        <f>[39]insumos!$C$247</f>
        <v>un</v>
      </c>
      <c r="D2068" s="267">
        <v>1</v>
      </c>
      <c r="E2068" s="276">
        <f>[39]insumos!$D$247</f>
        <v>0.88</v>
      </c>
      <c r="F2068" s="251"/>
    </row>
    <row r="2069" spans="1:6" hidden="1">
      <c r="A2069" s="258"/>
      <c r="B2069" s="275"/>
      <c r="C2069" s="271"/>
      <c r="D2069" s="267"/>
      <c r="E2069" s="259" t="s">
        <v>310</v>
      </c>
      <c r="F2069" s="251"/>
    </row>
    <row r="2070" spans="1:6" hidden="1">
      <c r="A2070" s="258"/>
      <c r="B2070" s="239"/>
      <c r="C2070" s="264"/>
      <c r="D2070" s="241"/>
      <c r="E2070" s="259" t="s">
        <v>311</v>
      </c>
      <c r="F2070" s="251"/>
    </row>
    <row r="2071" spans="1:6" hidden="1">
      <c r="A2071" s="258"/>
      <c r="B2071" s="265"/>
      <c r="C2071" s="273"/>
      <c r="D2071" s="273"/>
      <c r="E2071" s="259" t="s">
        <v>312</v>
      </c>
      <c r="F2071" s="251"/>
    </row>
    <row r="2072" spans="1:6" hidden="1">
      <c r="A2072" s="258"/>
      <c r="B2072" s="265"/>
      <c r="C2072" s="273"/>
      <c r="D2072" s="273"/>
      <c r="E2072" s="259" t="s">
        <v>313</v>
      </c>
      <c r="F2072" s="251"/>
    </row>
    <row r="2073" spans="1:6" hidden="1">
      <c r="A2073" s="258"/>
      <c r="B2073" s="265"/>
      <c r="C2073" s="273"/>
      <c r="D2073" s="273"/>
      <c r="E2073" s="259"/>
      <c r="F2073" s="251"/>
    </row>
    <row r="2074" spans="1:6" hidden="1">
      <c r="A2074" s="259"/>
      <c r="B2074" s="265"/>
      <c r="C2074" s="273"/>
      <c r="D2074" s="273"/>
      <c r="E2074" s="259"/>
      <c r="F2074" s="251"/>
    </row>
    <row r="2075" spans="1:6" hidden="1">
      <c r="A2075" s="259" t="s">
        <v>599</v>
      </c>
      <c r="B2075" s="259" t="s">
        <v>284</v>
      </c>
      <c r="C2075" s="264"/>
      <c r="D2075" s="241"/>
      <c r="E2075" s="259"/>
      <c r="F2075" s="274"/>
    </row>
    <row r="2076" spans="1:6" hidden="1">
      <c r="A2076" s="259" t="s">
        <v>600</v>
      </c>
      <c r="B2076" s="259" t="s">
        <v>116</v>
      </c>
      <c r="C2076" s="264"/>
      <c r="D2076" s="241"/>
      <c r="E2076" s="259"/>
      <c r="F2076" s="274"/>
    </row>
    <row r="2077" spans="1:6" hidden="1">
      <c r="A2077" s="258"/>
      <c r="B2077" s="269" t="str">
        <f>[39]insumos!$B$319</f>
        <v>Joelho PVC soldavel 90º de 20 mm</v>
      </c>
      <c r="C2077" s="266" t="str">
        <f>[39]insumos!$C$319</f>
        <v>un</v>
      </c>
      <c r="D2077" s="267">
        <v>1</v>
      </c>
      <c r="E2077" s="268">
        <f>[39]insumos!$D$319</f>
        <v>0.22</v>
      </c>
      <c r="F2077" s="274"/>
    </row>
    <row r="2078" spans="1:6" hidden="1">
      <c r="A2078" s="258"/>
      <c r="B2078" s="275"/>
      <c r="C2078" s="271"/>
      <c r="D2078" s="267"/>
      <c r="E2078" s="259" t="s">
        <v>310</v>
      </c>
      <c r="F2078" s="274"/>
    </row>
    <row r="2079" spans="1:6" hidden="1">
      <c r="A2079" s="258"/>
      <c r="B2079" s="239"/>
      <c r="C2079" s="264"/>
      <c r="D2079" s="241"/>
      <c r="E2079" s="259" t="s">
        <v>311</v>
      </c>
      <c r="F2079" s="274"/>
    </row>
    <row r="2080" spans="1:6" hidden="1">
      <c r="A2080" s="258"/>
      <c r="B2080" s="265"/>
      <c r="C2080" s="273"/>
      <c r="D2080" s="273"/>
      <c r="E2080" s="259" t="s">
        <v>312</v>
      </c>
      <c r="F2080" s="274"/>
    </row>
    <row r="2081" spans="1:6" hidden="1">
      <c r="A2081" s="258"/>
      <c r="B2081" s="265"/>
      <c r="C2081" s="273"/>
      <c r="D2081" s="273"/>
      <c r="E2081" s="259" t="s">
        <v>313</v>
      </c>
      <c r="F2081" s="274"/>
    </row>
    <row r="2082" spans="1:6" hidden="1">
      <c r="A2082" s="258"/>
      <c r="F2082" s="274"/>
    </row>
    <row r="2083" spans="1:6" hidden="1">
      <c r="A2083" s="259" t="s">
        <v>601</v>
      </c>
      <c r="B2083" s="259" t="s">
        <v>118</v>
      </c>
      <c r="C2083" s="264"/>
      <c r="D2083" s="241"/>
      <c r="E2083" s="259"/>
      <c r="F2083" s="274"/>
    </row>
    <row r="2084" spans="1:6" hidden="1">
      <c r="A2084" s="258"/>
      <c r="B2084" s="269" t="str">
        <f>[39]insumos!$B$323</f>
        <v>Joelho PVC sold/rosca 90º de 20mm x 1/2"</v>
      </c>
      <c r="C2084" s="266" t="str">
        <f>[39]insumos!$C$323</f>
        <v>un</v>
      </c>
      <c r="D2084" s="267">
        <v>1</v>
      </c>
      <c r="E2084" s="268">
        <f>[39]insumos!$D$323</f>
        <v>0.62</v>
      </c>
      <c r="F2084" s="274"/>
    </row>
    <row r="2085" spans="1:6" hidden="1">
      <c r="A2085" s="258"/>
      <c r="B2085" s="275"/>
      <c r="C2085" s="271"/>
      <c r="D2085" s="267"/>
      <c r="E2085" s="259" t="s">
        <v>310</v>
      </c>
      <c r="F2085" s="274"/>
    </row>
    <row r="2086" spans="1:6" hidden="1">
      <c r="A2086" s="258"/>
      <c r="B2086" s="239"/>
      <c r="C2086" s="264"/>
      <c r="D2086" s="241"/>
      <c r="E2086" s="259" t="s">
        <v>311</v>
      </c>
      <c r="F2086" s="274"/>
    </row>
    <row r="2087" spans="1:6" hidden="1">
      <c r="A2087" s="258"/>
      <c r="B2087" s="265"/>
      <c r="C2087" s="273"/>
      <c r="D2087" s="273"/>
      <c r="E2087" s="259" t="s">
        <v>312</v>
      </c>
      <c r="F2087" s="274"/>
    </row>
    <row r="2088" spans="1:6" hidden="1">
      <c r="A2088" s="258"/>
      <c r="B2088" s="265"/>
      <c r="C2088" s="273"/>
      <c r="D2088" s="273"/>
      <c r="E2088" s="259" t="s">
        <v>313</v>
      </c>
      <c r="F2088" s="274"/>
    </row>
    <row r="2089" spans="1:6" hidden="1">
      <c r="A2089" s="258"/>
      <c r="F2089" s="274"/>
    </row>
    <row r="2090" spans="1:6" hidden="1">
      <c r="A2090" s="259" t="s">
        <v>602</v>
      </c>
      <c r="B2090" s="259" t="s">
        <v>120</v>
      </c>
      <c r="C2090" s="264"/>
      <c r="D2090" s="241"/>
      <c r="E2090" s="259"/>
      <c r="F2090" s="274"/>
    </row>
    <row r="2091" spans="1:6" hidden="1">
      <c r="A2091" s="258"/>
      <c r="B2091" s="269" t="str">
        <f>[39]insumos!$B$393</f>
        <v>Tê PVC sold 90º 20mm</v>
      </c>
      <c r="C2091" s="266" t="str">
        <f>[39]insumos!$C$393</f>
        <v>un</v>
      </c>
      <c r="D2091" s="267">
        <v>1</v>
      </c>
      <c r="E2091" s="268">
        <f>[39]insumos!$D$393</f>
        <v>0.36</v>
      </c>
      <c r="F2091" s="274"/>
    </row>
    <row r="2092" spans="1:6" hidden="1">
      <c r="A2092" s="258"/>
      <c r="B2092" s="275"/>
      <c r="C2092" s="271"/>
      <c r="D2092" s="267"/>
      <c r="E2092" s="259" t="s">
        <v>310</v>
      </c>
      <c r="F2092" s="274"/>
    </row>
    <row r="2093" spans="1:6" hidden="1">
      <c r="A2093" s="258"/>
      <c r="B2093" s="239"/>
      <c r="C2093" s="264"/>
      <c r="D2093" s="241"/>
      <c r="E2093" s="259" t="s">
        <v>311</v>
      </c>
      <c r="F2093" s="274"/>
    </row>
    <row r="2094" spans="1:6" hidden="1">
      <c r="A2094" s="258"/>
      <c r="B2094" s="265"/>
      <c r="C2094" s="273"/>
      <c r="D2094" s="273"/>
      <c r="E2094" s="259" t="s">
        <v>312</v>
      </c>
      <c r="F2094" s="274"/>
    </row>
    <row r="2095" spans="1:6" hidden="1">
      <c r="A2095" s="258"/>
      <c r="B2095" s="265"/>
      <c r="C2095" s="273"/>
      <c r="D2095" s="273"/>
      <c r="E2095" s="259" t="s">
        <v>313</v>
      </c>
      <c r="F2095" s="274"/>
    </row>
    <row r="2096" spans="1:6" hidden="1">
      <c r="A2096" s="258"/>
      <c r="F2096" s="274"/>
    </row>
    <row r="2097" spans="1:6" hidden="1">
      <c r="A2097" s="259" t="s">
        <v>603</v>
      </c>
      <c r="B2097" s="259" t="s">
        <v>122</v>
      </c>
      <c r="C2097" s="264"/>
      <c r="D2097" s="241"/>
      <c r="E2097" s="259"/>
      <c r="F2097" s="274"/>
    </row>
    <row r="2098" spans="1:6" hidden="1">
      <c r="A2098" s="259"/>
      <c r="B2098" s="265" t="str">
        <f>[39]insumos!$B$361</f>
        <v>Registro de gaveta bruto de 1/2"</v>
      </c>
      <c r="C2098" s="266" t="str">
        <f>[39]insumos!$C$361</f>
        <v>un</v>
      </c>
      <c r="D2098" s="267">
        <v>1</v>
      </c>
      <c r="E2098" s="268">
        <f>[39]insumos!$D$361</f>
        <v>11.45</v>
      </c>
      <c r="F2098" s="274"/>
    </row>
    <row r="2099" spans="1:6" hidden="1">
      <c r="A2099" s="259"/>
      <c r="B2099" s="239"/>
      <c r="C2099" s="264"/>
      <c r="D2099" s="241"/>
      <c r="E2099" s="259" t="s">
        <v>310</v>
      </c>
      <c r="F2099" s="274"/>
    </row>
    <row r="2100" spans="1:6" hidden="1">
      <c r="A2100" s="259"/>
      <c r="B2100" s="265"/>
      <c r="C2100" s="273"/>
      <c r="D2100" s="273"/>
      <c r="E2100" s="259" t="s">
        <v>311</v>
      </c>
      <c r="F2100" s="274"/>
    </row>
    <row r="2101" spans="1:6" hidden="1">
      <c r="A2101" s="259"/>
      <c r="B2101" s="265"/>
      <c r="C2101" s="273"/>
      <c r="D2101" s="273"/>
      <c r="E2101" s="259" t="s">
        <v>312</v>
      </c>
      <c r="F2101" s="274"/>
    </row>
    <row r="2102" spans="1:6" hidden="1">
      <c r="A2102" s="259"/>
      <c r="B2102" s="265"/>
      <c r="C2102" s="273"/>
      <c r="D2102" s="273"/>
      <c r="E2102" s="259" t="s">
        <v>313</v>
      </c>
      <c r="F2102" s="274"/>
    </row>
    <row r="2103" spans="1:6" hidden="1">
      <c r="A2103" s="259"/>
      <c r="B2103" s="265"/>
      <c r="C2103" s="273"/>
      <c r="D2103" s="273"/>
      <c r="E2103" s="259"/>
      <c r="F2103" s="274"/>
    </row>
    <row r="2104" spans="1:6" hidden="1">
      <c r="A2104" s="259" t="s">
        <v>604</v>
      </c>
      <c r="B2104" s="259" t="s">
        <v>123</v>
      </c>
      <c r="C2104" s="264"/>
      <c r="D2104" s="241"/>
      <c r="E2104" s="259"/>
      <c r="F2104" s="274"/>
    </row>
    <row r="2105" spans="1:6" hidden="1">
      <c r="A2105" s="259"/>
      <c r="B2105" s="269" t="str">
        <f>[39]insumos!$B$418</f>
        <v>Tubo de PVC soldável marrom D=20mm</v>
      </c>
      <c r="C2105" s="266" t="str">
        <f>[39]insumos!$C$418</f>
        <v>m</v>
      </c>
      <c r="D2105" s="267">
        <v>1.01</v>
      </c>
      <c r="E2105" s="268">
        <f>[39]insumos!$D$418</f>
        <v>1.08</v>
      </c>
      <c r="F2105" s="274"/>
    </row>
    <row r="2106" spans="1:6" hidden="1">
      <c r="A2106" s="259"/>
      <c r="B2106" s="275"/>
      <c r="C2106" s="271"/>
      <c r="D2106" s="267"/>
      <c r="E2106" s="259" t="s">
        <v>310</v>
      </c>
      <c r="F2106" s="274"/>
    </row>
    <row r="2107" spans="1:6" hidden="1">
      <c r="A2107" s="259"/>
      <c r="B2107" s="239"/>
      <c r="C2107" s="264"/>
      <c r="D2107" s="241"/>
      <c r="E2107" s="259" t="s">
        <v>311</v>
      </c>
      <c r="F2107" s="274"/>
    </row>
    <row r="2108" spans="1:6" hidden="1">
      <c r="A2108" s="259"/>
      <c r="B2108" s="265"/>
      <c r="C2108" s="273"/>
      <c r="D2108" s="273"/>
      <c r="E2108" s="259" t="s">
        <v>312</v>
      </c>
      <c r="F2108" s="274"/>
    </row>
    <row r="2109" spans="1:6" hidden="1">
      <c r="A2109" s="259"/>
      <c r="B2109" s="265"/>
      <c r="C2109" s="273"/>
      <c r="D2109" s="273"/>
      <c r="E2109" s="259" t="s">
        <v>313</v>
      </c>
      <c r="F2109" s="274"/>
    </row>
    <row r="2110" spans="1:6" hidden="1">
      <c r="A2110" s="259"/>
      <c r="B2110" s="265"/>
      <c r="C2110" s="273"/>
      <c r="D2110" s="273"/>
      <c r="E2110" s="259"/>
      <c r="F2110" s="274"/>
    </row>
    <row r="2111" spans="1:6" hidden="1">
      <c r="A2111" s="259" t="s">
        <v>605</v>
      </c>
      <c r="B2111" s="259" t="s">
        <v>125</v>
      </c>
      <c r="C2111" s="264"/>
      <c r="D2111" s="241"/>
      <c r="E2111" s="259"/>
      <c r="F2111" s="274"/>
    </row>
    <row r="2112" spans="1:6" hidden="1">
      <c r="A2112" s="259"/>
      <c r="B2112" s="265" t="str">
        <f>[39]insumos!$B$276</f>
        <v>Chuveiro plastico</v>
      </c>
      <c r="C2112" s="266" t="str">
        <f>[39]insumos!$C$276</f>
        <v>un</v>
      </c>
      <c r="D2112" s="267">
        <v>1</v>
      </c>
      <c r="E2112" s="268">
        <f>[39]insumos!$D$276</f>
        <v>4.3600000000000003</v>
      </c>
      <c r="F2112" s="274"/>
    </row>
    <row r="2113" spans="1:6" hidden="1">
      <c r="A2113" s="259"/>
      <c r="B2113" s="239"/>
      <c r="C2113" s="264"/>
      <c r="D2113" s="241"/>
      <c r="E2113" s="259" t="s">
        <v>310</v>
      </c>
      <c r="F2113" s="274"/>
    </row>
    <row r="2114" spans="1:6" hidden="1">
      <c r="A2114" s="259"/>
      <c r="B2114" s="265"/>
      <c r="C2114" s="273"/>
      <c r="D2114" s="273"/>
      <c r="E2114" s="259" t="s">
        <v>311</v>
      </c>
      <c r="F2114" s="305"/>
    </row>
    <row r="2115" spans="1:6" hidden="1">
      <c r="A2115" s="259"/>
      <c r="B2115" s="265"/>
      <c r="C2115" s="273"/>
      <c r="D2115" s="273"/>
      <c r="E2115" s="259" t="s">
        <v>312</v>
      </c>
      <c r="F2115" s="274"/>
    </row>
    <row r="2116" spans="1:6" hidden="1">
      <c r="A2116" s="259"/>
      <c r="B2116" s="265"/>
      <c r="C2116" s="273"/>
      <c r="D2116" s="273"/>
      <c r="E2116" s="259" t="s">
        <v>313</v>
      </c>
      <c r="F2116" s="274"/>
    </row>
    <row r="2117" spans="1:6" hidden="1">
      <c r="A2117" s="259"/>
      <c r="B2117" s="284"/>
      <c r="C2117" s="271"/>
      <c r="D2117" s="267"/>
      <c r="E2117" s="291"/>
      <c r="F2117" s="274"/>
    </row>
    <row r="2118" spans="1:6" hidden="1">
      <c r="A2118" s="259" t="s">
        <v>606</v>
      </c>
      <c r="B2118" s="259" t="s">
        <v>126</v>
      </c>
      <c r="C2118" s="264"/>
      <c r="D2118" s="241"/>
      <c r="E2118" s="259"/>
      <c r="F2118" s="274"/>
    </row>
    <row r="2119" spans="1:6" hidden="1">
      <c r="A2119" s="259"/>
      <c r="B2119" s="269" t="str">
        <f>[39]insumos!$B$348</f>
        <v>Nipel PVC c/rosca 1/2"</v>
      </c>
      <c r="C2119" s="266" t="str">
        <f>[39]insumos!$C$348</f>
        <v>un</v>
      </c>
      <c r="D2119" s="267">
        <v>1</v>
      </c>
      <c r="E2119" s="268">
        <f>[39]insumos!$D$348</f>
        <v>0.25</v>
      </c>
      <c r="F2119" s="274"/>
    </row>
    <row r="2120" spans="1:6" hidden="1">
      <c r="A2120" s="259"/>
      <c r="B2120" s="275"/>
      <c r="C2120" s="271"/>
      <c r="D2120" s="267"/>
      <c r="E2120" s="259" t="s">
        <v>310</v>
      </c>
      <c r="F2120" s="274"/>
    </row>
    <row r="2121" spans="1:6" hidden="1">
      <c r="A2121" s="259"/>
      <c r="B2121" s="239"/>
      <c r="C2121" s="264"/>
      <c r="D2121" s="241"/>
      <c r="E2121" s="259" t="s">
        <v>311</v>
      </c>
      <c r="F2121" s="274"/>
    </row>
    <row r="2122" spans="1:6" hidden="1">
      <c r="A2122" s="259"/>
      <c r="B2122" s="265"/>
      <c r="C2122" s="273"/>
      <c r="D2122" s="273"/>
      <c r="E2122" s="259" t="s">
        <v>312</v>
      </c>
      <c r="F2122" s="274"/>
    </row>
    <row r="2123" spans="1:6" hidden="1">
      <c r="A2123" s="259"/>
      <c r="B2123" s="265"/>
      <c r="C2123" s="273"/>
      <c r="D2123" s="273"/>
      <c r="E2123" s="259" t="s">
        <v>313</v>
      </c>
      <c r="F2123" s="274"/>
    </row>
    <row r="2124" spans="1:6" hidden="1">
      <c r="A2124" s="259"/>
      <c r="B2124" s="239"/>
      <c r="C2124" s="271"/>
      <c r="D2124" s="267"/>
      <c r="E2124" s="293"/>
      <c r="F2124" s="274"/>
    </row>
    <row r="2125" spans="1:6" hidden="1">
      <c r="A2125" s="259" t="s">
        <v>607</v>
      </c>
      <c r="B2125" s="259" t="s">
        <v>127</v>
      </c>
      <c r="C2125" s="264"/>
      <c r="D2125" s="241"/>
      <c r="E2125" s="259"/>
      <c r="F2125" s="274"/>
    </row>
    <row r="2126" spans="1:6" hidden="1">
      <c r="A2126" s="259"/>
      <c r="B2126" s="265" t="str">
        <f>[39]insumos!$B$313</f>
        <v>Engate flexivel</v>
      </c>
      <c r="C2126" s="266" t="str">
        <f>[39]insumos!$C$313</f>
        <v>un</v>
      </c>
      <c r="D2126" s="267">
        <v>1</v>
      </c>
      <c r="E2126" s="268">
        <f>[39]insumos!$D$313</f>
        <v>1.4</v>
      </c>
      <c r="F2126" s="274"/>
    </row>
    <row r="2127" spans="1:6" hidden="1">
      <c r="A2127" s="259"/>
      <c r="B2127" s="239"/>
      <c r="C2127" s="264"/>
      <c r="D2127" s="241"/>
      <c r="E2127" s="259" t="s">
        <v>310</v>
      </c>
      <c r="F2127" s="274"/>
    </row>
    <row r="2128" spans="1:6" hidden="1">
      <c r="A2128" s="259"/>
      <c r="B2128" s="265"/>
      <c r="C2128" s="273"/>
      <c r="D2128" s="273"/>
      <c r="E2128" s="259" t="s">
        <v>311</v>
      </c>
      <c r="F2128" s="274"/>
    </row>
    <row r="2129" spans="1:6" hidden="1">
      <c r="A2129" s="259"/>
      <c r="B2129" s="265"/>
      <c r="C2129" s="273"/>
      <c r="D2129" s="273"/>
      <c r="E2129" s="259" t="s">
        <v>312</v>
      </c>
      <c r="F2129" s="274"/>
    </row>
    <row r="2130" spans="1:6" hidden="1">
      <c r="A2130" s="259"/>
      <c r="B2130" s="265"/>
      <c r="C2130" s="273"/>
      <c r="D2130" s="273"/>
      <c r="E2130" s="259" t="s">
        <v>313</v>
      </c>
      <c r="F2130" s="274"/>
    </row>
    <row r="2131" spans="1:6" hidden="1">
      <c r="A2131" s="259"/>
      <c r="B2131" s="239"/>
      <c r="C2131" s="271"/>
      <c r="D2131" s="267"/>
      <c r="E2131" s="293"/>
      <c r="F2131" s="274"/>
    </row>
    <row r="2132" spans="1:6" hidden="1">
      <c r="A2132" s="259" t="s">
        <v>608</v>
      </c>
      <c r="B2132" s="259" t="s">
        <v>128</v>
      </c>
      <c r="C2132" s="264"/>
      <c r="D2132" s="241"/>
      <c r="E2132" s="259"/>
      <c r="F2132" s="274"/>
    </row>
    <row r="2133" spans="1:6" hidden="1">
      <c r="A2133" s="259"/>
      <c r="B2133" s="269" t="str">
        <f>[39]insumos!$B$409</f>
        <v xml:space="preserve">Torneira plastico 1/2" </v>
      </c>
      <c r="C2133" s="266" t="str">
        <f>[39]insumos!$C$409</f>
        <v>un</v>
      </c>
      <c r="D2133" s="267">
        <v>1</v>
      </c>
      <c r="E2133" s="268">
        <f>[39]insumos!$D$409</f>
        <v>4.42</v>
      </c>
      <c r="F2133" s="274"/>
    </row>
    <row r="2134" spans="1:6" hidden="1">
      <c r="A2134" s="259"/>
      <c r="B2134" s="275"/>
      <c r="C2134" s="271"/>
      <c r="D2134" s="267"/>
      <c r="E2134" s="259" t="s">
        <v>310</v>
      </c>
      <c r="F2134" s="274"/>
    </row>
    <row r="2135" spans="1:6" hidden="1">
      <c r="A2135" s="259"/>
      <c r="B2135" s="239"/>
      <c r="C2135" s="264"/>
      <c r="D2135" s="241"/>
      <c r="E2135" s="259" t="s">
        <v>311</v>
      </c>
      <c r="F2135" s="274"/>
    </row>
    <row r="2136" spans="1:6" hidden="1">
      <c r="A2136" s="259"/>
      <c r="B2136" s="265"/>
      <c r="C2136" s="273"/>
      <c r="D2136" s="273"/>
      <c r="E2136" s="259" t="s">
        <v>312</v>
      </c>
      <c r="F2136" s="274"/>
    </row>
    <row r="2137" spans="1:6" hidden="1">
      <c r="A2137" s="259"/>
      <c r="B2137" s="265"/>
      <c r="C2137" s="273"/>
      <c r="D2137" s="273"/>
      <c r="E2137" s="259" t="s">
        <v>313</v>
      </c>
      <c r="F2137" s="274"/>
    </row>
    <row r="2138" spans="1:6" hidden="1">
      <c r="A2138" s="259"/>
      <c r="F2138" s="274"/>
    </row>
    <row r="2139" spans="1:6" hidden="1">
      <c r="A2139" s="259" t="s">
        <v>609</v>
      </c>
      <c r="B2139" s="259" t="s">
        <v>129</v>
      </c>
      <c r="C2139" s="264"/>
      <c r="D2139" s="241"/>
      <c r="E2139" s="259"/>
      <c r="F2139" s="274"/>
    </row>
    <row r="2140" spans="1:6" ht="24" hidden="1">
      <c r="A2140" s="259"/>
      <c r="B2140" s="269" t="str">
        <f>[39]insumos!$B$252</f>
        <v>Adaptador soldável curto, com bolsa e rosca p/ registro - 20 mm x 1/2"</v>
      </c>
      <c r="C2140" s="266" t="str">
        <f>[39]insumos!$C$252</f>
        <v>un</v>
      </c>
      <c r="D2140" s="267">
        <v>1</v>
      </c>
      <c r="E2140" s="268">
        <f>[39]insumos!$D$252</f>
        <v>0.28999999999999998</v>
      </c>
      <c r="F2140" s="274"/>
    </row>
    <row r="2141" spans="1:6" hidden="1">
      <c r="A2141" s="259"/>
      <c r="B2141" s="275"/>
      <c r="C2141" s="271"/>
      <c r="D2141" s="267"/>
      <c r="E2141" s="259" t="s">
        <v>310</v>
      </c>
      <c r="F2141" s="274"/>
    </row>
    <row r="2142" spans="1:6" hidden="1">
      <c r="A2142" s="259"/>
      <c r="B2142" s="239"/>
      <c r="C2142" s="264"/>
      <c r="D2142" s="241"/>
      <c r="E2142" s="259" t="s">
        <v>311</v>
      </c>
      <c r="F2142" s="274"/>
    </row>
    <row r="2143" spans="1:6" hidden="1">
      <c r="A2143" s="259"/>
      <c r="B2143" s="265"/>
      <c r="C2143" s="273"/>
      <c r="D2143" s="273"/>
      <c r="E2143" s="259" t="s">
        <v>312</v>
      </c>
      <c r="F2143" s="274"/>
    </row>
    <row r="2144" spans="1:6" hidden="1">
      <c r="A2144" s="259"/>
      <c r="B2144" s="265"/>
      <c r="C2144" s="273"/>
      <c r="D2144" s="273"/>
      <c r="E2144" s="259" t="s">
        <v>313</v>
      </c>
      <c r="F2144" s="274"/>
    </row>
    <row r="2145" spans="1:6" hidden="1">
      <c r="A2145" s="259"/>
      <c r="B2145" s="284"/>
      <c r="C2145" s="271"/>
      <c r="D2145" s="267"/>
      <c r="E2145" s="291"/>
      <c r="F2145" s="274"/>
    </row>
    <row r="2146" spans="1:6" hidden="1">
      <c r="A2146" s="259" t="s">
        <v>610</v>
      </c>
      <c r="B2146" s="259" t="s">
        <v>130</v>
      </c>
      <c r="C2146" s="264"/>
      <c r="D2146" s="241"/>
      <c r="E2146" s="259"/>
      <c r="F2146" s="274"/>
    </row>
    <row r="2147" spans="1:6" hidden="1">
      <c r="A2147" s="259"/>
      <c r="B2147" s="269" t="str">
        <f>[39]insumos!$B$335</f>
        <v>Luva PVC soldavel/rosca 20mm x 1/2"</v>
      </c>
      <c r="C2147" s="266" t="str">
        <f>[39]insumos!$C$335</f>
        <v>un</v>
      </c>
      <c r="D2147" s="267">
        <v>1</v>
      </c>
      <c r="E2147" s="268">
        <f>[39]insumos!$D$335</f>
        <v>0.44</v>
      </c>
      <c r="F2147" s="274"/>
    </row>
    <row r="2148" spans="1:6" hidden="1">
      <c r="A2148" s="259"/>
      <c r="B2148" s="275"/>
      <c r="C2148" s="271"/>
      <c r="D2148" s="267"/>
      <c r="E2148" s="259" t="s">
        <v>310</v>
      </c>
      <c r="F2148" s="274"/>
    </row>
    <row r="2149" spans="1:6" hidden="1">
      <c r="A2149" s="259"/>
      <c r="B2149" s="239"/>
      <c r="C2149" s="264"/>
      <c r="D2149" s="241"/>
      <c r="E2149" s="259" t="s">
        <v>311</v>
      </c>
      <c r="F2149" s="274"/>
    </row>
    <row r="2150" spans="1:6" hidden="1">
      <c r="A2150" s="259"/>
      <c r="B2150" s="265"/>
      <c r="C2150" s="273"/>
      <c r="D2150" s="273"/>
      <c r="E2150" s="259" t="s">
        <v>312</v>
      </c>
      <c r="F2150" s="274"/>
    </row>
    <row r="2151" spans="1:6" hidden="1">
      <c r="A2151" s="259"/>
      <c r="B2151" s="265"/>
      <c r="C2151" s="273"/>
      <c r="D2151" s="273"/>
      <c r="E2151" s="259" t="s">
        <v>313</v>
      </c>
      <c r="F2151" s="274"/>
    </row>
    <row r="2152" spans="1:6" hidden="1">
      <c r="A2152" s="259"/>
      <c r="B2152" s="265"/>
      <c r="C2152" s="271"/>
      <c r="D2152" s="267"/>
      <c r="E2152" s="268"/>
      <c r="F2152" s="274"/>
    </row>
    <row r="2153" spans="1:6" hidden="1">
      <c r="A2153" s="259" t="s">
        <v>611</v>
      </c>
      <c r="B2153" s="259" t="s">
        <v>131</v>
      </c>
      <c r="C2153" s="264"/>
      <c r="D2153" s="241"/>
      <c r="E2153" s="259"/>
      <c r="F2153" s="274"/>
    </row>
    <row r="2154" spans="1:6" hidden="1">
      <c r="A2154" s="259"/>
      <c r="B2154" s="265" t="str">
        <f>[39]insumos!$B$9</f>
        <v>Ajudante de encanador</v>
      </c>
      <c r="C2154" s="271" t="s">
        <v>325</v>
      </c>
      <c r="D2154" s="267">
        <v>1.5</v>
      </c>
      <c r="E2154" s="268">
        <f>[39]insumos!$D$9</f>
        <v>3.11</v>
      </c>
      <c r="F2154" s="274"/>
    </row>
    <row r="2155" spans="1:6" hidden="1">
      <c r="A2155" s="259"/>
      <c r="B2155" s="265" t="str">
        <f>[39]insumos!$B$21</f>
        <v>Encanador</v>
      </c>
      <c r="C2155" s="271" t="s">
        <v>325</v>
      </c>
      <c r="D2155" s="267">
        <v>1.5</v>
      </c>
      <c r="E2155" s="268">
        <f>[39]insumos!$D$21</f>
        <v>4.6100000000000003</v>
      </c>
      <c r="F2155" s="274"/>
    </row>
    <row r="2156" spans="1:6" hidden="1">
      <c r="A2156" s="259"/>
      <c r="B2156" s="275"/>
      <c r="C2156" s="271"/>
      <c r="D2156" s="267"/>
      <c r="E2156" s="259" t="s">
        <v>310</v>
      </c>
      <c r="F2156" s="274"/>
    </row>
    <row r="2157" spans="1:6" hidden="1">
      <c r="A2157" s="259"/>
      <c r="B2157" s="239"/>
      <c r="C2157" s="264"/>
      <c r="D2157" s="241"/>
      <c r="E2157" s="259" t="s">
        <v>311</v>
      </c>
      <c r="F2157" s="274"/>
    </row>
    <row r="2158" spans="1:6" hidden="1">
      <c r="A2158" s="259"/>
      <c r="B2158" s="265"/>
      <c r="C2158" s="273"/>
      <c r="D2158" s="273"/>
      <c r="E2158" s="259" t="s">
        <v>312</v>
      </c>
      <c r="F2158" s="274"/>
    </row>
    <row r="2159" spans="1:6" hidden="1">
      <c r="A2159" s="259"/>
      <c r="B2159" s="265"/>
      <c r="C2159" s="273"/>
      <c r="D2159" s="273"/>
      <c r="E2159" s="259" t="s">
        <v>313</v>
      </c>
      <c r="F2159" s="274"/>
    </row>
    <row r="2160" spans="1:6" hidden="1">
      <c r="A2160" s="259"/>
      <c r="B2160" s="239"/>
      <c r="C2160" s="264"/>
      <c r="D2160" s="241"/>
      <c r="E2160" s="239"/>
      <c r="F2160" s="274"/>
    </row>
    <row r="2161" spans="1:6" hidden="1">
      <c r="A2161" s="259" t="s">
        <v>612</v>
      </c>
      <c r="B2161" s="259" t="s">
        <v>268</v>
      </c>
      <c r="C2161" s="264"/>
      <c r="D2161" s="241"/>
      <c r="E2161" s="239"/>
      <c r="F2161" s="274"/>
    </row>
    <row r="2162" spans="1:6" hidden="1">
      <c r="A2162" s="259" t="s">
        <v>613</v>
      </c>
      <c r="B2162" s="259" t="s">
        <v>135</v>
      </c>
      <c r="C2162" s="264"/>
      <c r="D2162" s="241"/>
      <c r="E2162" s="259"/>
      <c r="F2162" s="274"/>
    </row>
    <row r="2163" spans="1:6" hidden="1">
      <c r="A2163" s="259"/>
      <c r="B2163" s="269" t="str">
        <f>[39]insumos!$B$272</f>
        <v>Caixa sifonada 100x100x40 com grelha</v>
      </c>
      <c r="C2163" s="266" t="str">
        <f>[39]insumos!$C$272</f>
        <v>un</v>
      </c>
      <c r="D2163" s="267">
        <v>1</v>
      </c>
      <c r="E2163" s="268">
        <f>[39]insumos!$D$272</f>
        <v>6.85</v>
      </c>
      <c r="F2163" s="274"/>
    </row>
    <row r="2164" spans="1:6" hidden="1">
      <c r="A2164" s="259"/>
      <c r="B2164" s="275"/>
      <c r="C2164" s="271"/>
      <c r="D2164" s="267"/>
      <c r="E2164" s="259" t="s">
        <v>310</v>
      </c>
      <c r="F2164" s="274"/>
    </row>
    <row r="2165" spans="1:6" hidden="1">
      <c r="A2165" s="259"/>
      <c r="B2165" s="239"/>
      <c r="C2165" s="264"/>
      <c r="D2165" s="241"/>
      <c r="E2165" s="259" t="s">
        <v>311</v>
      </c>
      <c r="F2165" s="274"/>
    </row>
    <row r="2166" spans="1:6" hidden="1">
      <c r="A2166" s="259"/>
      <c r="B2166" s="265"/>
      <c r="C2166" s="273"/>
      <c r="D2166" s="273"/>
      <c r="E2166" s="259" t="s">
        <v>312</v>
      </c>
      <c r="F2166" s="274"/>
    </row>
    <row r="2167" spans="1:6" hidden="1">
      <c r="A2167" s="259"/>
      <c r="B2167" s="265"/>
      <c r="C2167" s="273"/>
      <c r="D2167" s="273"/>
      <c r="E2167" s="259" t="s">
        <v>313</v>
      </c>
      <c r="F2167" s="274"/>
    </row>
    <row r="2168" spans="1:6" hidden="1">
      <c r="A2168" s="259"/>
      <c r="B2168" s="239"/>
      <c r="C2168" s="264"/>
      <c r="D2168" s="241"/>
      <c r="E2168" s="239"/>
      <c r="F2168" s="274"/>
    </row>
    <row r="2169" spans="1:6" hidden="1">
      <c r="A2169" s="259" t="s">
        <v>614</v>
      </c>
      <c r="B2169" s="259" t="s">
        <v>286</v>
      </c>
      <c r="C2169" s="264"/>
      <c r="D2169" s="241"/>
      <c r="E2169" s="259"/>
      <c r="F2169" s="274"/>
    </row>
    <row r="2170" spans="1:6" hidden="1">
      <c r="A2170" s="259"/>
      <c r="B2170" s="306" t="str">
        <f>[39]insumos!$B$258</f>
        <v>Adaptador PVC 100mm</v>
      </c>
      <c r="C2170" s="264" t="str">
        <f>[39]insumos!$C$258</f>
        <v>un</v>
      </c>
      <c r="D2170" s="267">
        <v>1</v>
      </c>
      <c r="E2170" s="307">
        <f>[39]insumos!$D$258</f>
        <v>5.62</v>
      </c>
      <c r="F2170" s="274"/>
    </row>
    <row r="2171" spans="1:6" hidden="1">
      <c r="A2171" s="259"/>
      <c r="B2171" s="306"/>
      <c r="C2171" s="264"/>
      <c r="D2171" s="267"/>
      <c r="E2171" s="259" t="s">
        <v>310</v>
      </c>
      <c r="F2171" s="274"/>
    </row>
    <row r="2172" spans="1:6" hidden="1">
      <c r="A2172" s="259"/>
      <c r="B2172" s="239"/>
      <c r="C2172" s="264"/>
      <c r="D2172" s="241"/>
      <c r="E2172" s="259" t="s">
        <v>311</v>
      </c>
      <c r="F2172" s="274"/>
    </row>
    <row r="2173" spans="1:6" hidden="1">
      <c r="A2173" s="259"/>
      <c r="B2173" s="308"/>
      <c r="C2173" s="271"/>
      <c r="D2173" s="272"/>
      <c r="E2173" s="259" t="s">
        <v>312</v>
      </c>
      <c r="F2173" s="274"/>
    </row>
    <row r="2174" spans="1:6" hidden="1">
      <c r="A2174" s="259"/>
      <c r="B2174" s="308"/>
      <c r="C2174" s="271"/>
      <c r="D2174" s="272"/>
      <c r="E2174" s="259" t="s">
        <v>313</v>
      </c>
      <c r="F2174" s="274"/>
    </row>
    <row r="2175" spans="1:6" hidden="1">
      <c r="A2175" s="259"/>
      <c r="B2175" s="239"/>
      <c r="C2175" s="264"/>
      <c r="D2175" s="241"/>
      <c r="E2175" s="239"/>
      <c r="F2175" s="274"/>
    </row>
    <row r="2176" spans="1:6" hidden="1">
      <c r="A2176" s="259" t="s">
        <v>615</v>
      </c>
      <c r="B2176" s="259" t="s">
        <v>139</v>
      </c>
      <c r="C2176" s="264"/>
      <c r="D2176" s="241"/>
      <c r="E2176" s="259"/>
      <c r="F2176" s="274"/>
    </row>
    <row r="2177" spans="1:6" hidden="1">
      <c r="A2177" s="259"/>
      <c r="B2177" s="269" t="str">
        <f>[39]insumos!$B$305</f>
        <v xml:space="preserve">Curva longa 90º p/esgoto de 100 mm </v>
      </c>
      <c r="C2177" s="266" t="str">
        <f>[39]insumos!$C$305</f>
        <v>un</v>
      </c>
      <c r="D2177" s="267">
        <v>1</v>
      </c>
      <c r="E2177" s="270">
        <f>[39]insumos!$D$305</f>
        <v>16.079999999999998</v>
      </c>
      <c r="F2177" s="274"/>
    </row>
    <row r="2178" spans="1:6" hidden="1">
      <c r="A2178" s="259"/>
      <c r="B2178" s="269"/>
      <c r="C2178" s="266"/>
      <c r="D2178" s="267"/>
      <c r="E2178" s="259" t="s">
        <v>310</v>
      </c>
      <c r="F2178" s="274"/>
    </row>
    <row r="2179" spans="1:6" hidden="1">
      <c r="A2179" s="259"/>
      <c r="B2179" s="239"/>
      <c r="C2179" s="264"/>
      <c r="D2179" s="241"/>
      <c r="E2179" s="259" t="s">
        <v>311</v>
      </c>
      <c r="F2179" s="274"/>
    </row>
    <row r="2180" spans="1:6" hidden="1">
      <c r="A2180" s="259"/>
      <c r="B2180" s="265"/>
      <c r="C2180" s="271"/>
      <c r="D2180" s="272"/>
      <c r="E2180" s="259" t="s">
        <v>312</v>
      </c>
      <c r="F2180" s="274"/>
    </row>
    <row r="2181" spans="1:6" hidden="1">
      <c r="A2181" s="259"/>
      <c r="B2181" s="265"/>
      <c r="C2181" s="271"/>
      <c r="D2181" s="272"/>
      <c r="E2181" s="259" t="s">
        <v>313</v>
      </c>
      <c r="F2181" s="274"/>
    </row>
    <row r="2182" spans="1:6" hidden="1">
      <c r="A2182" s="259"/>
      <c r="B2182" s="239"/>
      <c r="C2182" s="264"/>
      <c r="D2182" s="241"/>
      <c r="E2182" s="239"/>
      <c r="F2182" s="274"/>
    </row>
    <row r="2183" spans="1:6" hidden="1">
      <c r="A2183" s="259" t="s">
        <v>616</v>
      </c>
      <c r="B2183" s="259" t="s">
        <v>141</v>
      </c>
      <c r="C2183" s="264"/>
      <c r="D2183" s="241"/>
      <c r="E2183" s="259"/>
      <c r="F2183" s="274"/>
    </row>
    <row r="2184" spans="1:6" hidden="1">
      <c r="A2184" s="259"/>
      <c r="B2184" s="269" t="str">
        <f>[39]insumos!$B$427</f>
        <v>Tubo de PVC branco p/ esgoto D=100mm</v>
      </c>
      <c r="C2184" s="266" t="str">
        <f>[39]insumos!$C$427</f>
        <v>m</v>
      </c>
      <c r="D2184" s="267">
        <v>1</v>
      </c>
      <c r="E2184" s="270">
        <f>[39]insumos!$D$427</f>
        <v>4.53</v>
      </c>
      <c r="F2184" s="274"/>
    </row>
    <row r="2185" spans="1:6" hidden="1">
      <c r="A2185" s="259"/>
      <c r="B2185" s="269"/>
      <c r="C2185" s="266"/>
      <c r="D2185" s="267"/>
      <c r="E2185" s="259" t="s">
        <v>310</v>
      </c>
      <c r="F2185" s="274"/>
    </row>
    <row r="2186" spans="1:6" hidden="1">
      <c r="A2186" s="259"/>
      <c r="B2186" s="239"/>
      <c r="C2186" s="264"/>
      <c r="D2186" s="241"/>
      <c r="E2186" s="259" t="s">
        <v>311</v>
      </c>
      <c r="F2186" s="274"/>
    </row>
    <row r="2187" spans="1:6" hidden="1">
      <c r="A2187" s="259"/>
      <c r="B2187" s="265"/>
      <c r="C2187" s="271"/>
      <c r="D2187" s="272"/>
      <c r="E2187" s="259" t="s">
        <v>312</v>
      </c>
      <c r="F2187" s="274"/>
    </row>
    <row r="2188" spans="1:6" hidden="1">
      <c r="A2188" s="259"/>
      <c r="B2188" s="265"/>
      <c r="C2188" s="271"/>
      <c r="D2188" s="272"/>
      <c r="E2188" s="259" t="s">
        <v>313</v>
      </c>
      <c r="F2188" s="274"/>
    </row>
    <row r="2189" spans="1:6" hidden="1">
      <c r="A2189" s="259"/>
      <c r="B2189" s="239"/>
      <c r="C2189" s="264"/>
      <c r="D2189" s="241"/>
      <c r="E2189" s="239"/>
      <c r="F2189" s="274"/>
    </row>
    <row r="2190" spans="1:6" hidden="1">
      <c r="A2190" s="259" t="s">
        <v>617</v>
      </c>
      <c r="B2190" s="259" t="s">
        <v>143</v>
      </c>
      <c r="C2190" s="264"/>
      <c r="D2190" s="241"/>
      <c r="E2190" s="259"/>
      <c r="F2190" s="274"/>
    </row>
    <row r="2191" spans="1:6" hidden="1">
      <c r="A2191" s="259"/>
      <c r="B2191" s="269" t="str">
        <f>[39]insumos!$B$402</f>
        <v>Tê PVC esgoto 100x50mm</v>
      </c>
      <c r="C2191" s="266" t="str">
        <f>[39]insumos!$C$402</f>
        <v>un</v>
      </c>
      <c r="D2191" s="267">
        <v>1</v>
      </c>
      <c r="E2191" s="270">
        <f>[39]insumos!$D$402</f>
        <v>6.03</v>
      </c>
      <c r="F2191" s="274"/>
    </row>
    <row r="2192" spans="1:6" hidden="1">
      <c r="A2192" s="259"/>
      <c r="B2192" s="269"/>
      <c r="C2192" s="266"/>
      <c r="D2192" s="267"/>
      <c r="E2192" s="259" t="s">
        <v>310</v>
      </c>
      <c r="F2192" s="274"/>
    </row>
    <row r="2193" spans="1:6" hidden="1">
      <c r="A2193" s="259"/>
      <c r="B2193" s="239"/>
      <c r="C2193" s="264"/>
      <c r="D2193" s="241"/>
      <c r="E2193" s="259" t="s">
        <v>311</v>
      </c>
      <c r="F2193" s="274"/>
    </row>
    <row r="2194" spans="1:6" hidden="1">
      <c r="A2194" s="259"/>
      <c r="B2194" s="265"/>
      <c r="C2194" s="271"/>
      <c r="D2194" s="272"/>
      <c r="E2194" s="259" t="s">
        <v>312</v>
      </c>
      <c r="F2194" s="274"/>
    </row>
    <row r="2195" spans="1:6" hidden="1">
      <c r="A2195" s="259"/>
      <c r="B2195" s="265"/>
      <c r="C2195" s="271"/>
      <c r="D2195" s="272"/>
      <c r="E2195" s="259" t="s">
        <v>313</v>
      </c>
      <c r="F2195" s="274"/>
    </row>
    <row r="2196" spans="1:6" hidden="1">
      <c r="A2196" s="259"/>
      <c r="B2196" s="239"/>
      <c r="C2196" s="264"/>
      <c r="D2196" s="241"/>
      <c r="E2196" s="239"/>
      <c r="F2196" s="274"/>
    </row>
    <row r="2197" spans="1:6" hidden="1">
      <c r="A2197" s="259" t="s">
        <v>618</v>
      </c>
      <c r="B2197" s="259" t="s">
        <v>145</v>
      </c>
      <c r="C2197" s="264"/>
      <c r="D2197" s="241"/>
      <c r="E2197" s="259"/>
      <c r="F2197" s="274"/>
    </row>
    <row r="2198" spans="1:6" hidden="1">
      <c r="A2198" s="259"/>
      <c r="B2198" s="269" t="str">
        <f>[39]insumos!$B$428</f>
        <v>Tubo de PVC branco p/ esgoto D=50mm</v>
      </c>
      <c r="C2198" s="266" t="str">
        <f>[39]insumos!$C$428</f>
        <v>m</v>
      </c>
      <c r="D2198" s="267">
        <v>1</v>
      </c>
      <c r="E2198" s="270">
        <f>[39]insumos!$D$428</f>
        <v>3.78</v>
      </c>
      <c r="F2198" s="274"/>
    </row>
    <row r="2199" spans="1:6" hidden="1">
      <c r="A2199" s="259"/>
      <c r="B2199" s="269"/>
      <c r="C2199" s="266"/>
      <c r="D2199" s="267"/>
      <c r="E2199" s="259" t="s">
        <v>310</v>
      </c>
      <c r="F2199" s="274"/>
    </row>
    <row r="2200" spans="1:6" hidden="1">
      <c r="A2200" s="259"/>
      <c r="B2200" s="239"/>
      <c r="C2200" s="264"/>
      <c r="D2200" s="241"/>
      <c r="E2200" s="259" t="s">
        <v>311</v>
      </c>
      <c r="F2200" s="274"/>
    </row>
    <row r="2201" spans="1:6" hidden="1">
      <c r="A2201" s="259"/>
      <c r="B2201" s="265"/>
      <c r="C2201" s="271"/>
      <c r="D2201" s="272"/>
      <c r="E2201" s="259" t="s">
        <v>312</v>
      </c>
      <c r="F2201" s="274"/>
    </row>
    <row r="2202" spans="1:6" hidden="1">
      <c r="A2202" s="259"/>
      <c r="B2202" s="265"/>
      <c r="C2202" s="271"/>
      <c r="D2202" s="272"/>
      <c r="E2202" s="259" t="s">
        <v>313</v>
      </c>
      <c r="F2202" s="274"/>
    </row>
    <row r="2203" spans="1:6" hidden="1">
      <c r="A2203" s="259"/>
      <c r="B2203" s="239"/>
      <c r="C2203" s="264"/>
      <c r="D2203" s="241"/>
      <c r="E2203" s="239"/>
      <c r="F2203" s="274"/>
    </row>
    <row r="2204" spans="1:6" hidden="1">
      <c r="A2204" s="259" t="s">
        <v>619</v>
      </c>
      <c r="B2204" s="259" t="s">
        <v>147</v>
      </c>
      <c r="C2204" s="264"/>
      <c r="D2204" s="241"/>
      <c r="E2204" s="259"/>
      <c r="F2204" s="274"/>
    </row>
    <row r="2205" spans="1:6" hidden="1">
      <c r="A2205" s="259"/>
      <c r="B2205" s="269" t="str">
        <f>[39]insumos!$B$429</f>
        <v>Tubo de PVC branco p/ esgoto D=40mm</v>
      </c>
      <c r="C2205" s="266" t="str">
        <f>[39]insumos!$C$429</f>
        <v>m</v>
      </c>
      <c r="D2205" s="267">
        <v>1</v>
      </c>
      <c r="E2205" s="270">
        <f>[39]insumos!$D$429</f>
        <v>1.99</v>
      </c>
      <c r="F2205" s="274"/>
    </row>
    <row r="2206" spans="1:6" hidden="1">
      <c r="A2206" s="259"/>
      <c r="B2206" s="269"/>
      <c r="C2206" s="266"/>
      <c r="D2206" s="267"/>
      <c r="E2206" s="259" t="s">
        <v>310</v>
      </c>
      <c r="F2206" s="274"/>
    </row>
    <row r="2207" spans="1:6" hidden="1">
      <c r="A2207" s="259"/>
      <c r="B2207" s="239"/>
      <c r="C2207" s="264"/>
      <c r="D2207" s="241"/>
      <c r="E2207" s="259" t="s">
        <v>311</v>
      </c>
      <c r="F2207" s="274"/>
    </row>
    <row r="2208" spans="1:6" hidden="1">
      <c r="A2208" s="259"/>
      <c r="B2208" s="265"/>
      <c r="C2208" s="271"/>
      <c r="D2208" s="272"/>
      <c r="E2208" s="259" t="s">
        <v>312</v>
      </c>
      <c r="F2208" s="274"/>
    </row>
    <row r="2209" spans="1:6" hidden="1">
      <c r="A2209" s="259"/>
      <c r="B2209" s="265"/>
      <c r="C2209" s="271"/>
      <c r="D2209" s="272"/>
      <c r="E2209" s="259" t="s">
        <v>313</v>
      </c>
      <c r="F2209" s="274"/>
    </row>
    <row r="2210" spans="1:6" hidden="1">
      <c r="A2210" s="259"/>
      <c r="B2210" s="239"/>
      <c r="C2210" s="264"/>
      <c r="D2210" s="241"/>
      <c r="E2210" s="239"/>
      <c r="F2210" s="274"/>
    </row>
    <row r="2211" spans="1:6" hidden="1">
      <c r="A2211" s="259" t="s">
        <v>620</v>
      </c>
      <c r="B2211" s="259" t="s">
        <v>149</v>
      </c>
      <c r="C2211" s="264"/>
      <c r="D2211" s="241"/>
      <c r="E2211" s="259"/>
      <c r="F2211" s="274"/>
    </row>
    <row r="2212" spans="1:6" hidden="1">
      <c r="A2212" s="259"/>
      <c r="B2212" s="269" t="str">
        <f>[39]insumos!$B$352</f>
        <v>Redução PVC esgoto 50x40mm</v>
      </c>
      <c r="C2212" s="266" t="str">
        <f>[39]insumos!$C$352</f>
        <v>un</v>
      </c>
      <c r="D2212" s="267">
        <v>1</v>
      </c>
      <c r="E2212" s="270">
        <f>[39]insumos!$D$352</f>
        <v>0.9</v>
      </c>
      <c r="F2212" s="274"/>
    </row>
    <row r="2213" spans="1:6" hidden="1">
      <c r="A2213" s="259"/>
      <c r="B2213" s="269"/>
      <c r="C2213" s="266"/>
      <c r="D2213" s="267"/>
      <c r="E2213" s="259" t="s">
        <v>310</v>
      </c>
      <c r="F2213" s="274"/>
    </row>
    <row r="2214" spans="1:6" hidden="1">
      <c r="A2214" s="259"/>
      <c r="B2214" s="239"/>
      <c r="C2214" s="264"/>
      <c r="D2214" s="241"/>
      <c r="E2214" s="259" t="s">
        <v>311</v>
      </c>
      <c r="F2214" s="274"/>
    </row>
    <row r="2215" spans="1:6" hidden="1">
      <c r="A2215" s="259"/>
      <c r="B2215" s="265"/>
      <c r="C2215" s="271"/>
      <c r="D2215" s="272"/>
      <c r="E2215" s="259" t="s">
        <v>312</v>
      </c>
      <c r="F2215" s="274"/>
    </row>
    <row r="2216" spans="1:6" hidden="1">
      <c r="A2216" s="259"/>
      <c r="B2216" s="265"/>
      <c r="C2216" s="271"/>
      <c r="D2216" s="272"/>
      <c r="E2216" s="259" t="s">
        <v>313</v>
      </c>
      <c r="F2216" s="274"/>
    </row>
    <row r="2217" spans="1:6" hidden="1">
      <c r="A2217" s="259"/>
      <c r="B2217" s="239"/>
      <c r="C2217" s="264"/>
      <c r="D2217" s="241"/>
      <c r="E2217" s="239"/>
      <c r="F2217" s="274"/>
    </row>
    <row r="2218" spans="1:6" hidden="1">
      <c r="A2218" s="259" t="s">
        <v>621</v>
      </c>
      <c r="B2218" s="259" t="s">
        <v>151</v>
      </c>
      <c r="C2218" s="264"/>
      <c r="D2218" s="241"/>
      <c r="E2218" s="259"/>
      <c r="F2218" s="274"/>
    </row>
    <row r="2219" spans="1:6" hidden="1">
      <c r="A2219" s="259"/>
      <c r="B2219" s="306" t="str">
        <f>[39]insumos!$B$326</f>
        <v>Joelho 90º PVC branco p/esgoto DN 40mm</v>
      </c>
      <c r="C2219" s="264" t="str">
        <f>[39]insumos!$C$326</f>
        <v>un</v>
      </c>
      <c r="D2219" s="267">
        <v>1</v>
      </c>
      <c r="E2219" s="307">
        <f>[39]insumos!$D$326</f>
        <v>1.9</v>
      </c>
      <c r="F2219" s="274"/>
    </row>
    <row r="2220" spans="1:6" hidden="1">
      <c r="A2220" s="259"/>
      <c r="B2220" s="306"/>
      <c r="C2220" s="264"/>
      <c r="D2220" s="267"/>
      <c r="E2220" s="259" t="s">
        <v>310</v>
      </c>
      <c r="F2220" s="274"/>
    </row>
    <row r="2221" spans="1:6" hidden="1">
      <c r="A2221" s="259"/>
      <c r="B2221" s="239"/>
      <c r="C2221" s="264"/>
      <c r="D2221" s="241"/>
      <c r="E2221" s="259" t="s">
        <v>311</v>
      </c>
      <c r="F2221" s="274"/>
    </row>
    <row r="2222" spans="1:6" hidden="1">
      <c r="A2222" s="259"/>
      <c r="B2222" s="308"/>
      <c r="C2222" s="271"/>
      <c r="D2222" s="272"/>
      <c r="E2222" s="259" t="s">
        <v>312</v>
      </c>
      <c r="F2222" s="274"/>
    </row>
    <row r="2223" spans="1:6" hidden="1">
      <c r="A2223" s="259"/>
      <c r="B2223" s="308"/>
      <c r="C2223" s="271"/>
      <c r="D2223" s="272"/>
      <c r="E2223" s="259" t="s">
        <v>313</v>
      </c>
      <c r="F2223" s="274"/>
    </row>
    <row r="2224" spans="1:6" hidden="1">
      <c r="A2224" s="259"/>
      <c r="B2224" s="239"/>
      <c r="C2224" s="264"/>
      <c r="D2224" s="241"/>
      <c r="E2224" s="239"/>
      <c r="F2224" s="274"/>
    </row>
    <row r="2225" spans="1:6" hidden="1">
      <c r="A2225" s="259" t="s">
        <v>622</v>
      </c>
      <c r="B2225" s="259" t="s">
        <v>287</v>
      </c>
      <c r="C2225" s="264"/>
      <c r="D2225" s="241"/>
      <c r="E2225" s="259"/>
      <c r="F2225" s="274"/>
    </row>
    <row r="2226" spans="1:6" hidden="1">
      <c r="A2226" s="259"/>
      <c r="B2226" s="269" t="str">
        <f>[39]insumos!$B$404</f>
        <v>Tê PVC esgoto 40mm</v>
      </c>
      <c r="C2226" s="266" t="str">
        <f>[39]insumos!$C$404</f>
        <v>un</v>
      </c>
      <c r="D2226" s="267">
        <v>1</v>
      </c>
      <c r="E2226" s="270">
        <f>[39]insumos!$D$404</f>
        <v>1.25</v>
      </c>
      <c r="F2226" s="274"/>
    </row>
    <row r="2227" spans="1:6" hidden="1">
      <c r="A2227" s="259"/>
      <c r="B2227" s="269"/>
      <c r="C2227" s="266"/>
      <c r="D2227" s="267"/>
      <c r="E2227" s="259" t="s">
        <v>310</v>
      </c>
      <c r="F2227" s="274"/>
    </row>
    <row r="2228" spans="1:6" hidden="1">
      <c r="A2228" s="259"/>
      <c r="B2228" s="239"/>
      <c r="C2228" s="264"/>
      <c r="D2228" s="241"/>
      <c r="E2228" s="259" t="s">
        <v>311</v>
      </c>
      <c r="F2228" s="274"/>
    </row>
    <row r="2229" spans="1:6" hidden="1">
      <c r="A2229" s="259"/>
      <c r="B2229" s="265"/>
      <c r="C2229" s="271"/>
      <c r="D2229" s="272"/>
      <c r="E2229" s="259" t="s">
        <v>312</v>
      </c>
      <c r="F2229" s="274"/>
    </row>
    <row r="2230" spans="1:6" hidden="1">
      <c r="A2230" s="259"/>
      <c r="B2230" s="265"/>
      <c r="C2230" s="271"/>
      <c r="D2230" s="272"/>
      <c r="E2230" s="259" t="s">
        <v>313</v>
      </c>
      <c r="F2230" s="274"/>
    </row>
    <row r="2231" spans="1:6" hidden="1">
      <c r="A2231" s="259"/>
      <c r="B2231" s="239"/>
      <c r="C2231" s="264"/>
      <c r="D2231" s="241"/>
      <c r="E2231" s="239"/>
      <c r="F2231" s="274"/>
    </row>
    <row r="2232" spans="1:6" hidden="1">
      <c r="A2232" s="259" t="s">
        <v>623</v>
      </c>
      <c r="B2232" s="259" t="s">
        <v>155</v>
      </c>
      <c r="C2232" s="264"/>
      <c r="D2232" s="241"/>
      <c r="E2232" s="259"/>
      <c r="F2232" s="274"/>
    </row>
    <row r="2233" spans="1:6" hidden="1">
      <c r="A2233" s="259"/>
      <c r="B2233" s="269" t="str">
        <f>[39]insumos!$B$550</f>
        <v>Sifão plastico p/lavatório</v>
      </c>
      <c r="C2233" s="266" t="str">
        <f>[39]insumos!$C$550</f>
        <v>un</v>
      </c>
      <c r="D2233" s="267">
        <v>1</v>
      </c>
      <c r="E2233" s="270">
        <f>[39]insumos!$D$550</f>
        <v>4.3099999999999996</v>
      </c>
      <c r="F2233" s="274"/>
    </row>
    <row r="2234" spans="1:6" hidden="1">
      <c r="A2234" s="259"/>
      <c r="B2234" s="269"/>
      <c r="C2234" s="266"/>
      <c r="D2234" s="267"/>
      <c r="E2234" s="259" t="s">
        <v>310</v>
      </c>
      <c r="F2234" s="274"/>
    </row>
    <row r="2235" spans="1:6" hidden="1">
      <c r="A2235" s="259"/>
      <c r="B2235" s="239"/>
      <c r="C2235" s="264"/>
      <c r="D2235" s="241"/>
      <c r="E2235" s="259" t="s">
        <v>311</v>
      </c>
      <c r="F2235" s="274"/>
    </row>
    <row r="2236" spans="1:6" hidden="1">
      <c r="A2236" s="259"/>
      <c r="B2236" s="265"/>
      <c r="C2236" s="271"/>
      <c r="D2236" s="272"/>
      <c r="E2236" s="259" t="s">
        <v>312</v>
      </c>
      <c r="F2236" s="274"/>
    </row>
    <row r="2237" spans="1:6" hidden="1">
      <c r="A2237" s="259"/>
      <c r="B2237" s="265"/>
      <c r="C2237" s="271"/>
      <c r="D2237" s="272"/>
      <c r="E2237" s="259" t="s">
        <v>313</v>
      </c>
      <c r="F2237" s="274"/>
    </row>
    <row r="2238" spans="1:6" hidden="1">
      <c r="A2238" s="259"/>
      <c r="B2238" s="239"/>
      <c r="C2238" s="264"/>
      <c r="D2238" s="241"/>
      <c r="E2238" s="239"/>
      <c r="F2238" s="274"/>
    </row>
    <row r="2239" spans="1:6" hidden="1">
      <c r="A2239" s="259" t="s">
        <v>624</v>
      </c>
      <c r="B2239" s="259" t="s">
        <v>157</v>
      </c>
      <c r="C2239" s="264"/>
      <c r="D2239" s="241"/>
      <c r="E2239" s="259"/>
      <c r="F2239" s="274"/>
    </row>
    <row r="2240" spans="1:6" hidden="1">
      <c r="A2240" s="259"/>
      <c r="B2240" s="269" t="str">
        <f>[39]insumos!$B$569</f>
        <v>Tubo de descarga VDE</v>
      </c>
      <c r="C2240" s="266" t="str">
        <f>[39]insumos!$C$569</f>
        <v>un</v>
      </c>
      <c r="D2240" s="267">
        <v>1</v>
      </c>
      <c r="E2240" s="270">
        <f>[39]insumos!$D$569</f>
        <v>2.1</v>
      </c>
      <c r="F2240" s="274"/>
    </row>
    <row r="2241" spans="1:6" hidden="1">
      <c r="A2241" s="259"/>
      <c r="B2241" s="269"/>
      <c r="C2241" s="266"/>
      <c r="D2241" s="267"/>
      <c r="E2241" s="259" t="s">
        <v>310</v>
      </c>
      <c r="F2241" s="274"/>
    </row>
    <row r="2242" spans="1:6" hidden="1">
      <c r="A2242" s="259"/>
      <c r="B2242" s="239"/>
      <c r="C2242" s="264"/>
      <c r="D2242" s="241"/>
      <c r="E2242" s="259" t="s">
        <v>311</v>
      </c>
      <c r="F2242" s="274"/>
    </row>
    <row r="2243" spans="1:6" hidden="1">
      <c r="A2243" s="259"/>
      <c r="B2243" s="265"/>
      <c r="C2243" s="271"/>
      <c r="D2243" s="272"/>
      <c r="E2243" s="259" t="s">
        <v>312</v>
      </c>
      <c r="F2243" s="274"/>
    </row>
    <row r="2244" spans="1:6" hidden="1">
      <c r="A2244" s="259"/>
      <c r="B2244" s="265"/>
      <c r="C2244" s="271"/>
      <c r="D2244" s="272"/>
      <c r="E2244" s="259" t="s">
        <v>313</v>
      </c>
      <c r="F2244" s="274"/>
    </row>
    <row r="2245" spans="1:6" hidden="1">
      <c r="A2245" s="259"/>
      <c r="B2245" s="239"/>
      <c r="C2245" s="264"/>
      <c r="D2245" s="241"/>
      <c r="E2245" s="239"/>
      <c r="F2245" s="274"/>
    </row>
    <row r="2246" spans="1:6" hidden="1">
      <c r="A2246" s="259" t="s">
        <v>625</v>
      </c>
      <c r="B2246" s="259" t="s">
        <v>277</v>
      </c>
      <c r="C2246" s="264"/>
      <c r="D2246" s="241"/>
      <c r="E2246" s="259"/>
      <c r="F2246" s="274"/>
    </row>
    <row r="2247" spans="1:6" hidden="1">
      <c r="A2247" s="259"/>
      <c r="B2247" s="269" t="str">
        <f>[39]insumos!$B$325</f>
        <v>Joelho 90º PVC branco p/esgoto DN 100mm</v>
      </c>
      <c r="C2247" s="266" t="str">
        <f>[39]insumos!$C$325</f>
        <v>un</v>
      </c>
      <c r="D2247" s="267">
        <v>1</v>
      </c>
      <c r="E2247" s="270">
        <f>[39]insumos!$D$325</f>
        <v>10.62</v>
      </c>
      <c r="F2247" s="274"/>
    </row>
    <row r="2248" spans="1:6" hidden="1">
      <c r="A2248" s="259"/>
      <c r="B2248" s="269"/>
      <c r="C2248" s="266"/>
      <c r="D2248" s="267"/>
      <c r="E2248" s="259" t="s">
        <v>310</v>
      </c>
      <c r="F2248" s="274"/>
    </row>
    <row r="2249" spans="1:6" hidden="1">
      <c r="A2249" s="259"/>
      <c r="B2249" s="239"/>
      <c r="C2249" s="264"/>
      <c r="D2249" s="241"/>
      <c r="E2249" s="259" t="s">
        <v>311</v>
      </c>
      <c r="F2249" s="274"/>
    </row>
    <row r="2250" spans="1:6" hidden="1">
      <c r="A2250" s="259"/>
      <c r="B2250" s="265"/>
      <c r="C2250" s="271"/>
      <c r="D2250" s="272"/>
      <c r="E2250" s="259" t="s">
        <v>312</v>
      </c>
      <c r="F2250" s="274"/>
    </row>
    <row r="2251" spans="1:6" hidden="1">
      <c r="A2251" s="259"/>
      <c r="B2251" s="265"/>
      <c r="C2251" s="271"/>
      <c r="D2251" s="272"/>
      <c r="E2251" s="259" t="s">
        <v>313</v>
      </c>
      <c r="F2251" s="274"/>
    </row>
    <row r="2252" spans="1:6" hidden="1">
      <c r="A2252" s="259"/>
      <c r="B2252" s="239"/>
      <c r="C2252" s="264"/>
      <c r="D2252" s="241"/>
      <c r="E2252" s="239"/>
      <c r="F2252" s="274"/>
    </row>
    <row r="2253" spans="1:6" hidden="1">
      <c r="A2253" s="259" t="s">
        <v>626</v>
      </c>
      <c r="B2253" s="259" t="s">
        <v>278</v>
      </c>
      <c r="C2253" s="264"/>
      <c r="D2253" s="241"/>
      <c r="E2253" s="259"/>
      <c r="F2253" s="274"/>
    </row>
    <row r="2254" spans="1:6" hidden="1">
      <c r="A2254" s="259"/>
      <c r="B2254" s="269" t="str">
        <f>[39]insumos!$B$403</f>
        <v>Tê PVC esgoto 100mm</v>
      </c>
      <c r="C2254" s="266" t="str">
        <f>[39]insumos!$C$403</f>
        <v>un</v>
      </c>
      <c r="D2254" s="267">
        <v>1</v>
      </c>
      <c r="E2254" s="270">
        <f>[39]insumos!$D$403</f>
        <v>21.3</v>
      </c>
      <c r="F2254" s="274"/>
    </row>
    <row r="2255" spans="1:6" hidden="1">
      <c r="A2255" s="259"/>
      <c r="B2255" s="269"/>
      <c r="C2255" s="266"/>
      <c r="D2255" s="267"/>
      <c r="E2255" s="259" t="s">
        <v>310</v>
      </c>
      <c r="F2255" s="274"/>
    </row>
    <row r="2256" spans="1:6" hidden="1">
      <c r="A2256" s="259"/>
      <c r="B2256" s="239"/>
      <c r="C2256" s="264"/>
      <c r="D2256" s="241"/>
      <c r="E2256" s="259" t="s">
        <v>311</v>
      </c>
      <c r="F2256" s="274"/>
    </row>
    <row r="2257" spans="1:6" hidden="1">
      <c r="A2257" s="259"/>
      <c r="B2257" s="265"/>
      <c r="C2257" s="271"/>
      <c r="D2257" s="272"/>
      <c r="E2257" s="259" t="s">
        <v>312</v>
      </c>
      <c r="F2257" s="274"/>
    </row>
    <row r="2258" spans="1:6" hidden="1">
      <c r="A2258" s="259"/>
      <c r="B2258" s="265"/>
      <c r="C2258" s="271"/>
      <c r="D2258" s="272"/>
      <c r="E2258" s="259" t="s">
        <v>313</v>
      </c>
      <c r="F2258" s="274"/>
    </row>
    <row r="2259" spans="1:6" hidden="1">
      <c r="A2259" s="259"/>
      <c r="B2259" s="239"/>
      <c r="C2259" s="264"/>
      <c r="D2259" s="241"/>
      <c r="E2259" s="239"/>
      <c r="F2259" s="274"/>
    </row>
    <row r="2260" spans="1:6" hidden="1">
      <c r="A2260" s="259" t="s">
        <v>627</v>
      </c>
      <c r="B2260" s="259" t="s">
        <v>159</v>
      </c>
      <c r="C2260" s="264"/>
      <c r="D2260" s="241"/>
      <c r="E2260" s="259"/>
      <c r="F2260" s="274"/>
    </row>
    <row r="2261" spans="1:6" hidden="1">
      <c r="A2261" s="259"/>
      <c r="B2261" s="269" t="str">
        <f>[39]insumos!$B$268</f>
        <v>Caixa de descarga externa</v>
      </c>
      <c r="C2261" s="266" t="str">
        <f>[39]insumos!$C$268</f>
        <v>un</v>
      </c>
      <c r="D2261" s="267">
        <v>1</v>
      </c>
      <c r="E2261" s="270">
        <f>[39]insumos!$D$268</f>
        <v>12.57</v>
      </c>
      <c r="F2261" s="274"/>
    </row>
    <row r="2262" spans="1:6" hidden="1">
      <c r="A2262" s="259"/>
      <c r="B2262" s="269"/>
      <c r="C2262" s="266"/>
      <c r="D2262" s="267"/>
      <c r="E2262" s="259" t="s">
        <v>310</v>
      </c>
      <c r="F2262" s="274"/>
    </row>
    <row r="2263" spans="1:6" hidden="1">
      <c r="A2263" s="259"/>
      <c r="B2263" s="239"/>
      <c r="C2263" s="264"/>
      <c r="D2263" s="241"/>
      <c r="E2263" s="259" t="s">
        <v>311</v>
      </c>
      <c r="F2263" s="274"/>
    </row>
    <row r="2264" spans="1:6" hidden="1">
      <c r="A2264" s="259"/>
      <c r="B2264" s="265"/>
      <c r="C2264" s="271"/>
      <c r="D2264" s="272"/>
      <c r="E2264" s="259" t="s">
        <v>312</v>
      </c>
      <c r="F2264" s="274"/>
    </row>
    <row r="2265" spans="1:6" hidden="1">
      <c r="A2265" s="259"/>
      <c r="B2265" s="265"/>
      <c r="C2265" s="271"/>
      <c r="D2265" s="272"/>
      <c r="E2265" s="259" t="s">
        <v>313</v>
      </c>
      <c r="F2265" s="274"/>
    </row>
    <row r="2266" spans="1:6" hidden="1">
      <c r="A2266" s="259"/>
      <c r="B2266" s="239"/>
      <c r="C2266" s="264"/>
      <c r="D2266" s="241"/>
      <c r="E2266" s="239"/>
      <c r="F2266" s="274"/>
    </row>
    <row r="2267" spans="1:6" hidden="1">
      <c r="A2267" s="259" t="s">
        <v>628</v>
      </c>
      <c r="B2267" s="259" t="s">
        <v>160</v>
      </c>
      <c r="C2267" s="264"/>
      <c r="D2267" s="241"/>
      <c r="E2267" s="259"/>
      <c r="F2267" s="274"/>
    </row>
    <row r="2268" spans="1:6" hidden="1">
      <c r="A2268" s="259"/>
      <c r="B2268" s="269" t="str">
        <f>[39]insumos!$B$570</f>
        <v>Vaso sanitário de louça branca - completa</v>
      </c>
      <c r="C2268" s="266" t="str">
        <f>[39]insumos!$C$570</f>
        <v>un</v>
      </c>
      <c r="D2268" s="267">
        <v>1</v>
      </c>
      <c r="E2268" s="270">
        <f>[39]insumos!$D$570</f>
        <v>45.61</v>
      </c>
      <c r="F2268" s="274"/>
    </row>
    <row r="2269" spans="1:6" hidden="1">
      <c r="A2269" s="259"/>
      <c r="B2269" s="269"/>
      <c r="C2269" s="266"/>
      <c r="D2269" s="267"/>
      <c r="E2269" s="259" t="s">
        <v>310</v>
      </c>
      <c r="F2269" s="274"/>
    </row>
    <row r="2270" spans="1:6" hidden="1">
      <c r="A2270" s="259"/>
      <c r="B2270" s="239"/>
      <c r="C2270" s="264"/>
      <c r="D2270" s="241"/>
      <c r="E2270" s="259" t="s">
        <v>311</v>
      </c>
      <c r="F2270" s="274"/>
    </row>
    <row r="2271" spans="1:6" hidden="1">
      <c r="A2271" s="259"/>
      <c r="B2271" s="265"/>
      <c r="C2271" s="271"/>
      <c r="D2271" s="272"/>
      <c r="E2271" s="259" t="s">
        <v>312</v>
      </c>
      <c r="F2271" s="274"/>
    </row>
    <row r="2272" spans="1:6" hidden="1">
      <c r="A2272" s="259"/>
      <c r="B2272" s="265"/>
      <c r="C2272" s="271"/>
      <c r="D2272" s="272"/>
      <c r="E2272" s="259" t="s">
        <v>313</v>
      </c>
      <c r="F2272" s="274"/>
    </row>
    <row r="2273" spans="1:6" hidden="1">
      <c r="A2273" s="259"/>
      <c r="B2273" s="239"/>
      <c r="C2273" s="264"/>
      <c r="D2273" s="241"/>
      <c r="E2273" s="239"/>
      <c r="F2273" s="274"/>
    </row>
    <row r="2274" spans="1:6" hidden="1">
      <c r="A2274" s="259" t="s">
        <v>629</v>
      </c>
      <c r="B2274" s="259" t="s">
        <v>161</v>
      </c>
      <c r="C2274" s="264"/>
      <c r="D2274" s="241"/>
      <c r="E2274" s="259"/>
      <c r="F2274" s="274"/>
    </row>
    <row r="2275" spans="1:6" hidden="1">
      <c r="A2275" s="259"/>
      <c r="B2275" s="269" t="str">
        <f>[39]insumos!$B$554</f>
        <v>Valvula plastico branco 1.1/4 x 1.1/2"</v>
      </c>
      <c r="C2275" s="266" t="str">
        <f>[39]insumos!$C$554</f>
        <v>un</v>
      </c>
      <c r="D2275" s="267">
        <v>1</v>
      </c>
      <c r="E2275" s="270">
        <f>[39]insumos!$D$554</f>
        <v>1.26</v>
      </c>
      <c r="F2275" s="274"/>
    </row>
    <row r="2276" spans="1:6" hidden="1">
      <c r="A2276" s="259"/>
      <c r="B2276" s="269"/>
      <c r="C2276" s="266"/>
      <c r="D2276" s="267"/>
      <c r="E2276" s="259" t="s">
        <v>310</v>
      </c>
      <c r="F2276" s="274"/>
    </row>
    <row r="2277" spans="1:6" hidden="1">
      <c r="A2277" s="259"/>
      <c r="B2277" s="239"/>
      <c r="C2277" s="264"/>
      <c r="D2277" s="241"/>
      <c r="E2277" s="259" t="s">
        <v>311</v>
      </c>
      <c r="F2277" s="274"/>
    </row>
    <row r="2278" spans="1:6" hidden="1">
      <c r="A2278" s="259"/>
      <c r="B2278" s="265"/>
      <c r="C2278" s="271"/>
      <c r="D2278" s="272"/>
      <c r="E2278" s="259" t="s">
        <v>312</v>
      </c>
      <c r="F2278" s="274"/>
    </row>
    <row r="2279" spans="1:6" hidden="1">
      <c r="A2279" s="259"/>
      <c r="B2279" s="265"/>
      <c r="C2279" s="271"/>
      <c r="D2279" s="272"/>
      <c r="E2279" s="259" t="s">
        <v>313</v>
      </c>
      <c r="F2279" s="274"/>
    </row>
    <row r="2280" spans="1:6" hidden="1">
      <c r="A2280" s="259"/>
      <c r="B2280" s="239"/>
      <c r="C2280" s="264"/>
      <c r="D2280" s="241"/>
      <c r="E2280" s="239"/>
      <c r="F2280" s="274"/>
    </row>
    <row r="2281" spans="1:6" hidden="1">
      <c r="A2281" s="259" t="s">
        <v>630</v>
      </c>
      <c r="B2281" s="259" t="s">
        <v>162</v>
      </c>
      <c r="C2281" s="264"/>
      <c r="D2281" s="241"/>
      <c r="E2281" s="259"/>
      <c r="F2281" s="274"/>
    </row>
    <row r="2282" spans="1:6" hidden="1">
      <c r="A2282" s="259"/>
      <c r="B2282" s="269" t="str">
        <f>[39]insumos!$B$571</f>
        <v>Tanque de lavar em fibra de vidro duplo (1,20x0,50m)</v>
      </c>
      <c r="C2282" s="266" t="str">
        <f>[39]insumos!$C$571</f>
        <v>un</v>
      </c>
      <c r="D2282" s="267">
        <v>1</v>
      </c>
      <c r="E2282" s="270">
        <f>[39]insumos!$D$571</f>
        <v>59.62</v>
      </c>
      <c r="F2282" s="274"/>
    </row>
    <row r="2283" spans="1:6" hidden="1">
      <c r="A2283" s="259"/>
      <c r="B2283" s="269"/>
      <c r="C2283" s="266"/>
      <c r="D2283" s="267"/>
      <c r="E2283" s="259" t="s">
        <v>310</v>
      </c>
      <c r="F2283" s="274"/>
    </row>
    <row r="2284" spans="1:6" hidden="1">
      <c r="A2284" s="259"/>
      <c r="B2284" s="239"/>
      <c r="C2284" s="264"/>
      <c r="D2284" s="241"/>
      <c r="E2284" s="259" t="s">
        <v>311</v>
      </c>
      <c r="F2284" s="274"/>
    </row>
    <row r="2285" spans="1:6" hidden="1">
      <c r="A2285" s="259"/>
      <c r="B2285" s="265"/>
      <c r="C2285" s="271"/>
      <c r="D2285" s="272"/>
      <c r="E2285" s="259" t="s">
        <v>312</v>
      </c>
      <c r="F2285" s="274"/>
    </row>
    <row r="2286" spans="1:6" hidden="1">
      <c r="A2286" s="259"/>
      <c r="B2286" s="265"/>
      <c r="C2286" s="271"/>
      <c r="D2286" s="272"/>
      <c r="E2286" s="259" t="s">
        <v>313</v>
      </c>
      <c r="F2286" s="274"/>
    </row>
    <row r="2287" spans="1:6" hidden="1">
      <c r="A2287" s="259"/>
      <c r="B2287" s="239"/>
      <c r="C2287" s="264"/>
      <c r="D2287" s="241"/>
      <c r="E2287" s="259"/>
      <c r="F2287" s="274"/>
    </row>
    <row r="2288" spans="1:6" hidden="1">
      <c r="A2288" s="259" t="s">
        <v>631</v>
      </c>
      <c r="B2288" s="259" t="s">
        <v>163</v>
      </c>
      <c r="C2288" s="264"/>
      <c r="D2288" s="241"/>
      <c r="E2288" s="259"/>
      <c r="F2288" s="274"/>
    </row>
    <row r="2289" spans="1:6" hidden="1">
      <c r="A2289" s="259"/>
      <c r="B2289" s="265" t="str">
        <f>[39]insumos!$B$9</f>
        <v>Ajudante de encanador</v>
      </c>
      <c r="C2289" s="266" t="str">
        <f>[39]insumos!$C$9</f>
        <v>h</v>
      </c>
      <c r="D2289" s="267">
        <v>2.5</v>
      </c>
      <c r="E2289" s="268">
        <f>[39]insumos!$D$9</f>
        <v>3.11</v>
      </c>
      <c r="F2289" s="274"/>
    </row>
    <row r="2290" spans="1:6" hidden="1">
      <c r="A2290" s="259"/>
      <c r="B2290" s="265" t="str">
        <f>[39]insumos!$B$21</f>
        <v>Encanador</v>
      </c>
      <c r="C2290" s="266" t="str">
        <f>[39]insumos!$C$21</f>
        <v>h</v>
      </c>
      <c r="D2290" s="267">
        <v>2.5</v>
      </c>
      <c r="E2290" s="268">
        <f>[39]insumos!$D$21</f>
        <v>4.6100000000000003</v>
      </c>
      <c r="F2290" s="274"/>
    </row>
    <row r="2291" spans="1:6" hidden="1">
      <c r="A2291" s="259"/>
      <c r="B2291" s="269"/>
      <c r="C2291" s="266"/>
      <c r="D2291" s="267"/>
      <c r="E2291" s="259" t="s">
        <v>310</v>
      </c>
      <c r="F2291" s="274"/>
    </row>
    <row r="2292" spans="1:6" hidden="1">
      <c r="A2292" s="259"/>
      <c r="B2292" s="239"/>
      <c r="C2292" s="264"/>
      <c r="D2292" s="241"/>
      <c r="E2292" s="259" t="s">
        <v>311</v>
      </c>
      <c r="F2292" s="274"/>
    </row>
    <row r="2293" spans="1:6" hidden="1">
      <c r="A2293" s="259"/>
      <c r="B2293" s="265"/>
      <c r="C2293" s="271"/>
      <c r="D2293" s="272"/>
      <c r="E2293" s="259" t="s">
        <v>312</v>
      </c>
      <c r="F2293" s="274"/>
    </row>
    <row r="2294" spans="1:6" hidden="1">
      <c r="A2294" s="259"/>
      <c r="B2294" s="265"/>
      <c r="C2294" s="271"/>
      <c r="D2294" s="272"/>
      <c r="E2294" s="259" t="s">
        <v>313</v>
      </c>
      <c r="F2294" s="274"/>
    </row>
    <row r="2295" spans="1:6" hidden="1">
      <c r="A2295" s="259"/>
      <c r="B2295" s="239"/>
      <c r="C2295" s="264"/>
      <c r="D2295" s="241"/>
      <c r="E2295" s="259"/>
      <c r="F2295" s="274"/>
    </row>
    <row r="2296" spans="1:6" hidden="1">
      <c r="A2296" s="259" t="s">
        <v>632</v>
      </c>
      <c r="B2296" s="259" t="s">
        <v>165</v>
      </c>
      <c r="C2296" s="264"/>
      <c r="D2296" s="241"/>
      <c r="E2296" s="259"/>
      <c r="F2296" s="274"/>
    </row>
    <row r="2297" spans="1:6" hidden="1">
      <c r="A2297" s="259" t="s">
        <v>633</v>
      </c>
      <c r="B2297" s="259" t="s">
        <v>167</v>
      </c>
      <c r="C2297" s="264"/>
      <c r="D2297" s="241"/>
      <c r="E2297" s="259"/>
      <c r="F2297" s="274"/>
    </row>
    <row r="2298" spans="1:6" hidden="1">
      <c r="A2298" s="259"/>
      <c r="B2298" s="265" t="str">
        <f>[39]insumos!$B$594</f>
        <v>Clits monofasico</v>
      </c>
      <c r="C2298" s="266" t="str">
        <f>[39]insumos!$C$594</f>
        <v>un</v>
      </c>
      <c r="D2298" s="267">
        <v>1</v>
      </c>
      <c r="E2298" s="268">
        <f>[39]insumos!$D$594</f>
        <v>1.4</v>
      </c>
      <c r="F2298" s="274"/>
    </row>
    <row r="2299" spans="1:6" hidden="1">
      <c r="A2299" s="259"/>
      <c r="B2299" s="269"/>
      <c r="C2299" s="266"/>
      <c r="D2299" s="267"/>
      <c r="E2299" s="259" t="s">
        <v>310</v>
      </c>
      <c r="F2299" s="274"/>
    </row>
    <row r="2300" spans="1:6" hidden="1">
      <c r="A2300" s="259"/>
      <c r="B2300" s="239"/>
      <c r="C2300" s="264"/>
      <c r="D2300" s="241"/>
      <c r="E2300" s="259" t="s">
        <v>311</v>
      </c>
      <c r="F2300" s="274"/>
    </row>
    <row r="2301" spans="1:6" hidden="1">
      <c r="A2301" s="259"/>
      <c r="B2301" s="265"/>
      <c r="C2301" s="271"/>
      <c r="D2301" s="272"/>
      <c r="E2301" s="259" t="s">
        <v>312</v>
      </c>
      <c r="F2301" s="274"/>
    </row>
    <row r="2302" spans="1:6" hidden="1">
      <c r="A2302" s="259"/>
      <c r="B2302" s="265"/>
      <c r="C2302" s="271"/>
      <c r="D2302" s="272"/>
      <c r="E2302" s="259" t="s">
        <v>313</v>
      </c>
      <c r="F2302" s="274"/>
    </row>
    <row r="2303" spans="1:6" hidden="1">
      <c r="A2303" s="259"/>
      <c r="B2303" s="239"/>
      <c r="C2303" s="264"/>
      <c r="D2303" s="241"/>
      <c r="E2303" s="259"/>
      <c r="F2303" s="274"/>
    </row>
    <row r="2304" spans="1:6" hidden="1">
      <c r="A2304" s="259" t="s">
        <v>634</v>
      </c>
      <c r="B2304" s="259" t="s">
        <v>169</v>
      </c>
      <c r="C2304" s="264"/>
      <c r="D2304" s="241"/>
      <c r="E2304" s="259"/>
      <c r="F2304" s="274"/>
    </row>
    <row r="2305" spans="1:6" hidden="1">
      <c r="A2305" s="259"/>
      <c r="B2305" s="265" t="str">
        <f>[39]insumos!$B$611</f>
        <v>Fio de cobre isolado de 1,5 mm²</v>
      </c>
      <c r="C2305" s="266" t="str">
        <f>[39]insumos!$C$611</f>
        <v>m</v>
      </c>
      <c r="D2305" s="267">
        <v>1</v>
      </c>
      <c r="E2305" s="268">
        <f>[39]insumos!$D$611</f>
        <v>0.37</v>
      </c>
      <c r="F2305" s="274"/>
    </row>
    <row r="2306" spans="1:6" hidden="1">
      <c r="A2306" s="259"/>
      <c r="B2306" s="269"/>
      <c r="C2306" s="266"/>
      <c r="D2306" s="267"/>
      <c r="E2306" s="259" t="s">
        <v>310</v>
      </c>
      <c r="F2306" s="274"/>
    </row>
    <row r="2307" spans="1:6" hidden="1">
      <c r="A2307" s="259"/>
      <c r="B2307" s="239"/>
      <c r="C2307" s="264"/>
      <c r="D2307" s="241"/>
      <c r="E2307" s="259" t="s">
        <v>311</v>
      </c>
      <c r="F2307" s="274"/>
    </row>
    <row r="2308" spans="1:6" hidden="1">
      <c r="A2308" s="259"/>
      <c r="B2308" s="265"/>
      <c r="C2308" s="271"/>
      <c r="D2308" s="272"/>
      <c r="E2308" s="259" t="s">
        <v>312</v>
      </c>
      <c r="F2308" s="274"/>
    </row>
    <row r="2309" spans="1:6" hidden="1">
      <c r="A2309" s="259"/>
      <c r="B2309" s="265"/>
      <c r="C2309" s="271"/>
      <c r="D2309" s="272"/>
      <c r="E2309" s="259" t="s">
        <v>313</v>
      </c>
      <c r="F2309" s="274"/>
    </row>
    <row r="2310" spans="1:6" hidden="1">
      <c r="A2310" s="259"/>
      <c r="B2310" s="239"/>
      <c r="C2310" s="264"/>
      <c r="D2310" s="241"/>
      <c r="E2310" s="259"/>
      <c r="F2310" s="274"/>
    </row>
    <row r="2311" spans="1:6" hidden="1">
      <c r="A2311" s="259" t="s">
        <v>635</v>
      </c>
      <c r="B2311" s="259" t="s">
        <v>171</v>
      </c>
      <c r="C2311" s="264"/>
      <c r="D2311" s="241"/>
      <c r="E2311" s="259"/>
      <c r="F2311" s="274"/>
    </row>
    <row r="2312" spans="1:6" hidden="1">
      <c r="A2312" s="259"/>
      <c r="B2312" s="265" t="str">
        <f>[39]insumos!$B$599</f>
        <v>soquete blindado de PVC p/lampada</v>
      </c>
      <c r="C2312" s="266" t="str">
        <f>[39]insumos!$C$599</f>
        <v>un</v>
      </c>
      <c r="D2312" s="267">
        <v>1</v>
      </c>
      <c r="E2312" s="268">
        <f>[39]insumos!$D$599</f>
        <v>1.62</v>
      </c>
      <c r="F2312" s="274"/>
    </row>
    <row r="2313" spans="1:6" hidden="1">
      <c r="A2313" s="259"/>
      <c r="B2313" s="269"/>
      <c r="C2313" s="266"/>
      <c r="D2313" s="267"/>
      <c r="E2313" s="259" t="s">
        <v>310</v>
      </c>
      <c r="F2313" s="274"/>
    </row>
    <row r="2314" spans="1:6" hidden="1">
      <c r="A2314" s="259"/>
      <c r="B2314" s="239"/>
      <c r="C2314" s="264"/>
      <c r="D2314" s="241"/>
      <c r="E2314" s="259" t="s">
        <v>311</v>
      </c>
      <c r="F2314" s="274"/>
    </row>
    <row r="2315" spans="1:6" hidden="1">
      <c r="A2315" s="259"/>
      <c r="B2315" s="265"/>
      <c r="C2315" s="271"/>
      <c r="D2315" s="272"/>
      <c r="E2315" s="259" t="s">
        <v>312</v>
      </c>
      <c r="F2315" s="274"/>
    </row>
    <row r="2316" spans="1:6" hidden="1">
      <c r="A2316" s="259"/>
      <c r="B2316" s="265"/>
      <c r="C2316" s="271"/>
      <c r="D2316" s="272"/>
      <c r="E2316" s="259" t="s">
        <v>313</v>
      </c>
      <c r="F2316" s="274"/>
    </row>
    <row r="2317" spans="1:6" hidden="1">
      <c r="A2317" s="259"/>
      <c r="B2317" s="239"/>
      <c r="C2317" s="264"/>
      <c r="D2317" s="241"/>
      <c r="E2317" s="259"/>
      <c r="F2317" s="274"/>
    </row>
    <row r="2318" spans="1:6" hidden="1">
      <c r="A2318" s="259" t="s">
        <v>636</v>
      </c>
      <c r="B2318" s="259" t="s">
        <v>173</v>
      </c>
      <c r="C2318" s="264"/>
      <c r="D2318" s="241"/>
      <c r="E2318" s="259"/>
      <c r="F2318" s="274"/>
    </row>
    <row r="2319" spans="1:6" hidden="1">
      <c r="A2319" s="259"/>
      <c r="B2319" s="265" t="str">
        <f>[39]insumos!$B$606</f>
        <v>Eletroduto flexivel corrugado 20mm</v>
      </c>
      <c r="C2319" s="266" t="str">
        <f>[39]insumos!$C$606</f>
        <v>m</v>
      </c>
      <c r="D2319" s="267">
        <v>1</v>
      </c>
      <c r="E2319" s="268">
        <f>[39]insumos!$D$606</f>
        <v>0.8</v>
      </c>
      <c r="F2319" s="274"/>
    </row>
    <row r="2320" spans="1:6" hidden="1">
      <c r="A2320" s="259"/>
      <c r="B2320" s="269"/>
      <c r="C2320" s="266"/>
      <c r="D2320" s="267"/>
      <c r="E2320" s="259" t="s">
        <v>310</v>
      </c>
      <c r="F2320" s="274"/>
    </row>
    <row r="2321" spans="1:6" hidden="1">
      <c r="A2321" s="259"/>
      <c r="B2321" s="239"/>
      <c r="C2321" s="264"/>
      <c r="D2321" s="241"/>
      <c r="E2321" s="259" t="s">
        <v>311</v>
      </c>
      <c r="F2321" s="274"/>
    </row>
    <row r="2322" spans="1:6" hidden="1">
      <c r="A2322" s="259"/>
      <c r="B2322" s="265"/>
      <c r="C2322" s="271"/>
      <c r="D2322" s="272"/>
      <c r="E2322" s="259" t="s">
        <v>312</v>
      </c>
      <c r="F2322" s="274"/>
    </row>
    <row r="2323" spans="1:6" hidden="1">
      <c r="A2323" s="259"/>
      <c r="B2323" s="265"/>
      <c r="C2323" s="271"/>
      <c r="D2323" s="272"/>
      <c r="E2323" s="259" t="s">
        <v>313</v>
      </c>
      <c r="F2323" s="274"/>
    </row>
    <row r="2324" spans="1:6" hidden="1">
      <c r="A2324" s="259"/>
      <c r="B2324" s="239"/>
      <c r="C2324" s="264"/>
      <c r="D2324" s="241"/>
      <c r="E2324" s="259"/>
      <c r="F2324" s="274"/>
    </row>
    <row r="2325" spans="1:6" hidden="1">
      <c r="A2325" s="259" t="s">
        <v>637</v>
      </c>
      <c r="B2325" s="259" t="s">
        <v>175</v>
      </c>
      <c r="C2325" s="264"/>
      <c r="D2325" s="241"/>
      <c r="E2325" s="259"/>
      <c r="F2325" s="274"/>
    </row>
    <row r="2326" spans="1:6" hidden="1">
      <c r="A2326" s="259"/>
      <c r="B2326" s="265" t="str">
        <f>[39]insumos!$B$589</f>
        <v>Caixa de PVC 4x2</v>
      </c>
      <c r="C2326" s="266" t="str">
        <f>[39]insumos!$C$589</f>
        <v>un</v>
      </c>
      <c r="D2326" s="267">
        <v>1</v>
      </c>
      <c r="E2326" s="268">
        <f>[39]insumos!$D$589</f>
        <v>1.1200000000000001</v>
      </c>
      <c r="F2326" s="274"/>
    </row>
    <row r="2327" spans="1:6" hidden="1">
      <c r="A2327" s="259"/>
      <c r="B2327" s="269"/>
      <c r="C2327" s="266"/>
      <c r="D2327" s="267"/>
      <c r="E2327" s="259" t="s">
        <v>310</v>
      </c>
      <c r="F2327" s="274"/>
    </row>
    <row r="2328" spans="1:6" hidden="1">
      <c r="A2328" s="259"/>
      <c r="B2328" s="239"/>
      <c r="C2328" s="264"/>
      <c r="D2328" s="241"/>
      <c r="E2328" s="259" t="s">
        <v>311</v>
      </c>
      <c r="F2328" s="274"/>
    </row>
    <row r="2329" spans="1:6" hidden="1">
      <c r="A2329" s="259"/>
      <c r="B2329" s="265"/>
      <c r="C2329" s="271"/>
      <c r="D2329" s="272"/>
      <c r="E2329" s="259" t="s">
        <v>312</v>
      </c>
      <c r="F2329" s="274"/>
    </row>
    <row r="2330" spans="1:6" hidden="1">
      <c r="A2330" s="259"/>
      <c r="B2330" s="265"/>
      <c r="C2330" s="271"/>
      <c r="D2330" s="272"/>
      <c r="E2330" s="259" t="s">
        <v>313</v>
      </c>
      <c r="F2330" s="274"/>
    </row>
    <row r="2331" spans="1:6" hidden="1">
      <c r="A2331" s="259"/>
      <c r="B2331" s="239"/>
      <c r="C2331" s="264"/>
      <c r="D2331" s="241"/>
      <c r="E2331" s="259"/>
      <c r="F2331" s="274"/>
    </row>
    <row r="2332" spans="1:6" hidden="1">
      <c r="A2332" s="259" t="s">
        <v>638</v>
      </c>
      <c r="B2332" s="259" t="s">
        <v>177</v>
      </c>
      <c r="C2332" s="264"/>
      <c r="D2332" s="241"/>
      <c r="E2332" s="259"/>
      <c r="F2332" s="274"/>
    </row>
    <row r="2333" spans="1:6" hidden="1">
      <c r="A2333" s="259"/>
      <c r="B2333" s="265" t="str">
        <f>[39]insumos!$B$614</f>
        <v>Interruptor simples 1 seção</v>
      </c>
      <c r="C2333" s="266" t="str">
        <f>[39]insumos!$C$614</f>
        <v>un</v>
      </c>
      <c r="D2333" s="267">
        <v>1</v>
      </c>
      <c r="E2333" s="268">
        <f>[39]insumos!$D$614</f>
        <v>2.63</v>
      </c>
      <c r="F2333" s="274"/>
    </row>
    <row r="2334" spans="1:6" hidden="1">
      <c r="A2334" s="259"/>
      <c r="B2334" s="269"/>
      <c r="C2334" s="266"/>
      <c r="D2334" s="267"/>
      <c r="E2334" s="259" t="s">
        <v>310</v>
      </c>
      <c r="F2334" s="274"/>
    </row>
    <row r="2335" spans="1:6" hidden="1">
      <c r="A2335" s="259"/>
      <c r="B2335" s="239"/>
      <c r="C2335" s="264"/>
      <c r="D2335" s="241"/>
      <c r="E2335" s="259" t="s">
        <v>311</v>
      </c>
      <c r="F2335" s="274"/>
    </row>
    <row r="2336" spans="1:6" hidden="1">
      <c r="A2336" s="259"/>
      <c r="B2336" s="265"/>
      <c r="C2336" s="271"/>
      <c r="D2336" s="272"/>
      <c r="E2336" s="259" t="s">
        <v>312</v>
      </c>
      <c r="F2336" s="274"/>
    </row>
    <row r="2337" spans="1:6" hidden="1">
      <c r="A2337" s="259"/>
      <c r="B2337" s="265"/>
      <c r="C2337" s="271"/>
      <c r="D2337" s="272"/>
      <c r="E2337" s="259" t="s">
        <v>313</v>
      </c>
      <c r="F2337" s="274"/>
    </row>
    <row r="2338" spans="1:6" hidden="1">
      <c r="A2338" s="259"/>
      <c r="B2338" s="239"/>
      <c r="C2338" s="264"/>
      <c r="D2338" s="241"/>
      <c r="E2338" s="259"/>
      <c r="F2338" s="274"/>
    </row>
    <row r="2339" spans="1:6" hidden="1">
      <c r="A2339" s="259" t="s">
        <v>639</v>
      </c>
      <c r="B2339" s="259" t="s">
        <v>179</v>
      </c>
      <c r="C2339" s="264"/>
      <c r="D2339" s="241"/>
      <c r="E2339" s="259"/>
      <c r="F2339" s="274"/>
    </row>
    <row r="2340" spans="1:6" hidden="1">
      <c r="A2340" s="259"/>
      <c r="B2340" s="265" t="str">
        <f>[39]insumos!$B$8</f>
        <v>Ajudante de eletricista</v>
      </c>
      <c r="C2340" s="266" t="str">
        <f>[39]insumos!$C$9</f>
        <v>h</v>
      </c>
      <c r="D2340" s="267">
        <v>2</v>
      </c>
      <c r="E2340" s="268">
        <f>[39]insumos!$D$8</f>
        <v>3.11</v>
      </c>
      <c r="F2340" s="274"/>
    </row>
    <row r="2341" spans="1:6" hidden="1">
      <c r="A2341" s="259"/>
      <c r="B2341" s="265" t="str">
        <f>[39]insumos!$B$19</f>
        <v>Eletricista</v>
      </c>
      <c r="C2341" s="266" t="str">
        <f>[39]insumos!$C$19</f>
        <v>h</v>
      </c>
      <c r="D2341" s="267">
        <v>2</v>
      </c>
      <c r="E2341" s="268">
        <f>[39]insumos!$D$19</f>
        <v>4.6100000000000003</v>
      </c>
      <c r="F2341" s="274"/>
    </row>
    <row r="2342" spans="1:6" hidden="1">
      <c r="A2342" s="259"/>
      <c r="B2342" s="269"/>
      <c r="C2342" s="266"/>
      <c r="D2342" s="267"/>
      <c r="E2342" s="259" t="s">
        <v>310</v>
      </c>
      <c r="F2342" s="274"/>
    </row>
    <row r="2343" spans="1:6" hidden="1">
      <c r="A2343" s="259"/>
      <c r="B2343" s="239"/>
      <c r="C2343" s="264"/>
      <c r="D2343" s="241"/>
      <c r="E2343" s="259" t="s">
        <v>311</v>
      </c>
      <c r="F2343" s="274"/>
    </row>
    <row r="2344" spans="1:6" hidden="1">
      <c r="A2344" s="259"/>
      <c r="B2344" s="265"/>
      <c r="C2344" s="271"/>
      <c r="D2344" s="272"/>
      <c r="E2344" s="259" t="s">
        <v>312</v>
      </c>
      <c r="F2344" s="274"/>
    </row>
    <row r="2345" spans="1:6" hidden="1">
      <c r="A2345" s="259"/>
      <c r="B2345" s="265"/>
      <c r="C2345" s="271"/>
      <c r="D2345" s="272"/>
      <c r="E2345" s="259" t="s">
        <v>313</v>
      </c>
      <c r="F2345" s="274"/>
    </row>
    <row r="2346" spans="1:6" hidden="1">
      <c r="A2346" s="259"/>
      <c r="B2346" s="239"/>
      <c r="C2346" s="264"/>
      <c r="D2346" s="241"/>
      <c r="E2346" s="259"/>
      <c r="F2346" s="274"/>
    </row>
    <row r="2347" spans="1:6" hidden="1">
      <c r="A2347" s="259" t="s">
        <v>640</v>
      </c>
      <c r="B2347" s="259" t="s">
        <v>181</v>
      </c>
      <c r="C2347" s="264"/>
      <c r="D2347" s="241"/>
      <c r="E2347" s="259"/>
      <c r="F2347" s="274"/>
    </row>
    <row r="2348" spans="1:6" hidden="1">
      <c r="A2348" s="258"/>
      <c r="B2348" s="265" t="str">
        <f>[39]insumos!$B$31</f>
        <v>Servente</v>
      </c>
      <c r="C2348" s="266" t="str">
        <f>[39]insumos!$C$31</f>
        <v>h</v>
      </c>
      <c r="D2348" s="241">
        <v>0.18</v>
      </c>
      <c r="E2348" s="268">
        <f>[39]insumos!$D$31</f>
        <v>3.11</v>
      </c>
      <c r="F2348" s="274"/>
    </row>
    <row r="2349" spans="1:6" hidden="1">
      <c r="A2349" s="258"/>
      <c r="B2349" s="265"/>
      <c r="C2349" s="264"/>
      <c r="D2349" s="241"/>
      <c r="E2349" s="259" t="s">
        <v>310</v>
      </c>
      <c r="F2349" s="274"/>
    </row>
    <row r="2350" spans="1:6" hidden="1">
      <c r="A2350" s="258"/>
      <c r="B2350" s="239"/>
      <c r="C2350" s="240"/>
      <c r="D2350" s="241"/>
      <c r="E2350" s="259" t="s">
        <v>311</v>
      </c>
      <c r="F2350" s="274"/>
    </row>
    <row r="2351" spans="1:6" hidden="1">
      <c r="A2351" s="258"/>
      <c r="B2351" s="265"/>
      <c r="C2351" s="271"/>
      <c r="D2351" s="272"/>
      <c r="E2351" s="259" t="s">
        <v>312</v>
      </c>
      <c r="F2351" s="274"/>
    </row>
    <row r="2352" spans="1:6" hidden="1">
      <c r="A2352" s="258"/>
      <c r="B2352" s="265"/>
      <c r="C2352" s="271"/>
      <c r="D2352" s="272"/>
      <c r="E2352" s="259" t="s">
        <v>313</v>
      </c>
      <c r="F2352" s="274"/>
    </row>
    <row r="2353" spans="1:6" hidden="1">
      <c r="A2353" s="258"/>
      <c r="B2353" s="239"/>
      <c r="C2353" s="240"/>
      <c r="D2353" s="241"/>
      <c r="E2353" s="259"/>
      <c r="F2353" s="274"/>
    </row>
    <row r="2354" spans="1:6" hidden="1">
      <c r="A2354" s="258" t="s">
        <v>641</v>
      </c>
      <c r="B2354" s="277" t="s">
        <v>642</v>
      </c>
      <c r="C2354" s="273"/>
      <c r="D2354" s="273"/>
      <c r="E2354" s="259"/>
      <c r="F2354" s="274"/>
    </row>
    <row r="2355" spans="1:6" hidden="1">
      <c r="A2355" s="258" t="s">
        <v>643</v>
      </c>
      <c r="B2355" s="277" t="s">
        <v>561</v>
      </c>
      <c r="C2355" s="273"/>
      <c r="D2355" s="273"/>
      <c r="E2355" s="259"/>
      <c r="F2355" s="274"/>
    </row>
    <row r="2356" spans="1:6" hidden="1">
      <c r="A2356" s="259" t="s">
        <v>644</v>
      </c>
      <c r="B2356" s="259" t="s">
        <v>66</v>
      </c>
      <c r="C2356" s="260"/>
      <c r="D2356" s="261"/>
      <c r="E2356" s="259"/>
      <c r="F2356" s="274"/>
    </row>
    <row r="2357" spans="1:6" hidden="1">
      <c r="A2357" s="259"/>
      <c r="B2357" s="265" t="str">
        <f>[39]insumos!$B$31</f>
        <v>Servente</v>
      </c>
      <c r="C2357" s="281" t="str">
        <f>[39]insumos!$C$31</f>
        <v>h</v>
      </c>
      <c r="D2357" s="241">
        <v>2.65</v>
      </c>
      <c r="E2357" s="268">
        <f>[39]insumos!$D$31</f>
        <v>3.11</v>
      </c>
      <c r="F2357" s="274"/>
    </row>
    <row r="2358" spans="1:6" hidden="1">
      <c r="A2358" s="259"/>
      <c r="B2358" s="265"/>
      <c r="C2358" s="281"/>
      <c r="D2358" s="241"/>
      <c r="E2358" s="259" t="s">
        <v>310</v>
      </c>
      <c r="F2358" s="274"/>
    </row>
    <row r="2359" spans="1:6" hidden="1">
      <c r="A2359" s="259"/>
      <c r="B2359" s="239"/>
      <c r="C2359" s="264"/>
      <c r="D2359" s="241"/>
      <c r="E2359" s="259" t="s">
        <v>311</v>
      </c>
      <c r="F2359" s="274"/>
    </row>
    <row r="2360" spans="1:6" hidden="1">
      <c r="A2360" s="259"/>
      <c r="B2360" s="259"/>
      <c r="C2360" s="260"/>
      <c r="D2360" s="261"/>
      <c r="E2360" s="259" t="s">
        <v>312</v>
      </c>
      <c r="F2360" s="274"/>
    </row>
    <row r="2361" spans="1:6" hidden="1">
      <c r="A2361" s="259"/>
      <c r="B2361" s="259"/>
      <c r="C2361" s="260"/>
      <c r="D2361" s="261"/>
      <c r="E2361" s="259" t="s">
        <v>313</v>
      </c>
      <c r="F2361" s="274"/>
    </row>
    <row r="2362" spans="1:6" hidden="1">
      <c r="A2362" s="259"/>
      <c r="B2362" s="259"/>
      <c r="C2362" s="260"/>
      <c r="D2362" s="261"/>
      <c r="E2362" s="259"/>
      <c r="F2362" s="274"/>
    </row>
    <row r="2363" spans="1:6" hidden="1">
      <c r="A2363" s="259" t="s">
        <v>645</v>
      </c>
      <c r="B2363" s="259" t="s">
        <v>73</v>
      </c>
      <c r="C2363" s="260"/>
      <c r="D2363" s="261"/>
      <c r="E2363" s="259"/>
      <c r="F2363" s="274"/>
    </row>
    <row r="2364" spans="1:6" hidden="1">
      <c r="A2364" s="259"/>
      <c r="B2364" s="265" t="str">
        <f>[39]insumos!$B$31</f>
        <v>Servente</v>
      </c>
      <c r="C2364" s="281" t="str">
        <f>[39]insumos!$C$31</f>
        <v>h</v>
      </c>
      <c r="D2364" s="241">
        <v>2.77</v>
      </c>
      <c r="E2364" s="268">
        <f>[39]insumos!$D$31</f>
        <v>3.11</v>
      </c>
      <c r="F2364" s="274"/>
    </row>
    <row r="2365" spans="1:6" hidden="1">
      <c r="A2365" s="259"/>
      <c r="B2365" s="239" t="str">
        <f>[39]insumos!$B$34</f>
        <v>Areia fina</v>
      </c>
      <c r="C2365" s="264" t="s">
        <v>454</v>
      </c>
      <c r="D2365" s="241">
        <v>1.1000000000000001</v>
      </c>
      <c r="E2365" s="293">
        <f>[39]insumos!$D$34</f>
        <v>14.04</v>
      </c>
      <c r="F2365" s="274"/>
    </row>
    <row r="2366" spans="1:6" hidden="1">
      <c r="A2366" s="259"/>
      <c r="B2366" s="239"/>
      <c r="C2366" s="264"/>
      <c r="D2366" s="241"/>
      <c r="E2366" s="259" t="s">
        <v>310</v>
      </c>
      <c r="F2366" s="274"/>
    </row>
    <row r="2367" spans="1:6" hidden="1">
      <c r="A2367" s="259"/>
      <c r="B2367" s="239"/>
      <c r="C2367" s="240"/>
      <c r="D2367" s="241"/>
      <c r="E2367" s="259" t="s">
        <v>311</v>
      </c>
      <c r="F2367" s="274"/>
    </row>
    <row r="2368" spans="1:6" hidden="1">
      <c r="A2368" s="259"/>
      <c r="B2368" s="259"/>
      <c r="C2368" s="260"/>
      <c r="D2368" s="261"/>
      <c r="E2368" s="259" t="s">
        <v>312</v>
      </c>
      <c r="F2368" s="274"/>
    </row>
    <row r="2369" spans="1:6" hidden="1">
      <c r="A2369" s="259"/>
      <c r="B2369" s="265"/>
      <c r="C2369" s="281"/>
      <c r="D2369" s="241"/>
      <c r="E2369" s="259" t="s">
        <v>313</v>
      </c>
      <c r="F2369" s="274"/>
    </row>
    <row r="2370" spans="1:6" hidden="1">
      <c r="A2370" s="259"/>
      <c r="B2370" s="265"/>
      <c r="C2370" s="281"/>
      <c r="D2370" s="241"/>
      <c r="E2370" s="268"/>
      <c r="F2370" s="274"/>
    </row>
    <row r="2371" spans="1:6" hidden="1">
      <c r="A2371" s="259" t="s">
        <v>646</v>
      </c>
      <c r="B2371" s="290" t="s">
        <v>75</v>
      </c>
      <c r="C2371" s="271"/>
      <c r="D2371" s="267"/>
      <c r="E2371" s="259"/>
      <c r="F2371" s="274"/>
    </row>
    <row r="2372" spans="1:6" hidden="1">
      <c r="A2372" s="259"/>
      <c r="B2372" s="265" t="str">
        <f>[39]insumos!$B$24</f>
        <v>Pedreiro</v>
      </c>
      <c r="C2372" s="271" t="s">
        <v>325</v>
      </c>
      <c r="D2372" s="267">
        <v>0.39</v>
      </c>
      <c r="E2372" s="268">
        <f>[39]insumos!$D$24</f>
        <v>4.6100000000000003</v>
      </c>
      <c r="F2372" s="274"/>
    </row>
    <row r="2373" spans="1:6" hidden="1">
      <c r="A2373" s="259"/>
      <c r="B2373" s="265" t="str">
        <f>[39]insumos!$B$31</f>
        <v>Servente</v>
      </c>
      <c r="C2373" s="271" t="s">
        <v>325</v>
      </c>
      <c r="D2373" s="267">
        <v>1.05</v>
      </c>
      <c r="E2373" s="268">
        <f>[39]insumos!$D$31</f>
        <v>3.11</v>
      </c>
      <c r="F2373" s="274"/>
    </row>
    <row r="2374" spans="1:6" hidden="1">
      <c r="A2374" s="259"/>
      <c r="B2374" s="265" t="str">
        <f>[39]insumos!$B$35</f>
        <v>Areia grossa</v>
      </c>
      <c r="C2374" s="271" t="s">
        <v>454</v>
      </c>
      <c r="D2374" s="267">
        <v>4.0599999999999997E-2</v>
      </c>
      <c r="E2374" s="268">
        <f>[39]insumos!$D$35</f>
        <v>43.89</v>
      </c>
      <c r="F2374" s="274"/>
    </row>
    <row r="2375" spans="1:6" hidden="1">
      <c r="A2375" s="259"/>
      <c r="B2375" s="265" t="str">
        <f>[39]insumos!$B$36</f>
        <v>Brita 1 e 2</v>
      </c>
      <c r="C2375" s="271" t="s">
        <v>454</v>
      </c>
      <c r="D2375" s="267">
        <v>5.2600000000000001E-2</v>
      </c>
      <c r="E2375" s="268">
        <f>[39]insumos!$D$36</f>
        <v>69.34</v>
      </c>
      <c r="F2375" s="274"/>
    </row>
    <row r="2376" spans="1:6" hidden="1">
      <c r="A2376" s="259"/>
      <c r="B2376" s="275" t="str">
        <f>[39]insumos!$B$39</f>
        <v>Cimento Portland - saco 50kg</v>
      </c>
      <c r="C2376" s="271" t="s">
        <v>455</v>
      </c>
      <c r="D2376" s="267">
        <v>13.2</v>
      </c>
      <c r="E2376" s="276">
        <f>[39]insumos!$D$39</f>
        <v>0.42</v>
      </c>
      <c r="F2376" s="274"/>
    </row>
    <row r="2377" spans="1:6" hidden="1">
      <c r="A2377" s="259"/>
      <c r="B2377" s="275" t="str">
        <f>[39]insumos!$B$91</f>
        <v>Aditivo hidrófugo - SIKA 1</v>
      </c>
      <c r="C2377" s="302" t="str">
        <f>[39]insumos!$C$91</f>
        <v>l</v>
      </c>
      <c r="D2377" s="267">
        <v>0.13200000000000001</v>
      </c>
      <c r="E2377" s="303">
        <f>[39]insumos!$D$91</f>
        <v>2.35</v>
      </c>
      <c r="F2377" s="274"/>
    </row>
    <row r="2378" spans="1:6" hidden="1">
      <c r="A2378" s="259"/>
      <c r="B2378" s="275" t="str">
        <f>[39]insumos!$B$653</f>
        <v>Betoneira Pot=3HP 320Lts</v>
      </c>
      <c r="C2378" s="271" t="s">
        <v>325</v>
      </c>
      <c r="D2378" s="267">
        <v>0.05</v>
      </c>
      <c r="E2378" s="276">
        <f>[39]insumos!$D$653</f>
        <v>1.47</v>
      </c>
      <c r="F2378" s="274"/>
    </row>
    <row r="2379" spans="1:6" hidden="1">
      <c r="A2379" s="259"/>
      <c r="B2379" s="275"/>
      <c r="C2379" s="271"/>
      <c r="D2379" s="267"/>
      <c r="E2379" s="259" t="s">
        <v>310</v>
      </c>
      <c r="F2379" s="274"/>
    </row>
    <row r="2380" spans="1:6" hidden="1">
      <c r="A2380" s="259"/>
      <c r="B2380" s="239"/>
      <c r="C2380" s="264"/>
      <c r="D2380" s="241"/>
      <c r="E2380" s="259" t="s">
        <v>311</v>
      </c>
      <c r="F2380" s="274"/>
    </row>
    <row r="2381" spans="1:6" hidden="1">
      <c r="A2381" s="259"/>
      <c r="B2381" s="265"/>
      <c r="C2381" s="281"/>
      <c r="D2381" s="241"/>
      <c r="E2381" s="259" t="s">
        <v>312</v>
      </c>
      <c r="F2381" s="274"/>
    </row>
    <row r="2382" spans="1:6" hidden="1">
      <c r="A2382" s="259"/>
      <c r="B2382" s="265"/>
      <c r="C2382" s="281"/>
      <c r="D2382" s="241"/>
      <c r="E2382" s="259" t="s">
        <v>313</v>
      </c>
      <c r="F2382" s="274"/>
    </row>
    <row r="2383" spans="1:6" hidden="1">
      <c r="A2383" s="259"/>
      <c r="B2383" s="265"/>
      <c r="C2383" s="281"/>
      <c r="D2383" s="241"/>
      <c r="E2383" s="268"/>
      <c r="F2383" s="274"/>
    </row>
    <row r="2384" spans="1:6" hidden="1">
      <c r="A2384" s="259" t="s">
        <v>647</v>
      </c>
      <c r="B2384" s="279" t="s">
        <v>281</v>
      </c>
      <c r="C2384" s="289"/>
      <c r="D2384" s="289"/>
      <c r="E2384" s="289"/>
      <c r="F2384" s="274"/>
    </row>
    <row r="2385" spans="1:6" hidden="1">
      <c r="A2385" s="259"/>
      <c r="B2385" s="265" t="str">
        <f>[39]insumos!$B$31</f>
        <v>Servente</v>
      </c>
      <c r="C2385" s="266" t="str">
        <f>[39]insumos!$C$31</f>
        <v>h</v>
      </c>
      <c r="D2385" s="267">
        <v>0.8</v>
      </c>
      <c r="E2385" s="268">
        <f>[39]insumos!$D$31</f>
        <v>3.11</v>
      </c>
      <c r="F2385" s="274"/>
    </row>
    <row r="2386" spans="1:6" hidden="1">
      <c r="A2386" s="259"/>
      <c r="B2386" s="265" t="str">
        <f>[39]insumos!$B$24</f>
        <v>Pedreiro</v>
      </c>
      <c r="C2386" s="266" t="str">
        <f>[39]insumos!$C$24</f>
        <v>h</v>
      </c>
      <c r="D2386" s="267">
        <v>0.40600000000000003</v>
      </c>
      <c r="E2386" s="268">
        <f>[39]insumos!$D$24</f>
        <v>4.6100000000000003</v>
      </c>
      <c r="F2386" s="274"/>
    </row>
    <row r="2387" spans="1:6" hidden="1">
      <c r="A2387" s="259"/>
      <c r="B2387" s="265" t="str">
        <f>[39]insumos!$B$35</f>
        <v>Areia grossa</v>
      </c>
      <c r="C2387" s="266" t="str">
        <f>[39]insumos!$C$35</f>
        <v>m3</v>
      </c>
      <c r="D2387" s="267">
        <v>5.8900000000000001E-2</v>
      </c>
      <c r="E2387" s="268">
        <f>[39]insumos!$D$35</f>
        <v>43.89</v>
      </c>
      <c r="F2387" s="274"/>
    </row>
    <row r="2388" spans="1:6" hidden="1">
      <c r="A2388" s="259"/>
      <c r="B2388" s="275" t="str">
        <f>[39]insumos!$B$39</f>
        <v>Cimento Portland - saco 50kg</v>
      </c>
      <c r="C2388" s="266" t="str">
        <f>[39]insumos!$C$39</f>
        <v>kg</v>
      </c>
      <c r="D2388" s="267">
        <v>12.95</v>
      </c>
      <c r="E2388" s="276">
        <f>[39]insumos!$D$39</f>
        <v>0.42</v>
      </c>
      <c r="F2388" s="274"/>
    </row>
    <row r="2389" spans="1:6" hidden="1">
      <c r="A2389" s="259"/>
      <c r="B2389" s="275"/>
      <c r="C2389" s="271"/>
      <c r="D2389" s="267"/>
      <c r="E2389" s="259" t="s">
        <v>310</v>
      </c>
      <c r="F2389" s="274"/>
    </row>
    <row r="2390" spans="1:6" hidden="1">
      <c r="A2390" s="259"/>
      <c r="B2390" s="239"/>
      <c r="C2390" s="264"/>
      <c r="D2390" s="241"/>
      <c r="E2390" s="259" t="s">
        <v>311</v>
      </c>
      <c r="F2390" s="274"/>
    </row>
    <row r="2391" spans="1:6" hidden="1">
      <c r="A2391" s="259"/>
      <c r="B2391" s="239"/>
      <c r="C2391" s="264"/>
      <c r="D2391" s="241"/>
      <c r="E2391" s="259" t="s">
        <v>312</v>
      </c>
      <c r="F2391" s="274"/>
    </row>
    <row r="2392" spans="1:6" hidden="1">
      <c r="A2392" s="259"/>
      <c r="B2392" s="239"/>
      <c r="C2392" s="264"/>
      <c r="D2392" s="241"/>
      <c r="E2392" s="259" t="s">
        <v>313</v>
      </c>
      <c r="F2392" s="274"/>
    </row>
    <row r="2393" spans="1:6" hidden="1">
      <c r="A2393" s="259"/>
      <c r="B2393" s="265"/>
      <c r="C2393" s="271"/>
      <c r="D2393" s="272"/>
      <c r="E2393" s="239"/>
      <c r="F2393" s="274"/>
    </row>
    <row r="2394" spans="1:6" hidden="1">
      <c r="A2394" s="259" t="s">
        <v>648</v>
      </c>
      <c r="B2394" s="277" t="s">
        <v>81</v>
      </c>
      <c r="C2394" s="266"/>
      <c r="D2394" s="304"/>
      <c r="E2394" s="293"/>
      <c r="F2394" s="274"/>
    </row>
    <row r="2395" spans="1:6" hidden="1">
      <c r="A2395" s="259"/>
      <c r="B2395" s="265" t="str">
        <f>[39]insumos!$B$7</f>
        <v>Ajudante de carpinteiro</v>
      </c>
      <c r="C2395" s="271" t="s">
        <v>325</v>
      </c>
      <c r="D2395" s="272">
        <v>1</v>
      </c>
      <c r="E2395" s="268">
        <f>[39]insumos!$D$7</f>
        <v>3.11</v>
      </c>
      <c r="F2395" s="274"/>
    </row>
    <row r="2396" spans="1:6" hidden="1">
      <c r="A2396" s="259"/>
      <c r="B2396" s="265" t="str">
        <f>[39]insumos!$B$18</f>
        <v>Carpinteiro</v>
      </c>
      <c r="C2396" s="271" t="s">
        <v>325</v>
      </c>
      <c r="D2396" s="272">
        <v>1</v>
      </c>
      <c r="E2396" s="268">
        <f>[39]insumos!$D$18</f>
        <v>4.6100000000000003</v>
      </c>
      <c r="F2396" s="274"/>
    </row>
    <row r="2397" spans="1:6" hidden="1">
      <c r="A2397" s="259"/>
      <c r="B2397" s="284" t="str">
        <f>[39]insumos!$B$53</f>
        <v>Caibro de 2" x 1"</v>
      </c>
      <c r="C2397" s="266" t="str">
        <f>[39]insumos!$C$53</f>
        <v>m</v>
      </c>
      <c r="D2397" s="267">
        <v>3.5</v>
      </c>
      <c r="E2397" s="291">
        <f>[39]insumos!$D$53</f>
        <v>1.54</v>
      </c>
      <c r="F2397" s="274"/>
    </row>
    <row r="2398" spans="1:6" hidden="1">
      <c r="A2398" s="259"/>
      <c r="B2398" s="284" t="str">
        <f>[39]insumos!$B$112</f>
        <v>Pregos (média das bitolas)</v>
      </c>
      <c r="C2398" s="301" t="str">
        <f>[39]insumos!$C$112</f>
        <v>kg</v>
      </c>
      <c r="D2398" s="267">
        <v>0.12</v>
      </c>
      <c r="E2398" s="291">
        <f>[39]insumos!$D$112</f>
        <v>6.8</v>
      </c>
      <c r="F2398" s="274"/>
    </row>
    <row r="2399" spans="1:6" hidden="1">
      <c r="A2399" s="259"/>
      <c r="B2399" s="284" t="str">
        <f>[39]insumos!$B$63</f>
        <v>Ripa de Pau d'Arco - (1x5)cm</v>
      </c>
      <c r="C2399" s="266" t="str">
        <f>[39]insumos!$C$63</f>
        <v>m</v>
      </c>
      <c r="D2399" s="267">
        <v>3.5</v>
      </c>
      <c r="E2399" s="301">
        <f>[39]insumos!$D$63</f>
        <v>0.6</v>
      </c>
      <c r="F2399" s="274"/>
    </row>
    <row r="2400" spans="1:6" hidden="1">
      <c r="A2400" s="259"/>
      <c r="B2400" s="275" t="str">
        <f>[39]insumos!$B$58</f>
        <v>Linha de massaranduba 12 x 6 cm (5" x 2.1/2)</v>
      </c>
      <c r="C2400" s="266" t="str">
        <f>[39]insumos!$C$58</f>
        <v>m</v>
      </c>
      <c r="D2400" s="267">
        <v>1.33</v>
      </c>
      <c r="E2400" s="276">
        <f>[39]insumos!$D$58</f>
        <v>7.37</v>
      </c>
      <c r="F2400" s="274"/>
    </row>
    <row r="2401" spans="1:6" hidden="1">
      <c r="A2401" s="259"/>
      <c r="B2401" s="275"/>
      <c r="C2401" s="271"/>
      <c r="D2401" s="267"/>
      <c r="E2401" s="259" t="s">
        <v>310</v>
      </c>
      <c r="F2401" s="274"/>
    </row>
    <row r="2402" spans="1:6" hidden="1">
      <c r="A2402" s="259"/>
      <c r="B2402" s="239"/>
      <c r="C2402" s="264"/>
      <c r="D2402" s="241"/>
      <c r="E2402" s="259" t="s">
        <v>311</v>
      </c>
      <c r="F2402" s="274"/>
    </row>
    <row r="2403" spans="1:6" hidden="1">
      <c r="A2403" s="259"/>
      <c r="B2403" s="265"/>
      <c r="C2403" s="281"/>
      <c r="D2403" s="241"/>
      <c r="E2403" s="259" t="s">
        <v>312</v>
      </c>
      <c r="F2403" s="274"/>
    </row>
    <row r="2404" spans="1:6" hidden="1">
      <c r="A2404" s="259"/>
      <c r="B2404" s="265"/>
      <c r="C2404" s="281"/>
      <c r="D2404" s="241"/>
      <c r="E2404" s="259" t="s">
        <v>313</v>
      </c>
      <c r="F2404" s="274"/>
    </row>
    <row r="2405" spans="1:6" hidden="1">
      <c r="A2405" s="259"/>
      <c r="B2405" s="265"/>
      <c r="C2405" s="271"/>
      <c r="D2405" s="272"/>
      <c r="E2405" s="239"/>
      <c r="F2405" s="274"/>
    </row>
    <row r="2406" spans="1:6" hidden="1">
      <c r="A2406" s="259" t="s">
        <v>649</v>
      </c>
      <c r="B2406" s="277" t="s">
        <v>83</v>
      </c>
      <c r="C2406" s="266"/>
      <c r="D2406" s="304"/>
      <c r="E2406" s="293"/>
      <c r="F2406" s="274"/>
    </row>
    <row r="2407" spans="1:6" hidden="1">
      <c r="A2407" s="259"/>
      <c r="B2407" s="265" t="str">
        <f>[39]insumos!$B$24</f>
        <v>Pedreiro</v>
      </c>
      <c r="C2407" s="271" t="s">
        <v>325</v>
      </c>
      <c r="D2407" s="267">
        <v>1.1000000000000001</v>
      </c>
      <c r="E2407" s="268">
        <f>[39]insumos!$D$24</f>
        <v>4.6100000000000003</v>
      </c>
      <c r="F2407" s="274"/>
    </row>
    <row r="2408" spans="1:6" hidden="1">
      <c r="A2408" s="259"/>
      <c r="B2408" s="265" t="str">
        <f>[39]insumos!$B$31</f>
        <v>Servente</v>
      </c>
      <c r="C2408" s="271" t="s">
        <v>325</v>
      </c>
      <c r="D2408" s="267">
        <v>1.1000000000000001</v>
      </c>
      <c r="E2408" s="268">
        <f>[39]insumos!$D$31</f>
        <v>3.11</v>
      </c>
      <c r="F2408" s="274"/>
    </row>
    <row r="2409" spans="1:6" hidden="1">
      <c r="A2409" s="259"/>
      <c r="B2409" s="284" t="str">
        <f>[39]insumos!$B$101</f>
        <v>Telha cerâmica paulista</v>
      </c>
      <c r="C2409" s="266" t="str">
        <f>[39]insumos!$C$101</f>
        <v>un</v>
      </c>
      <c r="D2409" s="267">
        <v>26</v>
      </c>
      <c r="E2409" s="291">
        <f>[39]insumos!$D$101</f>
        <v>0.74</v>
      </c>
      <c r="F2409" s="274"/>
    </row>
    <row r="2410" spans="1:6" hidden="1">
      <c r="A2410" s="259"/>
      <c r="B2410" s="284" t="str">
        <f>[39]insumos!$B$39</f>
        <v>Cimento Portland - saco 50kg</v>
      </c>
      <c r="C2410" s="301" t="str">
        <f>[39]insumos!$C$39</f>
        <v>kg</v>
      </c>
      <c r="D2410" s="267">
        <v>0.72</v>
      </c>
      <c r="E2410" s="291">
        <f>[39]insumos!$D$39</f>
        <v>0.42</v>
      </c>
      <c r="F2410" s="274"/>
    </row>
    <row r="2411" spans="1:6" hidden="1">
      <c r="A2411" s="259"/>
      <c r="B2411" s="284" t="str">
        <f>[39]insumos!$B$35</f>
        <v>Areia grossa</v>
      </c>
      <c r="C2411" s="266" t="str">
        <f>[39]insumos!$C$35</f>
        <v>m3</v>
      </c>
      <c r="D2411" s="267">
        <v>4.0000000000000001E-3</v>
      </c>
      <c r="E2411" s="301">
        <f>[39]insumos!$D$35</f>
        <v>43.89</v>
      </c>
      <c r="F2411" s="274"/>
    </row>
    <row r="2412" spans="1:6" hidden="1">
      <c r="A2412" s="259"/>
      <c r="B2412" s="275" t="str">
        <f>[39]insumos!$B$92</f>
        <v>Aditivo aglutinante - VEDALIT</v>
      </c>
      <c r="C2412" s="266" t="str">
        <f>[39]insumos!$C$92</f>
        <v>kg</v>
      </c>
      <c r="D2412" s="267">
        <v>3.0000000000000001E-3</v>
      </c>
      <c r="E2412" s="276">
        <f>[39]insumos!$D$92</f>
        <v>2.6</v>
      </c>
      <c r="F2412" s="274"/>
    </row>
    <row r="2413" spans="1:6" hidden="1">
      <c r="A2413" s="259"/>
      <c r="B2413" s="275"/>
      <c r="C2413" s="271"/>
      <c r="D2413" s="267"/>
      <c r="E2413" s="259" t="s">
        <v>310</v>
      </c>
      <c r="F2413" s="274"/>
    </row>
    <row r="2414" spans="1:6" hidden="1">
      <c r="A2414" s="259"/>
      <c r="B2414" s="239"/>
      <c r="C2414" s="264"/>
      <c r="D2414" s="241"/>
      <c r="E2414" s="259" t="s">
        <v>311</v>
      </c>
      <c r="F2414" s="274"/>
    </row>
    <row r="2415" spans="1:6" hidden="1">
      <c r="A2415" s="259"/>
      <c r="B2415" s="265"/>
      <c r="C2415" s="281"/>
      <c r="D2415" s="241"/>
      <c r="E2415" s="259" t="s">
        <v>312</v>
      </c>
      <c r="F2415" s="274"/>
    </row>
    <row r="2416" spans="1:6" hidden="1">
      <c r="A2416" s="259"/>
      <c r="B2416" s="265"/>
      <c r="C2416" s="281"/>
      <c r="D2416" s="241"/>
      <c r="E2416" s="259" t="s">
        <v>313</v>
      </c>
      <c r="F2416" s="274"/>
    </row>
    <row r="2417" spans="1:6" hidden="1">
      <c r="A2417" s="259"/>
      <c r="B2417" s="265"/>
      <c r="C2417" s="271"/>
      <c r="D2417" s="272"/>
      <c r="E2417" s="239"/>
      <c r="F2417" s="274"/>
    </row>
    <row r="2418" spans="1:6" hidden="1">
      <c r="A2418" s="259" t="s">
        <v>650</v>
      </c>
      <c r="B2418" s="279" t="s">
        <v>577</v>
      </c>
      <c r="C2418" s="289"/>
      <c r="D2418" s="289"/>
      <c r="E2418" s="289"/>
      <c r="F2418" s="274"/>
    </row>
    <row r="2419" spans="1:6" hidden="1">
      <c r="A2419" s="259"/>
      <c r="B2419" s="265" t="str">
        <f>[39]insumos!$B$31</f>
        <v>Servente</v>
      </c>
      <c r="C2419" s="271" t="s">
        <v>325</v>
      </c>
      <c r="D2419" s="267">
        <v>3.75</v>
      </c>
      <c r="E2419" s="268">
        <f>[39]insumos!$D$31</f>
        <v>3.11</v>
      </c>
      <c r="F2419" s="274"/>
    </row>
    <row r="2420" spans="1:6" hidden="1">
      <c r="A2420" s="259"/>
      <c r="B2420" s="265" t="str">
        <f>[39]insumos!$B$24</f>
        <v>Pedreiro</v>
      </c>
      <c r="C2420" s="271" t="s">
        <v>325</v>
      </c>
      <c r="D2420" s="267">
        <v>3.75</v>
      </c>
      <c r="E2420" s="268">
        <f>[39]insumos!$D$24</f>
        <v>4.6100000000000003</v>
      </c>
      <c r="F2420" s="274"/>
    </row>
    <row r="2421" spans="1:6" hidden="1">
      <c r="A2421" s="259"/>
      <c r="B2421" s="265" t="str">
        <f>[39]insumos!$B$35</f>
        <v>Areia grossa</v>
      </c>
      <c r="C2421" s="271" t="s">
        <v>454</v>
      </c>
      <c r="D2421" s="267">
        <v>1.77E-2</v>
      </c>
      <c r="E2421" s="268">
        <f>[39]insumos!$D$35</f>
        <v>43.89</v>
      </c>
      <c r="F2421" s="274"/>
    </row>
    <row r="2422" spans="1:6" hidden="1">
      <c r="A2422" s="259"/>
      <c r="B2422" s="275" t="str">
        <f>[39]insumos!$B$39</f>
        <v>Cimento Portland - saco 50kg</v>
      </c>
      <c r="C2422" s="271" t="s">
        <v>455</v>
      </c>
      <c r="D2422" s="267">
        <v>8.6999999999999993</v>
      </c>
      <c r="E2422" s="276">
        <f>[39]insumos!$D$39</f>
        <v>0.42</v>
      </c>
      <c r="F2422" s="274"/>
    </row>
    <row r="2423" spans="1:6" hidden="1">
      <c r="A2423" s="259"/>
      <c r="B2423" s="275" t="str">
        <f>[39]insumos!$B$134</f>
        <v>Porta em chapa preta lisa (0,60 x 2,00m)</v>
      </c>
      <c r="C2423" s="266" t="str">
        <f>[39]insumos!$C$134</f>
        <v>un</v>
      </c>
      <c r="D2423" s="267">
        <v>1</v>
      </c>
      <c r="E2423" s="276">
        <f>[39]insumos!$D$134</f>
        <v>126.4</v>
      </c>
      <c r="F2423" s="274"/>
    </row>
    <row r="2424" spans="1:6" hidden="1">
      <c r="A2424" s="259"/>
      <c r="B2424" s="275"/>
      <c r="C2424" s="271"/>
      <c r="D2424" s="267"/>
      <c r="E2424" s="259" t="s">
        <v>310</v>
      </c>
      <c r="F2424" s="274"/>
    </row>
    <row r="2425" spans="1:6" hidden="1">
      <c r="A2425" s="259"/>
      <c r="B2425" s="239"/>
      <c r="C2425" s="264"/>
      <c r="D2425" s="241"/>
      <c r="E2425" s="259" t="s">
        <v>311</v>
      </c>
      <c r="F2425" s="274"/>
    </row>
    <row r="2426" spans="1:6" hidden="1">
      <c r="A2426" s="259"/>
      <c r="B2426" s="239"/>
      <c r="C2426" s="264"/>
      <c r="D2426" s="241"/>
      <c r="E2426" s="259" t="s">
        <v>312</v>
      </c>
      <c r="F2426" s="274"/>
    </row>
    <row r="2427" spans="1:6" hidden="1">
      <c r="A2427" s="259"/>
      <c r="B2427" s="239"/>
      <c r="C2427" s="264"/>
      <c r="D2427" s="241"/>
      <c r="E2427" s="259" t="s">
        <v>313</v>
      </c>
      <c r="F2427" s="274"/>
    </row>
    <row r="2428" spans="1:6" hidden="1">
      <c r="A2428" s="259"/>
      <c r="B2428" s="265"/>
      <c r="C2428" s="271"/>
      <c r="D2428" s="272"/>
      <c r="E2428" s="239"/>
      <c r="F2428" s="274"/>
    </row>
    <row r="2429" spans="1:6" hidden="1">
      <c r="A2429" s="259" t="s">
        <v>651</v>
      </c>
      <c r="B2429" s="290" t="s">
        <v>88</v>
      </c>
      <c r="C2429" s="239"/>
      <c r="D2429" s="251"/>
      <c r="E2429" s="259"/>
      <c r="F2429" s="274"/>
    </row>
    <row r="2430" spans="1:6" hidden="1">
      <c r="A2430" s="259"/>
      <c r="B2430" s="284" t="str">
        <f>[39]insumos!$B$35</f>
        <v>Areia grossa</v>
      </c>
      <c r="C2430" s="266" t="str">
        <f>[39]insumos!$C$35</f>
        <v>m3</v>
      </c>
      <c r="D2430" s="267">
        <v>6.1199999999999996E-3</v>
      </c>
      <c r="E2430" s="291">
        <f>[39]insumos!$D$35</f>
        <v>43.89</v>
      </c>
      <c r="F2430" s="274"/>
    </row>
    <row r="2431" spans="1:6" hidden="1">
      <c r="A2431" s="259"/>
      <c r="B2431" s="275" t="str">
        <f>[39]insumos!$B$39</f>
        <v>Cimento Portland - saco 50kg</v>
      </c>
      <c r="C2431" s="266" t="str">
        <f>[39]insumos!$C$39</f>
        <v>kg</v>
      </c>
      <c r="D2431" s="267">
        <v>2.4300000000000002</v>
      </c>
      <c r="E2431" s="276">
        <f>[39]insumos!$D$39</f>
        <v>0.42</v>
      </c>
      <c r="F2431" s="274"/>
    </row>
    <row r="2432" spans="1:6" hidden="1">
      <c r="A2432" s="259"/>
      <c r="B2432" s="265" t="str">
        <f>[39]insumos!$B$24</f>
        <v>Pedreiro</v>
      </c>
      <c r="C2432" s="266" t="str">
        <f>[39]insumos!$C$24</f>
        <v>h</v>
      </c>
      <c r="D2432" s="267">
        <v>0.1</v>
      </c>
      <c r="E2432" s="268">
        <f>[39]insumos!$D$24</f>
        <v>4.6100000000000003</v>
      </c>
      <c r="F2432" s="274"/>
    </row>
    <row r="2433" spans="1:6" hidden="1">
      <c r="A2433" s="259"/>
      <c r="B2433" s="265" t="str">
        <f>[39]insumos!$B$31</f>
        <v>Servente</v>
      </c>
      <c r="C2433" s="266" t="str">
        <f>[39]insumos!$C$31</f>
        <v>h</v>
      </c>
      <c r="D2433" s="267">
        <v>0.1</v>
      </c>
      <c r="E2433" s="268">
        <f>[39]insumos!$D$31</f>
        <v>3.11</v>
      </c>
      <c r="F2433" s="274"/>
    </row>
    <row r="2434" spans="1:6" hidden="1">
      <c r="A2434" s="259"/>
      <c r="B2434" s="265"/>
      <c r="C2434" s="271"/>
      <c r="D2434" s="267"/>
      <c r="E2434" s="259" t="s">
        <v>310</v>
      </c>
      <c r="F2434" s="274"/>
    </row>
    <row r="2435" spans="1:6" hidden="1">
      <c r="A2435" s="259"/>
      <c r="B2435" s="239"/>
      <c r="C2435" s="264"/>
      <c r="D2435" s="241"/>
      <c r="E2435" s="259" t="s">
        <v>311</v>
      </c>
      <c r="F2435" s="274"/>
    </row>
    <row r="2436" spans="1:6" hidden="1">
      <c r="A2436" s="259"/>
      <c r="B2436" s="265"/>
      <c r="C2436" s="271"/>
      <c r="D2436" s="272"/>
      <c r="E2436" s="259" t="s">
        <v>312</v>
      </c>
      <c r="F2436" s="274"/>
    </row>
    <row r="2437" spans="1:6" hidden="1">
      <c r="A2437" s="259"/>
      <c r="B2437" s="265"/>
      <c r="C2437" s="271"/>
      <c r="D2437" s="272"/>
      <c r="E2437" s="259" t="s">
        <v>313</v>
      </c>
      <c r="F2437" s="274"/>
    </row>
    <row r="2438" spans="1:6" hidden="1">
      <c r="A2438" s="259"/>
      <c r="B2438" s="265"/>
      <c r="C2438" s="271"/>
      <c r="D2438" s="272"/>
      <c r="E2438" s="239"/>
      <c r="F2438" s="274"/>
    </row>
    <row r="2439" spans="1:6" hidden="1">
      <c r="A2439" s="259" t="s">
        <v>652</v>
      </c>
      <c r="B2439" s="259" t="s">
        <v>92</v>
      </c>
      <c r="C2439" s="264"/>
      <c r="D2439" s="241"/>
      <c r="E2439" s="259"/>
      <c r="F2439" s="274"/>
    </row>
    <row r="2440" spans="1:6" hidden="1">
      <c r="A2440" s="259"/>
      <c r="B2440" s="265" t="str">
        <f>[39]insumos!$B$31</f>
        <v>Servente</v>
      </c>
      <c r="C2440" s="266" t="str">
        <f>[39]insumos!$C$31</f>
        <v>h</v>
      </c>
      <c r="D2440" s="267">
        <v>0.72</v>
      </c>
      <c r="E2440" s="268">
        <f>[39]insumos!$D$31</f>
        <v>3.11</v>
      </c>
      <c r="F2440" s="274"/>
    </row>
    <row r="2441" spans="1:6" hidden="1">
      <c r="A2441" s="259"/>
      <c r="B2441" s="265" t="str">
        <f>[39]insumos!$B$24</f>
        <v>Pedreiro</v>
      </c>
      <c r="C2441" s="266" t="str">
        <f>[39]insumos!$C$24</f>
        <v>h</v>
      </c>
      <c r="D2441" s="267">
        <v>0.68</v>
      </c>
      <c r="E2441" s="268">
        <f>[39]insumos!$D$24</f>
        <v>4.6100000000000003</v>
      </c>
      <c r="F2441" s="274"/>
    </row>
    <row r="2442" spans="1:6" hidden="1">
      <c r="A2442" s="259"/>
      <c r="B2442" s="265" t="str">
        <f>[39]insumos!$B$34</f>
        <v>Areia fina</v>
      </c>
      <c r="C2442" s="266" t="str">
        <f>[39]insumos!$C$34</f>
        <v>m3</v>
      </c>
      <c r="D2442" s="267">
        <v>2.46E-2</v>
      </c>
      <c r="E2442" s="268">
        <f>[39]insumos!$D$34</f>
        <v>14.04</v>
      </c>
      <c r="F2442" s="274"/>
    </row>
    <row r="2443" spans="1:6" hidden="1">
      <c r="A2443" s="259"/>
      <c r="B2443" s="265" t="str">
        <f>[39]insumos!$B$92</f>
        <v>Aditivo aglutinante - VEDALIT</v>
      </c>
      <c r="C2443" s="266" t="str">
        <f>[39]insumos!$C$92</f>
        <v>kg</v>
      </c>
      <c r="D2443" s="267">
        <v>0.1</v>
      </c>
      <c r="E2443" s="268">
        <f>[39]insumos!$D$92</f>
        <v>2.6</v>
      </c>
      <c r="F2443" s="274"/>
    </row>
    <row r="2444" spans="1:6" hidden="1">
      <c r="A2444" s="259"/>
      <c r="B2444" s="275" t="str">
        <f>[39]insumos!$B$39</f>
        <v>Cimento Portland - saco 50kg</v>
      </c>
      <c r="C2444" s="266" t="str">
        <f>[39]insumos!$C$39</f>
        <v>kg</v>
      </c>
      <c r="D2444" s="267">
        <v>3.74</v>
      </c>
      <c r="E2444" s="276">
        <f>[39]insumos!$D$39</f>
        <v>0.42</v>
      </c>
      <c r="F2444" s="274"/>
    </row>
    <row r="2445" spans="1:6" hidden="1">
      <c r="A2445" s="259"/>
      <c r="B2445" s="275"/>
      <c r="C2445" s="271"/>
      <c r="D2445" s="267"/>
      <c r="E2445" s="259" t="s">
        <v>310</v>
      </c>
      <c r="F2445" s="274"/>
    </row>
    <row r="2446" spans="1:6" hidden="1">
      <c r="A2446" s="259"/>
      <c r="B2446" s="239"/>
      <c r="C2446" s="264"/>
      <c r="D2446" s="241"/>
      <c r="E2446" s="259" t="s">
        <v>311</v>
      </c>
      <c r="F2446" s="274"/>
    </row>
    <row r="2447" spans="1:6" hidden="1">
      <c r="A2447" s="259"/>
      <c r="B2447" s="263"/>
      <c r="C2447" s="263"/>
      <c r="D2447" s="292"/>
      <c r="E2447" s="259" t="s">
        <v>312</v>
      </c>
      <c r="F2447" s="274"/>
    </row>
    <row r="2448" spans="1:6" hidden="1">
      <c r="A2448" s="259"/>
      <c r="B2448" s="263"/>
      <c r="C2448" s="263"/>
      <c r="D2448" s="292"/>
      <c r="E2448" s="259" t="s">
        <v>313</v>
      </c>
      <c r="F2448" s="274"/>
    </row>
    <row r="2449" spans="1:6" hidden="1">
      <c r="A2449" s="258"/>
      <c r="B2449" s="265"/>
      <c r="C2449" s="273"/>
      <c r="D2449" s="273"/>
      <c r="E2449" s="259"/>
      <c r="F2449" s="274"/>
    </row>
    <row r="2450" spans="1:6" hidden="1">
      <c r="A2450" s="259" t="s">
        <v>653</v>
      </c>
      <c r="B2450" s="259" t="s">
        <v>94</v>
      </c>
      <c r="C2450" s="264"/>
      <c r="D2450" s="241"/>
      <c r="E2450" s="259"/>
      <c r="F2450" s="274"/>
    </row>
    <row r="2451" spans="1:6" hidden="1">
      <c r="A2451" s="259"/>
      <c r="B2451" s="265" t="str">
        <f>[39]insumos!$B$31</f>
        <v>Servente</v>
      </c>
      <c r="C2451" s="266" t="str">
        <f>[39]insumos!$C$31</f>
        <v>h</v>
      </c>
      <c r="D2451" s="267">
        <v>0.72</v>
      </c>
      <c r="E2451" s="268">
        <f>[39]insumos!$D$31</f>
        <v>3.11</v>
      </c>
      <c r="F2451" s="274"/>
    </row>
    <row r="2452" spans="1:6" hidden="1">
      <c r="A2452" s="259"/>
      <c r="B2452" s="265" t="str">
        <f>[39]insumos!$B$24</f>
        <v>Pedreiro</v>
      </c>
      <c r="C2452" s="266" t="str">
        <f>[39]insumos!$C$24</f>
        <v>h</v>
      </c>
      <c r="D2452" s="267">
        <v>0.68</v>
      </c>
      <c r="E2452" s="268">
        <f>[39]insumos!$D$24</f>
        <v>4.6100000000000003</v>
      </c>
      <c r="F2452" s="274"/>
    </row>
    <row r="2453" spans="1:6" hidden="1">
      <c r="A2453" s="259"/>
      <c r="B2453" s="265" t="str">
        <f>[39]insumos!B35</f>
        <v>Areia grossa</v>
      </c>
      <c r="C2453" s="266" t="str">
        <f>[39]insumos!$C$34</f>
        <v>m3</v>
      </c>
      <c r="D2453" s="267">
        <v>2.46E-2</v>
      </c>
      <c r="E2453" s="268">
        <f>[39]insumos!D35</f>
        <v>43.89</v>
      </c>
      <c r="F2453" s="274"/>
    </row>
    <row r="2454" spans="1:6" hidden="1">
      <c r="A2454" s="259"/>
      <c r="B2454" s="275" t="str">
        <f>[39]insumos!$B$39</f>
        <v>Cimento Portland - saco 50kg</v>
      </c>
      <c r="C2454" s="266" t="str">
        <f>[39]insumos!$C$39</f>
        <v>kg</v>
      </c>
      <c r="D2454" s="267">
        <v>3.74</v>
      </c>
      <c r="E2454" s="276">
        <f>[39]insumos!$D$39</f>
        <v>0.42</v>
      </c>
      <c r="F2454" s="274"/>
    </row>
    <row r="2455" spans="1:6" hidden="1">
      <c r="A2455" s="259"/>
      <c r="B2455" s="275"/>
      <c r="C2455" s="271"/>
      <c r="D2455" s="267"/>
      <c r="E2455" s="259" t="s">
        <v>310</v>
      </c>
      <c r="F2455" s="274"/>
    </row>
    <row r="2456" spans="1:6" hidden="1">
      <c r="A2456" s="259"/>
      <c r="B2456" s="239"/>
      <c r="C2456" s="264"/>
      <c r="D2456" s="241"/>
      <c r="E2456" s="259" t="s">
        <v>311</v>
      </c>
      <c r="F2456" s="274"/>
    </row>
    <row r="2457" spans="1:6" hidden="1">
      <c r="A2457" s="259"/>
      <c r="B2457" s="263"/>
      <c r="C2457" s="263"/>
      <c r="D2457" s="292"/>
      <c r="E2457" s="259" t="s">
        <v>312</v>
      </c>
      <c r="F2457" s="274"/>
    </row>
    <row r="2458" spans="1:6" hidden="1">
      <c r="A2458" s="259"/>
      <c r="B2458" s="263"/>
      <c r="C2458" s="263"/>
      <c r="D2458" s="292"/>
      <c r="E2458" s="259" t="s">
        <v>313</v>
      </c>
      <c r="F2458" s="274"/>
    </row>
    <row r="2459" spans="1:6" hidden="1">
      <c r="A2459" s="258"/>
      <c r="B2459" s="265"/>
      <c r="C2459" s="273"/>
      <c r="D2459" s="273"/>
      <c r="E2459" s="259"/>
      <c r="F2459" s="274"/>
    </row>
    <row r="2460" spans="1:6" hidden="1">
      <c r="A2460" s="258"/>
      <c r="B2460" s="265"/>
      <c r="C2460" s="273"/>
      <c r="D2460" s="273"/>
      <c r="E2460" s="259"/>
      <c r="F2460" s="274"/>
    </row>
    <row r="2461" spans="1:6" hidden="1">
      <c r="A2461" s="259" t="s">
        <v>654</v>
      </c>
      <c r="B2461" s="259" t="s">
        <v>96</v>
      </c>
      <c r="C2461" s="264"/>
      <c r="D2461" s="241"/>
      <c r="E2461" s="259"/>
      <c r="F2461" s="274"/>
    </row>
    <row r="2462" spans="1:6" hidden="1">
      <c r="A2462" s="259"/>
      <c r="B2462" s="265" t="str">
        <f>[39]insumos!$B$31</f>
        <v>Servente</v>
      </c>
      <c r="C2462" s="271" t="s">
        <v>325</v>
      </c>
      <c r="D2462" s="267">
        <v>0.4</v>
      </c>
      <c r="E2462" s="268">
        <f>[39]insumos!$D$31</f>
        <v>3.11</v>
      </c>
      <c r="F2462" s="274"/>
    </row>
    <row r="2463" spans="1:6" hidden="1">
      <c r="A2463" s="259"/>
      <c r="B2463" s="265" t="str">
        <f>[39]insumos!$B$24</f>
        <v>Pedreiro</v>
      </c>
      <c r="C2463" s="271" t="s">
        <v>325</v>
      </c>
      <c r="D2463" s="267">
        <v>0.4</v>
      </c>
      <c r="E2463" s="268">
        <f>[39]insumos!$D$24</f>
        <v>4.6100000000000003</v>
      </c>
      <c r="F2463" s="274"/>
    </row>
    <row r="2464" spans="1:6" hidden="1">
      <c r="A2464" s="259"/>
      <c r="B2464" s="265" t="str">
        <f>[39]insumos!$B$35</f>
        <v>Areia grossa</v>
      </c>
      <c r="C2464" s="271" t="s">
        <v>454</v>
      </c>
      <c r="D2464" s="267">
        <v>0.01</v>
      </c>
      <c r="E2464" s="268">
        <f>[39]insumos!$D$35</f>
        <v>43.89</v>
      </c>
      <c r="F2464" s="274"/>
    </row>
    <row r="2465" spans="1:6" hidden="1">
      <c r="A2465" s="259"/>
      <c r="B2465" s="275" t="str">
        <f>[39]insumos!$B$39</f>
        <v>Cimento Portland - saco 50kg</v>
      </c>
      <c r="C2465" s="271" t="s">
        <v>455</v>
      </c>
      <c r="D2465" s="267">
        <v>3.8</v>
      </c>
      <c r="E2465" s="276">
        <f>[39]insumos!$D$39</f>
        <v>0.42</v>
      </c>
      <c r="F2465" s="274"/>
    </row>
    <row r="2466" spans="1:6" hidden="1">
      <c r="A2466" s="259"/>
      <c r="B2466" s="275" t="str">
        <f>[39]insumos!$B$143</f>
        <v>Barra lisa</v>
      </c>
      <c r="C2466" s="266" t="str">
        <f>[39]insumos!$C$143</f>
        <v>m2</v>
      </c>
      <c r="D2466" s="267">
        <v>1</v>
      </c>
      <c r="E2466" s="276">
        <f>[39]insumos!$D$143</f>
        <v>3.65</v>
      </c>
      <c r="F2466" s="274"/>
    </row>
    <row r="2467" spans="1:6" hidden="1">
      <c r="A2467" s="259"/>
      <c r="B2467" s="275"/>
      <c r="C2467" s="271"/>
      <c r="D2467" s="267"/>
      <c r="E2467" s="259" t="s">
        <v>310</v>
      </c>
      <c r="F2467" s="274"/>
    </row>
    <row r="2468" spans="1:6" hidden="1">
      <c r="A2468" s="259"/>
      <c r="B2468" s="239"/>
      <c r="C2468" s="264"/>
      <c r="D2468" s="241"/>
      <c r="E2468" s="259" t="s">
        <v>311</v>
      </c>
      <c r="F2468" s="274"/>
    </row>
    <row r="2469" spans="1:6" hidden="1">
      <c r="A2469" s="259"/>
      <c r="B2469" s="239"/>
      <c r="C2469" s="264"/>
      <c r="D2469" s="241"/>
      <c r="E2469" s="259" t="s">
        <v>312</v>
      </c>
      <c r="F2469" s="274"/>
    </row>
    <row r="2470" spans="1:6" hidden="1">
      <c r="A2470" s="259"/>
      <c r="B2470" s="239"/>
      <c r="C2470" s="264"/>
      <c r="D2470" s="241"/>
      <c r="E2470" s="259" t="s">
        <v>313</v>
      </c>
      <c r="F2470" s="274"/>
    </row>
    <row r="2471" spans="1:6" hidden="1">
      <c r="A2471" s="258"/>
      <c r="B2471" s="265"/>
      <c r="C2471" s="273"/>
      <c r="D2471" s="273"/>
      <c r="E2471" s="259"/>
      <c r="F2471" s="274"/>
    </row>
    <row r="2472" spans="1:6" hidden="1">
      <c r="A2472" s="259" t="s">
        <v>655</v>
      </c>
      <c r="B2472" s="259" t="s">
        <v>464</v>
      </c>
      <c r="C2472" s="264"/>
      <c r="D2472" s="241"/>
      <c r="E2472" s="259"/>
      <c r="F2472" s="274"/>
    </row>
    <row r="2473" spans="1:6" hidden="1">
      <c r="A2473" s="259"/>
      <c r="B2473" s="265" t="str">
        <f>[39]insumos!$B$25</f>
        <v>Pintor</v>
      </c>
      <c r="C2473" s="266" t="str">
        <f>[39]insumos!$C$25</f>
        <v>h</v>
      </c>
      <c r="D2473" s="267">
        <v>0.8</v>
      </c>
      <c r="E2473" s="268">
        <f>[39]insumos!$D$25</f>
        <v>4.6100000000000003</v>
      </c>
      <c r="F2473" s="274"/>
    </row>
    <row r="2474" spans="1:6" hidden="1">
      <c r="A2474" s="259"/>
      <c r="B2474" s="265" t="str">
        <f>[39]insumos!$B$11</f>
        <v>Ajudante de pintor</v>
      </c>
      <c r="C2474" s="266" t="str">
        <f>[39]insumos!$C$11</f>
        <v>h</v>
      </c>
      <c r="D2474" s="267">
        <v>0.8</v>
      </c>
      <c r="E2474" s="268">
        <f>[39]insumos!$D$11</f>
        <v>3.11</v>
      </c>
      <c r="F2474" s="274"/>
    </row>
    <row r="2475" spans="1:6" hidden="1">
      <c r="A2475" s="259"/>
      <c r="B2475" s="265" t="str">
        <f>[39]insumos!$B$207</f>
        <v>Solvente</v>
      </c>
      <c r="C2475" s="266" t="str">
        <f>[39]insumos!$C$207</f>
        <v>l</v>
      </c>
      <c r="D2475" s="267">
        <v>0.03</v>
      </c>
      <c r="E2475" s="268">
        <f>[39]insumos!$D$207</f>
        <v>7.98</v>
      </c>
      <c r="F2475" s="274"/>
    </row>
    <row r="2476" spans="1:6" hidden="1">
      <c r="A2476" s="259"/>
      <c r="B2476" s="265" t="str">
        <f>[39]insumos!$B$214</f>
        <v>Lixa p/ ferro</v>
      </c>
      <c r="C2476" s="266" t="str">
        <f>[39]insumos!$C$214</f>
        <v>un</v>
      </c>
      <c r="D2476" s="267">
        <v>0.3</v>
      </c>
      <c r="E2476" s="268">
        <f>[39]insumos!$D$214</f>
        <v>1.1200000000000001</v>
      </c>
      <c r="F2476" s="274"/>
    </row>
    <row r="2477" spans="1:6" hidden="1">
      <c r="A2477" s="259"/>
      <c r="B2477" s="265" t="str">
        <f>[39]insumos!$B$197</f>
        <v>Esmalte sintético</v>
      </c>
      <c r="C2477" s="266" t="str">
        <f>[39]insumos!$C$197</f>
        <v>l</v>
      </c>
      <c r="D2477" s="267">
        <v>0.16</v>
      </c>
      <c r="E2477" s="268">
        <f>[39]insumos!$D$197</f>
        <v>17.22</v>
      </c>
      <c r="F2477" s="274"/>
    </row>
    <row r="2478" spans="1:6" hidden="1">
      <c r="A2478" s="259"/>
      <c r="B2478" s="265"/>
      <c r="C2478" s="271"/>
      <c r="D2478" s="267"/>
      <c r="E2478" s="259" t="s">
        <v>310</v>
      </c>
      <c r="F2478" s="274"/>
    </row>
    <row r="2479" spans="1:6" hidden="1">
      <c r="A2479" s="259"/>
      <c r="B2479" s="239"/>
      <c r="C2479" s="264"/>
      <c r="D2479" s="241"/>
      <c r="E2479" s="259" t="s">
        <v>311</v>
      </c>
      <c r="F2479" s="274"/>
    </row>
    <row r="2480" spans="1:6" hidden="1">
      <c r="A2480" s="259"/>
      <c r="B2480" s="265"/>
      <c r="C2480" s="271"/>
      <c r="D2480" s="272"/>
      <c r="E2480" s="259" t="s">
        <v>312</v>
      </c>
      <c r="F2480" s="274"/>
    </row>
    <row r="2481" spans="1:6" hidden="1">
      <c r="A2481" s="259"/>
      <c r="B2481" s="265"/>
      <c r="C2481" s="271"/>
      <c r="D2481" s="272"/>
      <c r="E2481" s="259" t="s">
        <v>313</v>
      </c>
      <c r="F2481" s="274"/>
    </row>
    <row r="2482" spans="1:6" hidden="1">
      <c r="A2482" s="258"/>
      <c r="B2482" s="265"/>
      <c r="C2482" s="273"/>
      <c r="D2482" s="273"/>
      <c r="E2482" s="259"/>
      <c r="F2482" s="274"/>
    </row>
    <row r="2483" spans="1:6" hidden="1">
      <c r="A2483" s="259" t="s">
        <v>656</v>
      </c>
      <c r="B2483" s="259" t="s">
        <v>100</v>
      </c>
      <c r="C2483" s="264"/>
      <c r="D2483" s="241"/>
      <c r="E2483" s="259"/>
      <c r="F2483" s="274"/>
    </row>
    <row r="2484" spans="1:6" hidden="1">
      <c r="A2484" s="259"/>
      <c r="B2484" s="265" t="str">
        <f>[39]insumos!$B$25</f>
        <v>Pintor</v>
      </c>
      <c r="C2484" s="266" t="str">
        <f>[39]insumos!$C$25</f>
        <v>h</v>
      </c>
      <c r="D2484" s="267">
        <v>0.33</v>
      </c>
      <c r="E2484" s="268">
        <f>[39]insumos!$D$25</f>
        <v>4.6100000000000003</v>
      </c>
      <c r="F2484" s="274"/>
    </row>
    <row r="2485" spans="1:6" hidden="1">
      <c r="A2485" s="259"/>
      <c r="B2485" s="265" t="str">
        <f>[39]insumos!$B$11</f>
        <v>Ajudante de pintor</v>
      </c>
      <c r="C2485" s="266" t="str">
        <f>[39]insumos!$C$11</f>
        <v>h</v>
      </c>
      <c r="D2485" s="267">
        <v>0.15</v>
      </c>
      <c r="E2485" s="268">
        <f>[39]insumos!$D$11</f>
        <v>3.11</v>
      </c>
      <c r="F2485" s="274"/>
    </row>
    <row r="2486" spans="1:6" hidden="1">
      <c r="A2486" s="259"/>
      <c r="B2486" s="265" t="str">
        <f>[39]insumos!$B$213</f>
        <v>Lixa p/ madeira/massa</v>
      </c>
      <c r="C2486" s="266" t="str">
        <f>[39]insumos!$C$213</f>
        <v>un</v>
      </c>
      <c r="D2486" s="267">
        <v>0.2</v>
      </c>
      <c r="E2486" s="268">
        <f>[39]insumos!$D$213</f>
        <v>0.25</v>
      </c>
      <c r="F2486" s="274"/>
    </row>
    <row r="2487" spans="1:6" hidden="1">
      <c r="A2487" s="259"/>
      <c r="B2487" s="265" t="str">
        <f>[39]insumos!$B$200</f>
        <v>Tinta HIDRACOR</v>
      </c>
      <c r="C2487" s="266" t="str">
        <f>[39]insumos!$C$200</f>
        <v>kg</v>
      </c>
      <c r="D2487" s="267">
        <v>0.35</v>
      </c>
      <c r="E2487" s="268">
        <f>[39]insumos!$D$200</f>
        <v>2.09</v>
      </c>
      <c r="F2487" s="274"/>
    </row>
    <row r="2488" spans="1:6" hidden="1">
      <c r="A2488" s="259"/>
      <c r="B2488" s="265"/>
      <c r="C2488" s="271"/>
      <c r="D2488" s="267"/>
      <c r="E2488" s="259" t="s">
        <v>310</v>
      </c>
      <c r="F2488" s="274"/>
    </row>
    <row r="2489" spans="1:6" hidden="1">
      <c r="A2489" s="259"/>
      <c r="B2489" s="239"/>
      <c r="C2489" s="264"/>
      <c r="D2489" s="241"/>
      <c r="E2489" s="259" t="s">
        <v>311</v>
      </c>
      <c r="F2489" s="274"/>
    </row>
    <row r="2490" spans="1:6" hidden="1">
      <c r="A2490" s="259"/>
      <c r="B2490" s="265"/>
      <c r="C2490" s="271"/>
      <c r="D2490" s="272"/>
      <c r="E2490" s="259" t="s">
        <v>312</v>
      </c>
      <c r="F2490" s="274"/>
    </row>
    <row r="2491" spans="1:6" hidden="1">
      <c r="A2491" s="259"/>
      <c r="B2491" s="265"/>
      <c r="C2491" s="271"/>
      <c r="D2491" s="272"/>
      <c r="E2491" s="259" t="s">
        <v>313</v>
      </c>
      <c r="F2491" s="274"/>
    </row>
    <row r="2492" spans="1:6" hidden="1">
      <c r="A2492" s="259"/>
      <c r="B2492" s="265"/>
      <c r="C2492" s="271"/>
      <c r="D2492" s="272"/>
      <c r="E2492" s="239"/>
      <c r="F2492" s="274"/>
    </row>
    <row r="2493" spans="1:6" hidden="1">
      <c r="A2493" s="259" t="s">
        <v>657</v>
      </c>
      <c r="B2493" s="259" t="s">
        <v>102</v>
      </c>
      <c r="C2493" s="260"/>
      <c r="D2493" s="261"/>
      <c r="E2493" s="259"/>
      <c r="F2493" s="274"/>
    </row>
    <row r="2494" spans="1:6" hidden="1">
      <c r="A2494" s="258"/>
      <c r="B2494" s="265" t="str">
        <f>[39]insumos!$B$31</f>
        <v>Servente</v>
      </c>
      <c r="C2494" s="281" t="str">
        <f>[39]insumos!$C$31</f>
        <v>h</v>
      </c>
      <c r="D2494" s="241">
        <v>1.7</v>
      </c>
      <c r="E2494" s="268">
        <f>[39]insumos!$D$31</f>
        <v>3.11</v>
      </c>
      <c r="F2494" s="274"/>
    </row>
    <row r="2495" spans="1:6" hidden="1">
      <c r="A2495" s="258"/>
      <c r="B2495" s="239"/>
      <c r="C2495" s="240"/>
      <c r="D2495" s="241"/>
      <c r="E2495" s="259" t="s">
        <v>310</v>
      </c>
      <c r="F2495" s="274"/>
    </row>
    <row r="2496" spans="1:6" hidden="1">
      <c r="A2496" s="258"/>
      <c r="B2496" s="265"/>
      <c r="C2496" s="273"/>
      <c r="D2496" s="273"/>
      <c r="E2496" s="259" t="s">
        <v>311</v>
      </c>
      <c r="F2496" s="274"/>
    </row>
    <row r="2497" spans="1:6" hidden="1">
      <c r="A2497" s="258"/>
      <c r="B2497" s="265"/>
      <c r="C2497" s="273"/>
      <c r="D2497" s="273"/>
      <c r="E2497" s="259" t="s">
        <v>312</v>
      </c>
      <c r="F2497" s="274"/>
    </row>
    <row r="2498" spans="1:6" hidden="1">
      <c r="A2498" s="258"/>
      <c r="B2498" s="265"/>
      <c r="C2498" s="273"/>
      <c r="D2498" s="273"/>
      <c r="E2498" s="259" t="s">
        <v>313</v>
      </c>
      <c r="F2498" s="274"/>
    </row>
    <row r="2499" spans="1:6" hidden="1">
      <c r="F2499" s="274"/>
    </row>
    <row r="2500" spans="1:6" hidden="1">
      <c r="A2500" s="259" t="s">
        <v>658</v>
      </c>
      <c r="B2500" s="290" t="s">
        <v>586</v>
      </c>
      <c r="C2500" s="271"/>
      <c r="D2500" s="267"/>
      <c r="E2500" s="259"/>
      <c r="F2500" s="274"/>
    </row>
    <row r="2501" spans="1:6" hidden="1">
      <c r="A2501" s="259"/>
      <c r="B2501" s="265" t="str">
        <f>[39]insumos!$B$24</f>
        <v>Pedreiro</v>
      </c>
      <c r="C2501" s="266" t="str">
        <f>[39]insumos!$C$24</f>
        <v>h</v>
      </c>
      <c r="D2501" s="267">
        <v>0.39</v>
      </c>
      <c r="E2501" s="268">
        <f>[39]insumos!$D$24</f>
        <v>4.6100000000000003</v>
      </c>
      <c r="F2501" s="274"/>
    </row>
    <row r="2502" spans="1:6" hidden="1">
      <c r="A2502" s="259"/>
      <c r="B2502" s="265" t="str">
        <f>[39]insumos!$B$31</f>
        <v>Servente</v>
      </c>
      <c r="C2502" s="266" t="str">
        <f>[39]insumos!$C$31</f>
        <v>h</v>
      </c>
      <c r="D2502" s="267">
        <v>1.05</v>
      </c>
      <c r="E2502" s="268">
        <f>[39]insumos!$D$31</f>
        <v>3.11</v>
      </c>
      <c r="F2502" s="274"/>
    </row>
    <row r="2503" spans="1:6" hidden="1">
      <c r="A2503" s="259"/>
      <c r="B2503" s="265" t="str">
        <f>[39]insumos!$B$35</f>
        <v>Areia grossa</v>
      </c>
      <c r="C2503" s="266" t="str">
        <f>[39]insumos!$C$35</f>
        <v>m3</v>
      </c>
      <c r="D2503" s="267">
        <v>4.0599999999999997E-2</v>
      </c>
      <c r="E2503" s="268">
        <f>[39]insumos!$D$35</f>
        <v>43.89</v>
      </c>
      <c r="F2503" s="274"/>
    </row>
    <row r="2504" spans="1:6" hidden="1">
      <c r="A2504" s="259"/>
      <c r="B2504" s="265" t="str">
        <f>[39]insumos!$B$36</f>
        <v>Brita 1 e 2</v>
      </c>
      <c r="C2504" s="266" t="str">
        <f>[39]insumos!$C$36</f>
        <v>m3</v>
      </c>
      <c r="D2504" s="267">
        <v>5.2600000000000001E-2</v>
      </c>
      <c r="E2504" s="268">
        <f>[39]insumos!$D$36</f>
        <v>69.34</v>
      </c>
      <c r="F2504" s="274"/>
    </row>
    <row r="2505" spans="1:6" hidden="1">
      <c r="A2505" s="259"/>
      <c r="B2505" s="275" t="str">
        <f>[39]insumos!$B$39</f>
        <v>Cimento Portland - saco 50kg</v>
      </c>
      <c r="C2505" s="266" t="str">
        <f>[39]insumos!$C$39</f>
        <v>kg</v>
      </c>
      <c r="D2505" s="267">
        <v>13.2</v>
      </c>
      <c r="E2505" s="276">
        <f>[39]insumos!$D$39</f>
        <v>0.42</v>
      </c>
      <c r="F2505" s="274"/>
    </row>
    <row r="2506" spans="1:6" hidden="1">
      <c r="A2506" s="259"/>
      <c r="B2506" s="275" t="str">
        <f>[39]insumos!$B$653</f>
        <v>Betoneira Pot=3HP 320Lts</v>
      </c>
      <c r="C2506" s="266" t="str">
        <f>[39]insumos!$C$653</f>
        <v>h</v>
      </c>
      <c r="D2506" s="267">
        <v>0.05</v>
      </c>
      <c r="E2506" s="276">
        <f>[39]insumos!$D$653</f>
        <v>1.47</v>
      </c>
      <c r="F2506" s="274"/>
    </row>
    <row r="2507" spans="1:6" hidden="1">
      <c r="A2507" s="259"/>
      <c r="B2507" s="275"/>
      <c r="C2507" s="271"/>
      <c r="D2507" s="267"/>
      <c r="E2507" s="259" t="s">
        <v>310</v>
      </c>
      <c r="F2507" s="274"/>
    </row>
    <row r="2508" spans="1:6" hidden="1">
      <c r="A2508" s="259"/>
      <c r="B2508" s="239"/>
      <c r="C2508" s="264"/>
      <c r="D2508" s="241"/>
      <c r="E2508" s="259" t="s">
        <v>311</v>
      </c>
      <c r="F2508" s="274"/>
    </row>
    <row r="2509" spans="1:6" hidden="1">
      <c r="A2509" s="259"/>
      <c r="B2509" s="265"/>
      <c r="C2509" s="271"/>
      <c r="D2509" s="272"/>
      <c r="E2509" s="259" t="s">
        <v>312</v>
      </c>
      <c r="F2509" s="274"/>
    </row>
    <row r="2510" spans="1:6" hidden="1">
      <c r="A2510" s="259"/>
      <c r="B2510" s="265"/>
      <c r="C2510" s="271"/>
      <c r="D2510" s="272"/>
      <c r="E2510" s="259" t="s">
        <v>313</v>
      </c>
      <c r="F2510" s="274"/>
    </row>
    <row r="2511" spans="1:6" hidden="1">
      <c r="A2511" s="258"/>
      <c r="B2511" s="265"/>
      <c r="C2511" s="273"/>
      <c r="D2511" s="273"/>
      <c r="E2511" s="259"/>
      <c r="F2511" s="274"/>
    </row>
    <row r="2512" spans="1:6" hidden="1">
      <c r="A2512" s="259" t="s">
        <v>659</v>
      </c>
      <c r="B2512" s="279" t="s">
        <v>108</v>
      </c>
      <c r="C2512" s="289"/>
      <c r="D2512" s="289"/>
      <c r="E2512" s="289"/>
      <c r="F2512" s="274"/>
    </row>
    <row r="2513" spans="1:6" hidden="1">
      <c r="A2513" s="258"/>
      <c r="B2513" s="265" t="str">
        <f>[39]insumos!$B$31</f>
        <v>Servente</v>
      </c>
      <c r="C2513" s="266" t="str">
        <f>[39]insumos!$C$31</f>
        <v>h</v>
      </c>
      <c r="D2513" s="267">
        <v>0.85</v>
      </c>
      <c r="E2513" s="268">
        <f>[39]insumos!$D$31</f>
        <v>3.11</v>
      </c>
      <c r="F2513" s="274"/>
    </row>
    <row r="2514" spans="1:6" hidden="1">
      <c r="A2514" s="258"/>
      <c r="B2514" s="265" t="str">
        <f>[39]insumos!$B$24</f>
        <v>Pedreiro</v>
      </c>
      <c r="C2514" s="266" t="str">
        <f>[39]insumos!$C$24</f>
        <v>h</v>
      </c>
      <c r="D2514" s="267">
        <v>1.5</v>
      </c>
      <c r="E2514" s="268">
        <f>[39]insumos!$D$24</f>
        <v>4.6100000000000003</v>
      </c>
      <c r="F2514" s="274"/>
    </row>
    <row r="2515" spans="1:6" hidden="1">
      <c r="A2515" s="258"/>
      <c r="B2515" s="265" t="str">
        <f>[39]insumos!$B$82</f>
        <v>Elemento vazado (50x50)cm tipo veneziana</v>
      </c>
      <c r="C2515" s="266" t="str">
        <f>[39]insumos!$C$82</f>
        <v>un</v>
      </c>
      <c r="D2515" s="267">
        <v>4</v>
      </c>
      <c r="E2515" s="268">
        <f>[39]insumos!$D$82</f>
        <v>13.2</v>
      </c>
      <c r="F2515" s="274"/>
    </row>
    <row r="2516" spans="1:6" hidden="1">
      <c r="A2516" s="258"/>
      <c r="B2516" s="275" t="str">
        <f>[39]insumos!$B$44</f>
        <v>Argamassa de cimento e areia s/pen. traço 1:3</v>
      </c>
      <c r="C2516" s="266" t="str">
        <f>[39]insumos!$C$44</f>
        <v>m3</v>
      </c>
      <c r="D2516" s="267">
        <v>3.5999999999999999E-3</v>
      </c>
      <c r="E2516" s="276">
        <f>[39]insumos!$D$44</f>
        <v>0</v>
      </c>
      <c r="F2516" s="274"/>
    </row>
    <row r="2517" spans="1:6" hidden="1">
      <c r="A2517" s="258"/>
      <c r="B2517" s="275"/>
      <c r="C2517" s="271"/>
      <c r="D2517" s="267"/>
      <c r="E2517" s="259" t="s">
        <v>310</v>
      </c>
      <c r="F2517" s="274"/>
    </row>
    <row r="2518" spans="1:6" hidden="1">
      <c r="A2518" s="258"/>
      <c r="B2518" s="239"/>
      <c r="C2518" s="264"/>
      <c r="D2518" s="241"/>
      <c r="E2518" s="259" t="s">
        <v>311</v>
      </c>
      <c r="F2518" s="274"/>
    </row>
    <row r="2519" spans="1:6" hidden="1">
      <c r="A2519" s="258"/>
      <c r="B2519" s="239"/>
      <c r="C2519" s="264"/>
      <c r="D2519" s="241"/>
      <c r="E2519" s="259" t="s">
        <v>312</v>
      </c>
      <c r="F2519" s="274"/>
    </row>
    <row r="2520" spans="1:6" hidden="1">
      <c r="A2520" s="258"/>
      <c r="B2520" s="239"/>
      <c r="C2520" s="264"/>
      <c r="D2520" s="241"/>
      <c r="E2520" s="259" t="s">
        <v>313</v>
      </c>
      <c r="F2520" s="274"/>
    </row>
    <row r="2521" spans="1:6" hidden="1">
      <c r="A2521" s="258"/>
      <c r="B2521" s="265"/>
      <c r="C2521" s="273"/>
      <c r="D2521" s="273"/>
      <c r="E2521" s="259"/>
      <c r="F2521" s="274"/>
    </row>
    <row r="2522" spans="1:6" hidden="1">
      <c r="A2522" s="259" t="s">
        <v>660</v>
      </c>
      <c r="B2522" s="279" t="s">
        <v>270</v>
      </c>
      <c r="C2522" s="289"/>
      <c r="D2522" s="289"/>
      <c r="E2522" s="289"/>
      <c r="F2522" s="274"/>
    </row>
    <row r="2523" spans="1:6" hidden="1">
      <c r="A2523" s="258"/>
      <c r="B2523" s="265" t="str">
        <f>[39]insumos!$B$31</f>
        <v>Servente</v>
      </c>
      <c r="C2523" s="266" t="str">
        <f>[39]insumos!$C$31</f>
        <v>h</v>
      </c>
      <c r="D2523" s="267">
        <v>1.5</v>
      </c>
      <c r="E2523" s="268">
        <f>[39]insumos!$D$31</f>
        <v>3.11</v>
      </c>
      <c r="F2523" s="274"/>
    </row>
    <row r="2524" spans="1:6" hidden="1">
      <c r="A2524" s="258"/>
      <c r="B2524" s="265" t="str">
        <f>[39]insumos!$B$24</f>
        <v>Pedreiro</v>
      </c>
      <c r="C2524" s="266" t="str">
        <f>[39]insumos!$C$24</f>
        <v>h</v>
      </c>
      <c r="D2524" s="267">
        <v>1.5</v>
      </c>
      <c r="E2524" s="268">
        <f>[39]insumos!$D$24</f>
        <v>4.6100000000000003</v>
      </c>
      <c r="F2524" s="274"/>
    </row>
    <row r="2525" spans="1:6" hidden="1">
      <c r="A2525" s="258"/>
      <c r="B2525" s="265" t="str">
        <f>[39]insumos!$B$223</f>
        <v>Anel/aduela em conc. arm.D=1,00m, h=0,50m - pré-fabricada</v>
      </c>
      <c r="C2525" s="266" t="str">
        <f>[39]insumos!$C$223</f>
        <v>un</v>
      </c>
      <c r="D2525" s="267">
        <v>1</v>
      </c>
      <c r="E2525" s="268">
        <f>[39]insumos!$D$223</f>
        <v>57.56</v>
      </c>
      <c r="F2525" s="274"/>
    </row>
    <row r="2526" spans="1:6" hidden="1">
      <c r="A2526" s="258"/>
      <c r="B2526" s="275"/>
      <c r="C2526" s="271"/>
      <c r="D2526" s="267"/>
      <c r="E2526" s="259" t="s">
        <v>310</v>
      </c>
      <c r="F2526" s="274"/>
    </row>
    <row r="2527" spans="1:6" hidden="1">
      <c r="A2527" s="258"/>
      <c r="B2527" s="239"/>
      <c r="C2527" s="264"/>
      <c r="D2527" s="241"/>
      <c r="E2527" s="259" t="s">
        <v>311</v>
      </c>
      <c r="F2527" s="274"/>
    </row>
    <row r="2528" spans="1:6" hidden="1">
      <c r="A2528" s="258"/>
      <c r="B2528" s="239"/>
      <c r="C2528" s="264"/>
      <c r="D2528" s="241"/>
      <c r="E2528" s="259" t="s">
        <v>312</v>
      </c>
      <c r="F2528" s="274"/>
    </row>
    <row r="2529" spans="1:6" hidden="1">
      <c r="A2529" s="258"/>
      <c r="B2529" s="239"/>
      <c r="C2529" s="264"/>
      <c r="D2529" s="241"/>
      <c r="E2529" s="259" t="s">
        <v>313</v>
      </c>
      <c r="F2529" s="274"/>
    </row>
    <row r="2530" spans="1:6" hidden="1">
      <c r="A2530" s="258"/>
      <c r="B2530" s="265"/>
      <c r="C2530" s="273"/>
      <c r="D2530" s="273"/>
      <c r="E2530" s="259"/>
      <c r="F2530" s="274"/>
    </row>
    <row r="2531" spans="1:6" hidden="1">
      <c r="A2531" s="259" t="s">
        <v>661</v>
      </c>
      <c r="B2531" s="279" t="s">
        <v>271</v>
      </c>
      <c r="C2531" s="289"/>
      <c r="D2531" s="289"/>
      <c r="E2531" s="289"/>
      <c r="F2531" s="274"/>
    </row>
    <row r="2532" spans="1:6" hidden="1">
      <c r="A2532" s="258"/>
      <c r="B2532" s="265" t="str">
        <f>[39]insumos!$B$31</f>
        <v>Servente</v>
      </c>
      <c r="C2532" s="266" t="str">
        <f>[39]insumos!$C$31</f>
        <v>h</v>
      </c>
      <c r="D2532" s="267">
        <v>1</v>
      </c>
      <c r="E2532" s="268">
        <f>[39]insumos!$D$31</f>
        <v>3.11</v>
      </c>
      <c r="F2532" s="274"/>
    </row>
    <row r="2533" spans="1:6" hidden="1">
      <c r="A2533" s="258"/>
      <c r="B2533" s="265" t="str">
        <f>[39]insumos!$B$24</f>
        <v>Pedreiro</v>
      </c>
      <c r="C2533" s="266" t="str">
        <f>[39]insumos!$C$24</f>
        <v>h</v>
      </c>
      <c r="D2533" s="267">
        <v>1</v>
      </c>
      <c r="E2533" s="268">
        <f>[39]insumos!$D$24</f>
        <v>4.6100000000000003</v>
      </c>
      <c r="F2533" s="274"/>
    </row>
    <row r="2534" spans="1:6" hidden="1">
      <c r="A2534" s="258"/>
      <c r="B2534" s="265" t="str">
        <f>[39]insumos!$B$222</f>
        <v>Anel/aduela em conc. arm.D=1,00m, h=0,25m - pré-fabricada</v>
      </c>
      <c r="C2534" s="266" t="str">
        <f>[39]insumos!$C$222</f>
        <v>un</v>
      </c>
      <c r="D2534" s="267">
        <v>1</v>
      </c>
      <c r="E2534" s="268">
        <f>[39]insumos!$D$222</f>
        <v>47.05</v>
      </c>
      <c r="F2534" s="274"/>
    </row>
    <row r="2535" spans="1:6" hidden="1">
      <c r="A2535" s="258"/>
      <c r="B2535" s="275"/>
      <c r="C2535" s="271"/>
      <c r="D2535" s="267"/>
      <c r="E2535" s="259" t="s">
        <v>310</v>
      </c>
      <c r="F2535" s="274"/>
    </row>
    <row r="2536" spans="1:6" hidden="1">
      <c r="A2536" s="258"/>
      <c r="B2536" s="239"/>
      <c r="C2536" s="264"/>
      <c r="D2536" s="241"/>
      <c r="E2536" s="259" t="s">
        <v>311</v>
      </c>
      <c r="F2536" s="274"/>
    </row>
    <row r="2537" spans="1:6" hidden="1">
      <c r="A2537" s="258"/>
      <c r="B2537" s="239"/>
      <c r="C2537" s="264"/>
      <c r="D2537" s="241"/>
      <c r="E2537" s="259" t="s">
        <v>312</v>
      </c>
      <c r="F2537" s="274"/>
    </row>
    <row r="2538" spans="1:6" hidden="1">
      <c r="A2538" s="258"/>
      <c r="B2538" s="239"/>
      <c r="C2538" s="264"/>
      <c r="D2538" s="241"/>
      <c r="E2538" s="259" t="s">
        <v>313</v>
      </c>
      <c r="F2538" s="274"/>
    </row>
    <row r="2539" spans="1:6" hidden="1">
      <c r="A2539" s="258"/>
      <c r="B2539" s="265"/>
      <c r="C2539" s="273"/>
      <c r="D2539" s="273"/>
      <c r="E2539" s="259"/>
      <c r="F2539" s="274"/>
    </row>
    <row r="2540" spans="1:6" hidden="1">
      <c r="A2540" s="259" t="s">
        <v>662</v>
      </c>
      <c r="B2540" s="279" t="s">
        <v>663</v>
      </c>
      <c r="C2540" s="289"/>
      <c r="D2540" s="289"/>
      <c r="E2540" s="289"/>
      <c r="F2540" s="274"/>
    </row>
    <row r="2541" spans="1:6" hidden="1">
      <c r="A2541" s="258"/>
      <c r="B2541" s="265" t="str">
        <f>[39]insumos!$B$31</f>
        <v>Servente</v>
      </c>
      <c r="C2541" s="266" t="str">
        <f>[39]insumos!$C$31</f>
        <v>h</v>
      </c>
      <c r="D2541" s="267">
        <v>1</v>
      </c>
      <c r="E2541" s="268">
        <f>[39]insumos!$D$31</f>
        <v>3.11</v>
      </c>
      <c r="F2541" s="274"/>
    </row>
    <row r="2542" spans="1:6" hidden="1">
      <c r="A2542" s="258"/>
      <c r="B2542" s="265" t="str">
        <f>[39]insumos!$B$24</f>
        <v>Pedreiro</v>
      </c>
      <c r="C2542" s="266" t="str">
        <f>[39]insumos!$C$24</f>
        <v>h</v>
      </c>
      <c r="D2542" s="267">
        <v>1</v>
      </c>
      <c r="E2542" s="268">
        <f>[39]insumos!$D$24</f>
        <v>4.6100000000000003</v>
      </c>
      <c r="F2542" s="274"/>
    </row>
    <row r="2543" spans="1:6" hidden="1">
      <c r="A2543" s="258"/>
      <c r="B2543" s="265" t="str">
        <f>[39]insumos!$B$221</f>
        <v>Anel/aduela em conc. arm.D=0,60m, h=0,50m - pré-fabricada</v>
      </c>
      <c r="C2543" s="266" t="str">
        <f>[39]insumos!$C$221</f>
        <v>un</v>
      </c>
      <c r="D2543" s="267">
        <v>1</v>
      </c>
      <c r="E2543" s="268">
        <f>[39]insumos!$D$221</f>
        <v>24.84</v>
      </c>
      <c r="F2543" s="274"/>
    </row>
    <row r="2544" spans="1:6" hidden="1">
      <c r="A2544" s="258"/>
      <c r="B2544" s="275"/>
      <c r="C2544" s="271"/>
      <c r="D2544" s="267"/>
      <c r="E2544" s="259" t="s">
        <v>310</v>
      </c>
      <c r="F2544" s="274"/>
    </row>
    <row r="2545" spans="1:6" hidden="1">
      <c r="A2545" s="258"/>
      <c r="B2545" s="239"/>
      <c r="C2545" s="264"/>
      <c r="D2545" s="241"/>
      <c r="E2545" s="259" t="s">
        <v>311</v>
      </c>
      <c r="F2545" s="274"/>
    </row>
    <row r="2546" spans="1:6" hidden="1">
      <c r="A2546" s="258"/>
      <c r="B2546" s="239"/>
      <c r="C2546" s="264"/>
      <c r="D2546" s="241"/>
      <c r="E2546" s="259" t="s">
        <v>312</v>
      </c>
      <c r="F2546" s="274"/>
    </row>
    <row r="2547" spans="1:6" hidden="1">
      <c r="A2547" s="258"/>
      <c r="B2547" s="239"/>
      <c r="C2547" s="264"/>
      <c r="D2547" s="241"/>
      <c r="E2547" s="259" t="s">
        <v>313</v>
      </c>
      <c r="F2547" s="274"/>
    </row>
    <row r="2548" spans="1:6" hidden="1">
      <c r="A2548" s="258"/>
      <c r="B2548" s="265"/>
      <c r="C2548" s="273"/>
      <c r="D2548" s="273"/>
      <c r="E2548" s="259"/>
      <c r="F2548" s="274"/>
    </row>
    <row r="2549" spans="1:6" hidden="1">
      <c r="A2549" s="259" t="s">
        <v>664</v>
      </c>
      <c r="B2549" s="279" t="s">
        <v>272</v>
      </c>
      <c r="C2549" s="289"/>
      <c r="D2549" s="289"/>
      <c r="E2549" s="289"/>
      <c r="F2549" s="274"/>
    </row>
    <row r="2550" spans="1:6" hidden="1">
      <c r="A2550" s="258"/>
      <c r="B2550" s="265" t="str">
        <f>[39]insumos!$B$31</f>
        <v>Servente</v>
      </c>
      <c r="C2550" s="266" t="str">
        <f>[39]insumos!$C$31</f>
        <v>h</v>
      </c>
      <c r="D2550" s="267">
        <v>0.21</v>
      </c>
      <c r="E2550" s="268">
        <f>[39]insumos!$D$31</f>
        <v>3.11</v>
      </c>
      <c r="F2550" s="274"/>
    </row>
    <row r="2551" spans="1:6" hidden="1">
      <c r="A2551" s="258"/>
      <c r="B2551" s="265" t="str">
        <f>[39]insumos!$B$24</f>
        <v>Pedreiro</v>
      </c>
      <c r="C2551" s="266" t="str">
        <f>[39]insumos!$C$24</f>
        <v>h</v>
      </c>
      <c r="D2551" s="267">
        <v>0.21</v>
      </c>
      <c r="E2551" s="268">
        <f>[39]insumos!$D$24</f>
        <v>4.6100000000000003</v>
      </c>
      <c r="F2551" s="274"/>
    </row>
    <row r="2552" spans="1:6" hidden="1">
      <c r="A2552" s="258"/>
      <c r="B2552" s="265" t="str">
        <f>[39]insumos!$B$245</f>
        <v>Tampa em concreto armado D=1,0m - pré-fabricado</v>
      </c>
      <c r="C2552" s="266" t="str">
        <f>[39]insumos!$C$245</f>
        <v>un</v>
      </c>
      <c r="D2552" s="267">
        <v>1</v>
      </c>
      <c r="E2552" s="268">
        <f>[39]insumos!$D$245</f>
        <v>17.559999999999999</v>
      </c>
      <c r="F2552" s="274"/>
    </row>
    <row r="2553" spans="1:6" hidden="1">
      <c r="A2553" s="258"/>
      <c r="B2553" s="265" t="str">
        <f>[39]insumos!$B$246</f>
        <v>Tampa inspeção D=0,60CM - pré-fabricado</v>
      </c>
      <c r="C2553" s="266" t="str">
        <f>[39]insumos!$C$246</f>
        <v>un</v>
      </c>
      <c r="D2553" s="267">
        <v>1</v>
      </c>
      <c r="E2553" s="268">
        <f>[39]insumos!$D$246</f>
        <v>15.8</v>
      </c>
      <c r="F2553" s="274"/>
    </row>
    <row r="2554" spans="1:6" hidden="1">
      <c r="A2554" s="258"/>
      <c r="B2554" s="275"/>
      <c r="C2554" s="271"/>
      <c r="D2554" s="267"/>
      <c r="E2554" s="259" t="s">
        <v>310</v>
      </c>
      <c r="F2554" s="274"/>
    </row>
    <row r="2555" spans="1:6" hidden="1">
      <c r="A2555" s="258"/>
      <c r="B2555" s="239"/>
      <c r="C2555" s="264"/>
      <c r="D2555" s="241"/>
      <c r="E2555" s="259" t="s">
        <v>311</v>
      </c>
      <c r="F2555" s="274"/>
    </row>
    <row r="2556" spans="1:6" hidden="1">
      <c r="A2556" s="258"/>
      <c r="B2556" s="239"/>
      <c r="C2556" s="264"/>
      <c r="D2556" s="241"/>
      <c r="E2556" s="259" t="s">
        <v>312</v>
      </c>
      <c r="F2556" s="274"/>
    </row>
    <row r="2557" spans="1:6" hidden="1">
      <c r="A2557" s="258"/>
      <c r="B2557" s="239"/>
      <c r="C2557" s="264"/>
      <c r="D2557" s="241"/>
      <c r="E2557" s="259" t="s">
        <v>313</v>
      </c>
      <c r="F2557" s="274"/>
    </row>
    <row r="2558" spans="1:6" hidden="1">
      <c r="A2558" s="258"/>
      <c r="B2558" s="265"/>
      <c r="C2558" s="273"/>
      <c r="D2558" s="273"/>
      <c r="E2558" s="259"/>
      <c r="F2558" s="274"/>
    </row>
    <row r="2559" spans="1:6" hidden="1">
      <c r="A2559" s="258"/>
      <c r="B2559" s="279" t="s">
        <v>665</v>
      </c>
      <c r="C2559" s="289"/>
      <c r="D2559" s="289"/>
      <c r="E2559" s="289"/>
      <c r="F2559" s="274"/>
    </row>
    <row r="2560" spans="1:6" hidden="1">
      <c r="A2560" s="258"/>
      <c r="B2560" s="265" t="str">
        <f>[39]insumos!$B$31</f>
        <v>Servente</v>
      </c>
      <c r="C2560" s="266" t="str">
        <f>[39]insumos!$C$31</f>
        <v>h</v>
      </c>
      <c r="D2560" s="267">
        <v>0.21</v>
      </c>
      <c r="E2560" s="268">
        <f>[39]insumos!$D$31</f>
        <v>3.11</v>
      </c>
      <c r="F2560" s="274"/>
    </row>
    <row r="2561" spans="1:6" hidden="1">
      <c r="A2561" s="258"/>
      <c r="B2561" s="265" t="str">
        <f>[39]insumos!$B$24</f>
        <v>Pedreiro</v>
      </c>
      <c r="C2561" s="266" t="str">
        <f>[39]insumos!$C$24</f>
        <v>h</v>
      </c>
      <c r="D2561" s="267">
        <v>0.21</v>
      </c>
      <c r="E2561" s="268">
        <f>[39]insumos!$D$24</f>
        <v>4.6100000000000003</v>
      </c>
      <c r="F2561" s="274"/>
    </row>
    <row r="2562" spans="1:6" hidden="1">
      <c r="A2562" s="258"/>
      <c r="B2562" s="265" t="str">
        <f>[39]insumos!$B$245</f>
        <v>Tampa em concreto armado D=1,0m - pré-fabricado</v>
      </c>
      <c r="C2562" s="266" t="str">
        <f>[39]insumos!$C$245</f>
        <v>un</v>
      </c>
      <c r="D2562" s="267">
        <v>1</v>
      </c>
      <c r="E2562" s="268">
        <f>[39]insumos!$D$245</f>
        <v>17.559999999999999</v>
      </c>
      <c r="F2562" s="274"/>
    </row>
    <row r="2563" spans="1:6" hidden="1">
      <c r="A2563" s="258"/>
      <c r="B2563" s="265" t="str">
        <f>[39]insumos!$B$246</f>
        <v>Tampa inspeção D=0,60CM - pré-fabricado</v>
      </c>
      <c r="C2563" s="266" t="str">
        <f>[39]insumos!$C$246</f>
        <v>un</v>
      </c>
      <c r="D2563" s="267">
        <v>1</v>
      </c>
      <c r="E2563" s="268">
        <f>[39]insumos!$D$246</f>
        <v>15.8</v>
      </c>
      <c r="F2563" s="274"/>
    </row>
    <row r="2564" spans="1:6" hidden="1">
      <c r="A2564" s="258"/>
      <c r="B2564" s="275"/>
      <c r="C2564" s="271"/>
      <c r="D2564" s="267"/>
      <c r="E2564" s="259" t="s">
        <v>310</v>
      </c>
      <c r="F2564" s="274"/>
    </row>
    <row r="2565" spans="1:6" hidden="1">
      <c r="A2565" s="258"/>
      <c r="B2565" s="239"/>
      <c r="C2565" s="264"/>
      <c r="D2565" s="241"/>
      <c r="E2565" s="259" t="s">
        <v>311</v>
      </c>
      <c r="F2565" s="274"/>
    </row>
    <row r="2566" spans="1:6" hidden="1">
      <c r="A2566" s="258"/>
      <c r="B2566" s="239"/>
      <c r="C2566" s="264"/>
      <c r="D2566" s="241"/>
      <c r="E2566" s="259" t="s">
        <v>312</v>
      </c>
      <c r="F2566" s="274"/>
    </row>
    <row r="2567" spans="1:6" hidden="1">
      <c r="A2567" s="258"/>
      <c r="B2567" s="239"/>
      <c r="C2567" s="264"/>
      <c r="D2567" s="241"/>
      <c r="E2567" s="259" t="s">
        <v>313</v>
      </c>
      <c r="F2567" s="274"/>
    </row>
    <row r="2568" spans="1:6" hidden="1">
      <c r="A2568" s="258"/>
      <c r="B2568" s="265"/>
      <c r="C2568" s="273"/>
      <c r="D2568" s="273"/>
      <c r="E2568" s="259"/>
      <c r="F2568" s="274"/>
    </row>
    <row r="2569" spans="1:6" hidden="1">
      <c r="A2569" s="258"/>
      <c r="B2569" s="265"/>
      <c r="C2569" s="273"/>
      <c r="D2569" s="273"/>
      <c r="E2569" s="259"/>
      <c r="F2569" s="274"/>
    </row>
    <row r="2570" spans="1:6" hidden="1">
      <c r="A2570" s="258"/>
      <c r="B2570" s="265"/>
      <c r="C2570" s="273"/>
      <c r="D2570" s="273"/>
      <c r="E2570" s="259"/>
      <c r="F2570" s="274"/>
    </row>
    <row r="2571" spans="1:6" hidden="1">
      <c r="A2571" s="259" t="s">
        <v>666</v>
      </c>
      <c r="B2571" s="279" t="s">
        <v>667</v>
      </c>
      <c r="C2571" s="289"/>
      <c r="D2571" s="289"/>
      <c r="E2571" s="289"/>
      <c r="F2571" s="274"/>
    </row>
    <row r="2572" spans="1:6" hidden="1">
      <c r="A2572" s="258"/>
      <c r="B2572" s="265" t="str">
        <f>[39]insumos!$B$31</f>
        <v>Servente</v>
      </c>
      <c r="C2572" s="266" t="str">
        <f>[39]insumos!$C$31</f>
        <v>h</v>
      </c>
      <c r="D2572" s="267">
        <v>0.21</v>
      </c>
      <c r="E2572" s="268">
        <f>[39]insumos!$D$31</f>
        <v>3.11</v>
      </c>
      <c r="F2572" s="274"/>
    </row>
    <row r="2573" spans="1:6" hidden="1">
      <c r="A2573" s="258"/>
      <c r="B2573" s="265" t="str">
        <f>[39]insumos!$B$24</f>
        <v>Pedreiro</v>
      </c>
      <c r="C2573" s="266" t="str">
        <f>[39]insumos!$C$24</f>
        <v>h</v>
      </c>
      <c r="D2573" s="267">
        <v>0.21</v>
      </c>
      <c r="E2573" s="268">
        <f>[39]insumos!$D$24</f>
        <v>4.6100000000000003</v>
      </c>
      <c r="F2573" s="274"/>
    </row>
    <row r="2574" spans="1:6" hidden="1">
      <c r="A2574" s="258"/>
      <c r="B2574" s="265" t="str">
        <f>[39]insumos!$B$244</f>
        <v>Tampa em concreto armado D=0,60m - pré-fabricado</v>
      </c>
      <c r="C2574" s="266" t="str">
        <f>[39]insumos!$C$244</f>
        <v>un</v>
      </c>
      <c r="D2574" s="267">
        <v>1</v>
      </c>
      <c r="E2574" s="268">
        <f>[39]insumos!$D$244</f>
        <v>17.559999999999999</v>
      </c>
      <c r="F2574" s="274"/>
    </row>
    <row r="2575" spans="1:6" hidden="1">
      <c r="A2575" s="258"/>
      <c r="B2575" s="275"/>
      <c r="C2575" s="271"/>
      <c r="D2575" s="267"/>
      <c r="E2575" s="259" t="s">
        <v>310</v>
      </c>
      <c r="F2575" s="274"/>
    </row>
    <row r="2576" spans="1:6" hidden="1">
      <c r="A2576" s="258"/>
      <c r="B2576" s="239"/>
      <c r="C2576" s="264"/>
      <c r="D2576" s="241"/>
      <c r="E2576" s="259" t="s">
        <v>311</v>
      </c>
      <c r="F2576" s="274"/>
    </row>
    <row r="2577" spans="1:6" hidden="1">
      <c r="A2577" s="258"/>
      <c r="B2577" s="239"/>
      <c r="C2577" s="264"/>
      <c r="D2577" s="241"/>
      <c r="E2577" s="259" t="s">
        <v>312</v>
      </c>
      <c r="F2577" s="274"/>
    </row>
    <row r="2578" spans="1:6" hidden="1">
      <c r="A2578" s="258"/>
      <c r="B2578" s="239"/>
      <c r="C2578" s="264"/>
      <c r="D2578" s="241"/>
      <c r="E2578" s="259" t="s">
        <v>313</v>
      </c>
      <c r="F2578" s="274"/>
    </row>
    <row r="2579" spans="1:6" hidden="1">
      <c r="A2579" s="258"/>
      <c r="B2579" s="265"/>
      <c r="C2579" s="273"/>
      <c r="D2579" s="273"/>
      <c r="E2579" s="259"/>
      <c r="F2579" s="274"/>
    </row>
    <row r="2580" spans="1:6" hidden="1">
      <c r="A2580" s="259" t="s">
        <v>668</v>
      </c>
      <c r="B2580" s="259" t="s">
        <v>110</v>
      </c>
      <c r="C2580" s="264"/>
      <c r="D2580" s="241"/>
      <c r="E2580" s="259"/>
      <c r="F2580" s="274"/>
    </row>
    <row r="2581" spans="1:6" hidden="1">
      <c r="A2581" s="258"/>
      <c r="B2581" s="265" t="str">
        <f>[39]insumos!$B$24</f>
        <v>Pedreiro</v>
      </c>
      <c r="C2581" s="271" t="s">
        <v>325</v>
      </c>
      <c r="D2581" s="267">
        <v>0.1</v>
      </c>
      <c r="E2581" s="268">
        <f>[39]insumos!$D$24</f>
        <v>4.6100000000000003</v>
      </c>
      <c r="F2581" s="274"/>
    </row>
    <row r="2582" spans="1:6" hidden="1">
      <c r="A2582" s="258"/>
      <c r="B2582" s="265" t="str">
        <f>[39]insumos!$B$31</f>
        <v>Servente</v>
      </c>
      <c r="C2582" s="271" t="s">
        <v>325</v>
      </c>
      <c r="D2582" s="267">
        <v>0.2</v>
      </c>
      <c r="E2582" s="268">
        <f>[39]insumos!$D$31</f>
        <v>3.11</v>
      </c>
      <c r="F2582" s="274"/>
    </row>
    <row r="2583" spans="1:6" hidden="1">
      <c r="A2583" s="258"/>
      <c r="B2583" s="275" t="str">
        <f>[39]insumos!$B$247</f>
        <v>Braçadeira para fixação 2"</v>
      </c>
      <c r="C2583" s="281" t="str">
        <f>[39]insumos!$C$247</f>
        <v>un</v>
      </c>
      <c r="D2583" s="267">
        <v>1</v>
      </c>
      <c r="E2583" s="276">
        <f>[39]insumos!$D$247</f>
        <v>0.88</v>
      </c>
      <c r="F2583" s="274"/>
    </row>
    <row r="2584" spans="1:6" hidden="1">
      <c r="A2584" s="258"/>
      <c r="B2584" s="275"/>
      <c r="C2584" s="271"/>
      <c r="D2584" s="267"/>
      <c r="E2584" s="259" t="s">
        <v>310</v>
      </c>
      <c r="F2584" s="274"/>
    </row>
    <row r="2585" spans="1:6" hidden="1">
      <c r="A2585" s="258"/>
      <c r="B2585" s="239"/>
      <c r="C2585" s="264"/>
      <c r="D2585" s="241"/>
      <c r="E2585" s="259" t="s">
        <v>311</v>
      </c>
      <c r="F2585" s="274"/>
    </row>
    <row r="2586" spans="1:6" hidden="1">
      <c r="A2586" s="258"/>
      <c r="B2586" s="265"/>
      <c r="C2586" s="273"/>
      <c r="D2586" s="273"/>
      <c r="E2586" s="259" t="s">
        <v>312</v>
      </c>
      <c r="F2586" s="274"/>
    </row>
    <row r="2587" spans="1:6" hidden="1">
      <c r="A2587" s="258"/>
      <c r="B2587" s="265"/>
      <c r="C2587" s="273"/>
      <c r="D2587" s="273"/>
      <c r="E2587" s="259" t="s">
        <v>313</v>
      </c>
      <c r="F2587" s="274"/>
    </row>
    <row r="2588" spans="1:6" hidden="1">
      <c r="A2588" s="258"/>
      <c r="B2588" s="265"/>
      <c r="C2588" s="273"/>
      <c r="D2588" s="273"/>
      <c r="E2588" s="259"/>
      <c r="F2588" s="274"/>
    </row>
    <row r="2589" spans="1:6" hidden="1">
      <c r="A2589" s="259" t="s">
        <v>669</v>
      </c>
      <c r="B2589" s="290" t="s">
        <v>112</v>
      </c>
      <c r="C2589" s="271"/>
      <c r="D2589" s="267"/>
      <c r="E2589" s="259"/>
      <c r="F2589" s="274"/>
    </row>
    <row r="2590" spans="1:6" hidden="1">
      <c r="A2590" s="259"/>
      <c r="B2590" s="265" t="str">
        <f>[39]insumos!$B$24</f>
        <v>Pedreiro</v>
      </c>
      <c r="C2590" s="271" t="s">
        <v>325</v>
      </c>
      <c r="D2590" s="267">
        <v>0.42</v>
      </c>
      <c r="E2590" s="268">
        <f>[39]insumos!$D$24</f>
        <v>4.6100000000000003</v>
      </c>
      <c r="F2590" s="274"/>
    </row>
    <row r="2591" spans="1:6" hidden="1">
      <c r="A2591" s="259"/>
      <c r="B2591" s="265" t="str">
        <f>[39]insumos!$B$31</f>
        <v>Servente</v>
      </c>
      <c r="C2591" s="271" t="s">
        <v>325</v>
      </c>
      <c r="D2591" s="267">
        <v>1.1000000000000001</v>
      </c>
      <c r="E2591" s="268">
        <f>[39]insumos!$D$31</f>
        <v>3.11</v>
      </c>
      <c r="F2591" s="274"/>
    </row>
    <row r="2592" spans="1:6" hidden="1">
      <c r="A2592" s="259"/>
      <c r="B2592" s="265" t="str">
        <f>[39]insumos!$B$35</f>
        <v>Areia grossa</v>
      </c>
      <c r="C2592" s="271" t="s">
        <v>454</v>
      </c>
      <c r="D2592" s="267">
        <v>4.4999999999999998E-2</v>
      </c>
      <c r="E2592" s="268">
        <f>[39]insumos!$D$35</f>
        <v>43.89</v>
      </c>
      <c r="F2592" s="274"/>
    </row>
    <row r="2593" spans="1:6" hidden="1">
      <c r="A2593" s="259"/>
      <c r="B2593" s="265" t="str">
        <f>[39]insumos!$B$36</f>
        <v>Brita 1 e 2</v>
      </c>
      <c r="C2593" s="271" t="s">
        <v>454</v>
      </c>
      <c r="D2593" s="267">
        <v>5.6000000000000001E-2</v>
      </c>
      <c r="E2593" s="268">
        <f>[39]insumos!$D$36</f>
        <v>69.34</v>
      </c>
      <c r="F2593" s="274"/>
    </row>
    <row r="2594" spans="1:6" hidden="1">
      <c r="A2594" s="259"/>
      <c r="B2594" s="275" t="str">
        <f>[39]insumos!$B$39</f>
        <v>Cimento Portland - saco 50kg</v>
      </c>
      <c r="C2594" s="271" t="s">
        <v>455</v>
      </c>
      <c r="D2594" s="267">
        <v>15.2</v>
      </c>
      <c r="E2594" s="276">
        <f>[39]insumos!$D$39</f>
        <v>0.42</v>
      </c>
      <c r="F2594" s="274"/>
    </row>
    <row r="2595" spans="1:6" hidden="1">
      <c r="A2595" s="259"/>
      <c r="B2595" s="275" t="str">
        <f>[39]insumos!$B$91</f>
        <v>Aditivo hidrófugo - SIKA 1</v>
      </c>
      <c r="C2595" s="302" t="str">
        <f>[39]insumos!$C$91</f>
        <v>l</v>
      </c>
      <c r="D2595" s="267">
        <v>0.13200000000000001</v>
      </c>
      <c r="E2595" s="303">
        <f>[39]insumos!$D$91</f>
        <v>2.35</v>
      </c>
      <c r="F2595" s="274"/>
    </row>
    <row r="2596" spans="1:6" hidden="1">
      <c r="A2596" s="259"/>
      <c r="B2596" s="275" t="str">
        <f>[39]insumos!$B$653</f>
        <v>Betoneira Pot=3HP 320Lts</v>
      </c>
      <c r="C2596" s="271" t="s">
        <v>325</v>
      </c>
      <c r="D2596" s="267">
        <v>0.05</v>
      </c>
      <c r="E2596" s="276">
        <f>[39]insumos!$D$653</f>
        <v>1.47</v>
      </c>
      <c r="F2596" s="274"/>
    </row>
    <row r="2597" spans="1:6" hidden="1">
      <c r="A2597" s="259"/>
      <c r="B2597" s="275"/>
      <c r="C2597" s="271"/>
      <c r="D2597" s="267"/>
      <c r="E2597" s="259" t="s">
        <v>310</v>
      </c>
      <c r="F2597" s="274"/>
    </row>
    <row r="2598" spans="1:6" hidden="1">
      <c r="A2598" s="259"/>
      <c r="B2598" s="239"/>
      <c r="C2598" s="264"/>
      <c r="D2598" s="241"/>
      <c r="E2598" s="259" t="s">
        <v>311</v>
      </c>
      <c r="F2598" s="274"/>
    </row>
    <row r="2599" spans="1:6" hidden="1">
      <c r="A2599" s="259"/>
      <c r="B2599" s="265"/>
      <c r="C2599" s="281"/>
      <c r="D2599" s="241"/>
      <c r="E2599" s="259" t="s">
        <v>312</v>
      </c>
      <c r="F2599" s="274"/>
    </row>
    <row r="2600" spans="1:6" hidden="1">
      <c r="A2600" s="259"/>
      <c r="B2600" s="265"/>
      <c r="C2600" s="281"/>
      <c r="D2600" s="241"/>
      <c r="E2600" s="259" t="s">
        <v>313</v>
      </c>
      <c r="F2600" s="274"/>
    </row>
    <row r="2601" spans="1:6" hidden="1">
      <c r="A2601" s="258"/>
      <c r="B2601" s="265"/>
      <c r="C2601" s="273"/>
      <c r="D2601" s="273"/>
      <c r="E2601" s="259"/>
      <c r="F2601" s="274"/>
    </row>
    <row r="2602" spans="1:6" hidden="1">
      <c r="A2602" s="259" t="s">
        <v>670</v>
      </c>
      <c r="B2602" s="259" t="s">
        <v>276</v>
      </c>
      <c r="C2602" s="260"/>
      <c r="D2602" s="261"/>
      <c r="E2602" s="259"/>
      <c r="F2602" s="274"/>
    </row>
    <row r="2603" spans="1:6" hidden="1">
      <c r="A2603" s="259"/>
      <c r="B2603" s="265" t="str">
        <f>[39]insumos!$B$31</f>
        <v>Servente</v>
      </c>
      <c r="C2603" s="281" t="str">
        <f>[39]insumos!$C$31</f>
        <v>h</v>
      </c>
      <c r="D2603" s="241">
        <v>3.45</v>
      </c>
      <c r="E2603" s="268">
        <f>[39]insumos!$D$31</f>
        <v>3.11</v>
      </c>
      <c r="F2603" s="274"/>
    </row>
    <row r="2604" spans="1:6" hidden="1">
      <c r="A2604" s="259"/>
      <c r="B2604" s="239" t="str">
        <f>[39]insumos!$B$36</f>
        <v>Brita 1 e 2</v>
      </c>
      <c r="C2604" s="264" t="s">
        <v>454</v>
      </c>
      <c r="D2604" s="241">
        <v>1.1000000000000001</v>
      </c>
      <c r="E2604" s="293">
        <f>[39]insumos!$D$36</f>
        <v>69.34</v>
      </c>
      <c r="F2604" s="274"/>
    </row>
    <row r="2605" spans="1:6" hidden="1">
      <c r="A2605" s="259"/>
      <c r="B2605" s="239"/>
      <c r="C2605" s="264"/>
      <c r="D2605" s="241"/>
      <c r="E2605" s="259" t="s">
        <v>310</v>
      </c>
      <c r="F2605" s="274"/>
    </row>
    <row r="2606" spans="1:6" hidden="1">
      <c r="A2606" s="259"/>
      <c r="B2606" s="239"/>
      <c r="C2606" s="240"/>
      <c r="D2606" s="241"/>
      <c r="E2606" s="259" t="s">
        <v>311</v>
      </c>
      <c r="F2606" s="274"/>
    </row>
    <row r="2607" spans="1:6" hidden="1">
      <c r="A2607" s="259"/>
      <c r="B2607" s="259"/>
      <c r="C2607" s="260"/>
      <c r="D2607" s="261"/>
      <c r="E2607" s="259" t="s">
        <v>312</v>
      </c>
      <c r="F2607" s="274"/>
    </row>
    <row r="2608" spans="1:6" hidden="1">
      <c r="A2608" s="259"/>
      <c r="B2608" s="265"/>
      <c r="C2608" s="281"/>
      <c r="D2608" s="241"/>
      <c r="E2608" s="259" t="s">
        <v>313</v>
      </c>
      <c r="F2608" s="274"/>
    </row>
    <row r="2609" spans="1:6" hidden="1">
      <c r="A2609" s="258"/>
      <c r="B2609" s="265"/>
      <c r="C2609" s="273"/>
      <c r="D2609" s="273"/>
      <c r="E2609" s="259"/>
      <c r="F2609" s="274"/>
    </row>
    <row r="2610" spans="1:6" hidden="1">
      <c r="A2610" s="259" t="s">
        <v>671</v>
      </c>
      <c r="B2610" s="259" t="s">
        <v>284</v>
      </c>
      <c r="C2610" s="264"/>
      <c r="D2610" s="241"/>
      <c r="E2610" s="259"/>
      <c r="F2610" s="274"/>
    </row>
    <row r="2611" spans="1:6" hidden="1">
      <c r="A2611" s="259" t="s">
        <v>672</v>
      </c>
      <c r="B2611" s="259" t="s">
        <v>116</v>
      </c>
      <c r="C2611" s="264"/>
      <c r="D2611" s="241"/>
      <c r="E2611" s="259"/>
      <c r="F2611" s="274"/>
    </row>
    <row r="2612" spans="1:6" hidden="1">
      <c r="A2612" s="258"/>
      <c r="B2612" s="269" t="str">
        <f>[39]insumos!$B$319</f>
        <v>Joelho PVC soldavel 90º de 20 mm</v>
      </c>
      <c r="C2612" s="266" t="str">
        <f>[39]insumos!$C$319</f>
        <v>un</v>
      </c>
      <c r="D2612" s="267">
        <v>1</v>
      </c>
      <c r="E2612" s="268">
        <f>[39]insumos!$D$319</f>
        <v>0.22</v>
      </c>
      <c r="F2612" s="274"/>
    </row>
    <row r="2613" spans="1:6" hidden="1">
      <c r="A2613" s="258"/>
      <c r="B2613" s="275"/>
      <c r="C2613" s="271"/>
      <c r="D2613" s="267"/>
      <c r="E2613" s="259" t="s">
        <v>310</v>
      </c>
      <c r="F2613" s="274"/>
    </row>
    <row r="2614" spans="1:6" hidden="1">
      <c r="A2614" s="258"/>
      <c r="B2614" s="239"/>
      <c r="C2614" s="264"/>
      <c r="D2614" s="241"/>
      <c r="E2614" s="259" t="s">
        <v>311</v>
      </c>
      <c r="F2614" s="274"/>
    </row>
    <row r="2615" spans="1:6" hidden="1">
      <c r="A2615" s="258"/>
      <c r="B2615" s="265"/>
      <c r="C2615" s="273"/>
      <c r="D2615" s="273"/>
      <c r="E2615" s="259" t="s">
        <v>312</v>
      </c>
      <c r="F2615" s="274"/>
    </row>
    <row r="2616" spans="1:6" hidden="1">
      <c r="A2616" s="258"/>
      <c r="B2616" s="265"/>
      <c r="C2616" s="273"/>
      <c r="D2616" s="273"/>
      <c r="E2616" s="259" t="s">
        <v>313</v>
      </c>
      <c r="F2616" s="274"/>
    </row>
    <row r="2617" spans="1:6" hidden="1">
      <c r="A2617" s="258"/>
      <c r="F2617" s="274"/>
    </row>
    <row r="2618" spans="1:6" hidden="1">
      <c r="A2618" s="259" t="s">
        <v>673</v>
      </c>
      <c r="B2618" s="259" t="s">
        <v>118</v>
      </c>
      <c r="C2618" s="264"/>
      <c r="D2618" s="241"/>
      <c r="E2618" s="259"/>
      <c r="F2618" s="274"/>
    </row>
    <row r="2619" spans="1:6" hidden="1">
      <c r="A2619" s="258"/>
      <c r="B2619" s="269" t="str">
        <f>[39]insumos!$B$323</f>
        <v>Joelho PVC sold/rosca 90º de 20mm x 1/2"</v>
      </c>
      <c r="C2619" s="266" t="str">
        <f>[39]insumos!$C$323</f>
        <v>un</v>
      </c>
      <c r="D2619" s="267">
        <v>1</v>
      </c>
      <c r="E2619" s="268">
        <f>[39]insumos!$D$323</f>
        <v>0.62</v>
      </c>
      <c r="F2619" s="274"/>
    </row>
    <row r="2620" spans="1:6" hidden="1">
      <c r="A2620" s="258"/>
      <c r="B2620" s="275"/>
      <c r="C2620" s="271"/>
      <c r="D2620" s="267"/>
      <c r="E2620" s="259" t="s">
        <v>310</v>
      </c>
      <c r="F2620" s="274"/>
    </row>
    <row r="2621" spans="1:6" hidden="1">
      <c r="A2621" s="258"/>
      <c r="B2621" s="239"/>
      <c r="C2621" s="264"/>
      <c r="D2621" s="241"/>
      <c r="E2621" s="259" t="s">
        <v>311</v>
      </c>
      <c r="F2621" s="274"/>
    </row>
    <row r="2622" spans="1:6" hidden="1">
      <c r="A2622" s="258"/>
      <c r="B2622" s="265"/>
      <c r="C2622" s="273"/>
      <c r="D2622" s="273"/>
      <c r="E2622" s="259" t="s">
        <v>312</v>
      </c>
      <c r="F2622" s="274"/>
    </row>
    <row r="2623" spans="1:6" hidden="1">
      <c r="A2623" s="258"/>
      <c r="B2623" s="265"/>
      <c r="C2623" s="273"/>
      <c r="D2623" s="273"/>
      <c r="E2623" s="259" t="s">
        <v>313</v>
      </c>
      <c r="F2623" s="274"/>
    </row>
    <row r="2624" spans="1:6" hidden="1">
      <c r="A2624" s="258"/>
      <c r="F2624" s="274"/>
    </row>
    <row r="2625" spans="1:6" hidden="1">
      <c r="A2625" s="259" t="s">
        <v>674</v>
      </c>
      <c r="B2625" s="259" t="s">
        <v>120</v>
      </c>
      <c r="C2625" s="264"/>
      <c r="D2625" s="241"/>
      <c r="E2625" s="259"/>
      <c r="F2625" s="274"/>
    </row>
    <row r="2626" spans="1:6" hidden="1">
      <c r="A2626" s="258"/>
      <c r="B2626" s="269" t="str">
        <f>[39]insumos!$B$393</f>
        <v>Tê PVC sold 90º 20mm</v>
      </c>
      <c r="C2626" s="266" t="str">
        <f>[39]insumos!$C$393</f>
        <v>un</v>
      </c>
      <c r="D2626" s="267">
        <v>1</v>
      </c>
      <c r="E2626" s="268">
        <f>[39]insumos!$D$393</f>
        <v>0.36</v>
      </c>
      <c r="F2626" s="274"/>
    </row>
    <row r="2627" spans="1:6" hidden="1">
      <c r="A2627" s="258"/>
      <c r="B2627" s="275"/>
      <c r="C2627" s="271"/>
      <c r="D2627" s="267"/>
      <c r="E2627" s="259" t="s">
        <v>310</v>
      </c>
      <c r="F2627" s="274"/>
    </row>
    <row r="2628" spans="1:6" hidden="1">
      <c r="A2628" s="258"/>
      <c r="B2628" s="239"/>
      <c r="C2628" s="264"/>
      <c r="D2628" s="241"/>
      <c r="E2628" s="259" t="s">
        <v>311</v>
      </c>
      <c r="F2628" s="274"/>
    </row>
    <row r="2629" spans="1:6" hidden="1">
      <c r="A2629" s="258"/>
      <c r="B2629" s="265"/>
      <c r="C2629" s="273"/>
      <c r="D2629" s="273"/>
      <c r="E2629" s="259" t="s">
        <v>312</v>
      </c>
      <c r="F2629" s="274"/>
    </row>
    <row r="2630" spans="1:6" hidden="1">
      <c r="A2630" s="258"/>
      <c r="B2630" s="265"/>
      <c r="C2630" s="273"/>
      <c r="D2630" s="273"/>
      <c r="E2630" s="259" t="s">
        <v>313</v>
      </c>
      <c r="F2630" s="274"/>
    </row>
    <row r="2631" spans="1:6" hidden="1">
      <c r="A2631" s="258"/>
      <c r="F2631" s="274"/>
    </row>
    <row r="2632" spans="1:6" hidden="1">
      <c r="A2632" s="259" t="s">
        <v>675</v>
      </c>
      <c r="B2632" s="259" t="s">
        <v>122</v>
      </c>
      <c r="C2632" s="264"/>
      <c r="D2632" s="241"/>
      <c r="E2632" s="259"/>
      <c r="F2632" s="274"/>
    </row>
    <row r="2633" spans="1:6" hidden="1">
      <c r="A2633" s="259"/>
      <c r="B2633" s="265" t="str">
        <f>[39]insumos!$B$361</f>
        <v>Registro de gaveta bruto de 1/2"</v>
      </c>
      <c r="C2633" s="266" t="str">
        <f>[39]insumos!$C$361</f>
        <v>un</v>
      </c>
      <c r="D2633" s="267">
        <v>1</v>
      </c>
      <c r="E2633" s="268">
        <f>[39]insumos!$D$361</f>
        <v>11.45</v>
      </c>
      <c r="F2633" s="274"/>
    </row>
    <row r="2634" spans="1:6" hidden="1">
      <c r="A2634" s="259"/>
      <c r="B2634" s="239"/>
      <c r="C2634" s="264"/>
      <c r="D2634" s="241"/>
      <c r="E2634" s="259" t="s">
        <v>310</v>
      </c>
      <c r="F2634" s="274"/>
    </row>
    <row r="2635" spans="1:6" hidden="1">
      <c r="A2635" s="259"/>
      <c r="B2635" s="265"/>
      <c r="C2635" s="273"/>
      <c r="D2635" s="273"/>
      <c r="E2635" s="259" t="s">
        <v>311</v>
      </c>
      <c r="F2635" s="274"/>
    </row>
    <row r="2636" spans="1:6" hidden="1">
      <c r="A2636" s="259"/>
      <c r="B2636" s="265"/>
      <c r="C2636" s="273"/>
      <c r="D2636" s="273"/>
      <c r="E2636" s="259" t="s">
        <v>312</v>
      </c>
      <c r="F2636" s="274"/>
    </row>
    <row r="2637" spans="1:6" hidden="1">
      <c r="A2637" s="259"/>
      <c r="B2637" s="265"/>
      <c r="C2637" s="273"/>
      <c r="D2637" s="273"/>
      <c r="E2637" s="259" t="s">
        <v>313</v>
      </c>
      <c r="F2637" s="274"/>
    </row>
    <row r="2638" spans="1:6" hidden="1">
      <c r="A2638" s="259"/>
      <c r="B2638" s="265"/>
      <c r="C2638" s="273"/>
      <c r="D2638" s="273"/>
      <c r="E2638" s="259"/>
      <c r="F2638" s="274"/>
    </row>
    <row r="2639" spans="1:6" hidden="1">
      <c r="A2639" s="259" t="s">
        <v>676</v>
      </c>
      <c r="B2639" s="259" t="s">
        <v>123</v>
      </c>
      <c r="C2639" s="264"/>
      <c r="D2639" s="241"/>
      <c r="E2639" s="259"/>
      <c r="F2639" s="274"/>
    </row>
    <row r="2640" spans="1:6" hidden="1">
      <c r="A2640" s="259"/>
      <c r="B2640" s="269" t="str">
        <f>[39]insumos!$B$418</f>
        <v>Tubo de PVC soldável marrom D=20mm</v>
      </c>
      <c r="C2640" s="266" t="str">
        <f>[39]insumos!$C$418</f>
        <v>m</v>
      </c>
      <c r="D2640" s="267">
        <v>1.01</v>
      </c>
      <c r="E2640" s="268">
        <f>[39]insumos!$D$418</f>
        <v>1.08</v>
      </c>
      <c r="F2640" s="274"/>
    </row>
    <row r="2641" spans="1:6" hidden="1">
      <c r="A2641" s="259"/>
      <c r="B2641" s="275"/>
      <c r="C2641" s="271"/>
      <c r="D2641" s="267"/>
      <c r="E2641" s="259" t="s">
        <v>310</v>
      </c>
      <c r="F2641" s="274"/>
    </row>
    <row r="2642" spans="1:6" hidden="1">
      <c r="A2642" s="259"/>
      <c r="B2642" s="239"/>
      <c r="C2642" s="264"/>
      <c r="D2642" s="241"/>
      <c r="E2642" s="259" t="s">
        <v>311</v>
      </c>
      <c r="F2642" s="274"/>
    </row>
    <row r="2643" spans="1:6" hidden="1">
      <c r="A2643" s="259"/>
      <c r="B2643" s="265"/>
      <c r="C2643" s="273"/>
      <c r="D2643" s="273"/>
      <c r="E2643" s="259" t="s">
        <v>312</v>
      </c>
      <c r="F2643" s="274"/>
    </row>
    <row r="2644" spans="1:6" hidden="1">
      <c r="A2644" s="259"/>
      <c r="B2644" s="265"/>
      <c r="C2644" s="273"/>
      <c r="D2644" s="273"/>
      <c r="E2644" s="259" t="s">
        <v>313</v>
      </c>
      <c r="F2644" s="274"/>
    </row>
    <row r="2645" spans="1:6" hidden="1">
      <c r="A2645" s="259"/>
      <c r="B2645" s="265"/>
      <c r="C2645" s="273"/>
      <c r="D2645" s="273"/>
      <c r="E2645" s="259"/>
      <c r="F2645" s="274"/>
    </row>
    <row r="2646" spans="1:6" hidden="1">
      <c r="A2646" s="259" t="s">
        <v>677</v>
      </c>
      <c r="B2646" s="259" t="s">
        <v>125</v>
      </c>
      <c r="C2646" s="264"/>
      <c r="D2646" s="241"/>
      <c r="E2646" s="259"/>
      <c r="F2646" s="274"/>
    </row>
    <row r="2647" spans="1:6" hidden="1">
      <c r="A2647" s="259"/>
      <c r="B2647" s="265" t="str">
        <f>[39]insumos!$B$276</f>
        <v>Chuveiro plastico</v>
      </c>
      <c r="C2647" s="266" t="str">
        <f>[39]insumos!$C$276</f>
        <v>un</v>
      </c>
      <c r="D2647" s="267">
        <v>1</v>
      </c>
      <c r="E2647" s="268">
        <f>[39]insumos!$D$276</f>
        <v>4.3600000000000003</v>
      </c>
      <c r="F2647" s="274"/>
    </row>
    <row r="2648" spans="1:6" hidden="1">
      <c r="A2648" s="259"/>
      <c r="B2648" s="239"/>
      <c r="C2648" s="264"/>
      <c r="D2648" s="241"/>
      <c r="E2648" s="259" t="s">
        <v>310</v>
      </c>
      <c r="F2648" s="274"/>
    </row>
    <row r="2649" spans="1:6" hidden="1">
      <c r="A2649" s="259"/>
      <c r="B2649" s="265"/>
      <c r="C2649" s="273"/>
      <c r="D2649" s="273"/>
      <c r="E2649" s="259" t="s">
        <v>311</v>
      </c>
      <c r="F2649" s="274"/>
    </row>
    <row r="2650" spans="1:6" hidden="1">
      <c r="A2650" s="259"/>
      <c r="B2650" s="265"/>
      <c r="C2650" s="273"/>
      <c r="D2650" s="273"/>
      <c r="E2650" s="259" t="s">
        <v>312</v>
      </c>
      <c r="F2650" s="274"/>
    </row>
    <row r="2651" spans="1:6" hidden="1">
      <c r="A2651" s="259"/>
      <c r="B2651" s="265"/>
      <c r="C2651" s="273"/>
      <c r="D2651" s="273"/>
      <c r="E2651" s="259" t="s">
        <v>313</v>
      </c>
      <c r="F2651" s="274"/>
    </row>
    <row r="2652" spans="1:6" hidden="1">
      <c r="A2652" s="259"/>
      <c r="B2652" s="284"/>
      <c r="C2652" s="271"/>
      <c r="D2652" s="267"/>
      <c r="E2652" s="291"/>
      <c r="F2652" s="274"/>
    </row>
    <row r="2653" spans="1:6" hidden="1">
      <c r="A2653" s="259" t="s">
        <v>678</v>
      </c>
      <c r="B2653" s="259" t="s">
        <v>126</v>
      </c>
      <c r="C2653" s="264"/>
      <c r="D2653" s="241"/>
      <c r="E2653" s="259"/>
      <c r="F2653" s="274"/>
    </row>
    <row r="2654" spans="1:6" hidden="1">
      <c r="A2654" s="259"/>
      <c r="B2654" s="269" t="str">
        <f>[39]insumos!$B$348</f>
        <v>Nipel PVC c/rosca 1/2"</v>
      </c>
      <c r="C2654" s="266" t="str">
        <f>[39]insumos!$C$348</f>
        <v>un</v>
      </c>
      <c r="D2654" s="267">
        <v>1</v>
      </c>
      <c r="E2654" s="268">
        <f>[39]insumos!$D$348</f>
        <v>0.25</v>
      </c>
      <c r="F2654" s="274"/>
    </row>
    <row r="2655" spans="1:6" hidden="1">
      <c r="A2655" s="259"/>
      <c r="B2655" s="275"/>
      <c r="C2655" s="271"/>
      <c r="D2655" s="267"/>
      <c r="E2655" s="259" t="s">
        <v>310</v>
      </c>
      <c r="F2655" s="274"/>
    </row>
    <row r="2656" spans="1:6" hidden="1">
      <c r="A2656" s="259"/>
      <c r="B2656" s="239"/>
      <c r="C2656" s="264"/>
      <c r="D2656" s="241"/>
      <c r="E2656" s="259" t="s">
        <v>311</v>
      </c>
      <c r="F2656" s="274"/>
    </row>
    <row r="2657" spans="1:6" hidden="1">
      <c r="A2657" s="259"/>
      <c r="B2657" s="265"/>
      <c r="C2657" s="273"/>
      <c r="D2657" s="273"/>
      <c r="E2657" s="259" t="s">
        <v>312</v>
      </c>
      <c r="F2657" s="274"/>
    </row>
    <row r="2658" spans="1:6" hidden="1">
      <c r="A2658" s="259"/>
      <c r="B2658" s="265"/>
      <c r="C2658" s="273"/>
      <c r="D2658" s="273"/>
      <c r="E2658" s="259" t="s">
        <v>313</v>
      </c>
      <c r="F2658" s="274"/>
    </row>
    <row r="2659" spans="1:6" hidden="1">
      <c r="A2659" s="259"/>
      <c r="B2659" s="239"/>
      <c r="C2659" s="271"/>
      <c r="D2659" s="267"/>
      <c r="E2659" s="293"/>
      <c r="F2659" s="274"/>
    </row>
    <row r="2660" spans="1:6" hidden="1">
      <c r="A2660" s="259" t="s">
        <v>679</v>
      </c>
      <c r="B2660" s="259" t="s">
        <v>127</v>
      </c>
      <c r="C2660" s="264"/>
      <c r="D2660" s="241"/>
      <c r="E2660" s="259"/>
      <c r="F2660" s="274"/>
    </row>
    <row r="2661" spans="1:6" hidden="1">
      <c r="A2661" s="259"/>
      <c r="B2661" s="265" t="str">
        <f>[39]insumos!$B$313</f>
        <v>Engate flexivel</v>
      </c>
      <c r="C2661" s="266" t="str">
        <f>[39]insumos!$C$313</f>
        <v>un</v>
      </c>
      <c r="D2661" s="267">
        <v>1</v>
      </c>
      <c r="E2661" s="268">
        <f>[39]insumos!$D$313</f>
        <v>1.4</v>
      </c>
      <c r="F2661" s="274"/>
    </row>
    <row r="2662" spans="1:6" hidden="1">
      <c r="A2662" s="259"/>
      <c r="B2662" s="239"/>
      <c r="C2662" s="264"/>
      <c r="D2662" s="241"/>
      <c r="E2662" s="259" t="s">
        <v>310</v>
      </c>
    </row>
    <row r="2663" spans="1:6" hidden="1">
      <c r="A2663" s="259"/>
      <c r="B2663" s="265"/>
      <c r="C2663" s="273"/>
      <c r="D2663" s="273"/>
      <c r="E2663" s="259" t="s">
        <v>311</v>
      </c>
    </row>
    <row r="2664" spans="1:6" hidden="1">
      <c r="A2664" s="259"/>
      <c r="B2664" s="265"/>
      <c r="C2664" s="273"/>
      <c r="D2664" s="273"/>
      <c r="E2664" s="259" t="s">
        <v>312</v>
      </c>
    </row>
    <row r="2665" spans="1:6" hidden="1">
      <c r="A2665" s="259"/>
      <c r="B2665" s="265"/>
      <c r="C2665" s="273"/>
      <c r="D2665" s="273"/>
      <c r="E2665" s="259" t="s">
        <v>313</v>
      </c>
    </row>
    <row r="2666" spans="1:6" hidden="1">
      <c r="A2666" s="259"/>
      <c r="B2666" s="239"/>
      <c r="C2666" s="271"/>
      <c r="D2666" s="267"/>
      <c r="E2666" s="293"/>
    </row>
    <row r="2667" spans="1:6" hidden="1">
      <c r="A2667" s="259" t="s">
        <v>680</v>
      </c>
      <c r="B2667" s="259" t="s">
        <v>128</v>
      </c>
      <c r="C2667" s="264"/>
      <c r="D2667" s="241"/>
      <c r="E2667" s="259"/>
    </row>
    <row r="2668" spans="1:6" hidden="1">
      <c r="A2668" s="259"/>
      <c r="B2668" s="269" t="str">
        <f>[39]insumos!$B$409</f>
        <v xml:space="preserve">Torneira plastico 1/2" </v>
      </c>
      <c r="C2668" s="266" t="str">
        <f>[39]insumos!$C$409</f>
        <v>un</v>
      </c>
      <c r="D2668" s="267">
        <v>1</v>
      </c>
      <c r="E2668" s="268">
        <f>[39]insumos!$D$409</f>
        <v>4.42</v>
      </c>
    </row>
    <row r="2669" spans="1:6" hidden="1">
      <c r="A2669" s="259"/>
      <c r="B2669" s="275"/>
      <c r="C2669" s="271"/>
      <c r="D2669" s="267"/>
      <c r="E2669" s="259" t="s">
        <v>310</v>
      </c>
    </row>
    <row r="2670" spans="1:6" hidden="1">
      <c r="A2670" s="259"/>
      <c r="B2670" s="239"/>
      <c r="C2670" s="264"/>
      <c r="D2670" s="241"/>
      <c r="E2670" s="259" t="s">
        <v>311</v>
      </c>
    </row>
    <row r="2671" spans="1:6" hidden="1">
      <c r="A2671" s="259"/>
      <c r="B2671" s="265"/>
      <c r="C2671" s="273"/>
      <c r="D2671" s="273"/>
      <c r="E2671" s="259" t="s">
        <v>312</v>
      </c>
    </row>
    <row r="2672" spans="1:6" hidden="1">
      <c r="A2672" s="259"/>
      <c r="B2672" s="265"/>
      <c r="C2672" s="273"/>
      <c r="D2672" s="273"/>
      <c r="E2672" s="259" t="s">
        <v>313</v>
      </c>
    </row>
    <row r="2673" spans="1:5" hidden="1">
      <c r="A2673" s="259"/>
    </row>
    <row r="2674" spans="1:5" hidden="1">
      <c r="A2674" s="259" t="s">
        <v>681</v>
      </c>
      <c r="B2674" s="259" t="s">
        <v>129</v>
      </c>
      <c r="C2674" s="264"/>
      <c r="D2674" s="241"/>
      <c r="E2674" s="259"/>
    </row>
    <row r="2675" spans="1:5" ht="24" hidden="1">
      <c r="A2675" s="259"/>
      <c r="B2675" s="269" t="str">
        <f>[39]insumos!$B$252</f>
        <v>Adaptador soldável curto, com bolsa e rosca p/ registro - 20 mm x 1/2"</v>
      </c>
      <c r="C2675" s="266" t="str">
        <f>[39]insumos!$C$252</f>
        <v>un</v>
      </c>
      <c r="D2675" s="267">
        <v>1</v>
      </c>
      <c r="E2675" s="268">
        <f>[39]insumos!$D$252</f>
        <v>0.28999999999999998</v>
      </c>
    </row>
    <row r="2676" spans="1:5" hidden="1">
      <c r="A2676" s="259"/>
      <c r="B2676" s="275"/>
      <c r="C2676" s="271"/>
      <c r="D2676" s="267"/>
      <c r="E2676" s="259" t="s">
        <v>310</v>
      </c>
    </row>
    <row r="2677" spans="1:5" hidden="1">
      <c r="A2677" s="259"/>
      <c r="B2677" s="239"/>
      <c r="C2677" s="264"/>
      <c r="D2677" s="241"/>
      <c r="E2677" s="259" t="s">
        <v>311</v>
      </c>
    </row>
    <row r="2678" spans="1:5" hidden="1">
      <c r="A2678" s="259"/>
      <c r="B2678" s="265"/>
      <c r="C2678" s="273"/>
      <c r="D2678" s="273"/>
      <c r="E2678" s="259" t="s">
        <v>312</v>
      </c>
    </row>
    <row r="2679" spans="1:5" hidden="1">
      <c r="A2679" s="259"/>
      <c r="B2679" s="265"/>
      <c r="C2679" s="273"/>
      <c r="D2679" s="273"/>
      <c r="E2679" s="259" t="s">
        <v>313</v>
      </c>
    </row>
    <row r="2680" spans="1:5" hidden="1">
      <c r="A2680" s="259"/>
      <c r="B2680" s="284"/>
      <c r="C2680" s="271"/>
      <c r="D2680" s="267"/>
      <c r="E2680" s="291"/>
    </row>
    <row r="2681" spans="1:5" hidden="1">
      <c r="A2681" s="259" t="s">
        <v>682</v>
      </c>
      <c r="B2681" s="259" t="s">
        <v>130</v>
      </c>
      <c r="C2681" s="264"/>
      <c r="D2681" s="241"/>
      <c r="E2681" s="259"/>
    </row>
    <row r="2682" spans="1:5" hidden="1">
      <c r="A2682" s="259"/>
      <c r="B2682" s="269" t="str">
        <f>[39]insumos!$B$335</f>
        <v>Luva PVC soldavel/rosca 20mm x 1/2"</v>
      </c>
      <c r="C2682" s="266" t="str">
        <f>[39]insumos!$C$335</f>
        <v>un</v>
      </c>
      <c r="D2682" s="267">
        <v>1</v>
      </c>
      <c r="E2682" s="268">
        <f>[39]insumos!$D$335</f>
        <v>0.44</v>
      </c>
    </row>
    <row r="2683" spans="1:5" hidden="1">
      <c r="A2683" s="259"/>
      <c r="B2683" s="275"/>
      <c r="C2683" s="271"/>
      <c r="D2683" s="267"/>
      <c r="E2683" s="259" t="s">
        <v>310</v>
      </c>
    </row>
    <row r="2684" spans="1:5" hidden="1">
      <c r="A2684" s="259"/>
      <c r="B2684" s="239"/>
      <c r="C2684" s="264"/>
      <c r="D2684" s="241"/>
      <c r="E2684" s="259" t="s">
        <v>311</v>
      </c>
    </row>
    <row r="2685" spans="1:5" hidden="1">
      <c r="A2685" s="259"/>
      <c r="B2685" s="265"/>
      <c r="C2685" s="273"/>
      <c r="D2685" s="273"/>
      <c r="E2685" s="259" t="s">
        <v>312</v>
      </c>
    </row>
    <row r="2686" spans="1:5" hidden="1">
      <c r="A2686" s="259"/>
      <c r="B2686" s="265"/>
      <c r="C2686" s="273"/>
      <c r="D2686" s="273"/>
      <c r="E2686" s="259" t="s">
        <v>313</v>
      </c>
    </row>
    <row r="2687" spans="1:5" hidden="1">
      <c r="A2687" s="259"/>
      <c r="B2687" s="265"/>
      <c r="C2687" s="271"/>
      <c r="D2687" s="267"/>
      <c r="E2687" s="268"/>
    </row>
    <row r="2688" spans="1:5" hidden="1">
      <c r="A2688" s="259" t="s">
        <v>683</v>
      </c>
      <c r="B2688" s="259" t="s">
        <v>131</v>
      </c>
      <c r="C2688" s="264"/>
      <c r="D2688" s="241"/>
      <c r="E2688" s="259"/>
    </row>
    <row r="2689" spans="1:6" hidden="1">
      <c r="A2689" s="259"/>
      <c r="B2689" s="265" t="str">
        <f>[39]insumos!$B$9</f>
        <v>Ajudante de encanador</v>
      </c>
      <c r="C2689" s="271" t="s">
        <v>325</v>
      </c>
      <c r="D2689" s="267">
        <v>1.5</v>
      </c>
      <c r="E2689" s="268">
        <f>[39]insumos!$D$9</f>
        <v>3.11</v>
      </c>
    </row>
    <row r="2690" spans="1:6" hidden="1">
      <c r="A2690" s="259"/>
      <c r="B2690" s="265" t="str">
        <f>[39]insumos!$B$21</f>
        <v>Encanador</v>
      </c>
      <c r="C2690" s="271" t="s">
        <v>325</v>
      </c>
      <c r="D2690" s="267">
        <v>1.5</v>
      </c>
      <c r="E2690" s="268">
        <f>[39]insumos!$D$21</f>
        <v>4.6100000000000003</v>
      </c>
    </row>
    <row r="2691" spans="1:6" hidden="1">
      <c r="A2691" s="259"/>
      <c r="B2691" s="275"/>
      <c r="C2691" s="271"/>
      <c r="D2691" s="267"/>
      <c r="E2691" s="259" t="s">
        <v>310</v>
      </c>
    </row>
    <row r="2692" spans="1:6" hidden="1">
      <c r="A2692" s="259"/>
      <c r="B2692" s="239"/>
      <c r="C2692" s="264"/>
      <c r="D2692" s="241"/>
      <c r="E2692" s="259" t="s">
        <v>311</v>
      </c>
    </row>
    <row r="2693" spans="1:6" hidden="1">
      <c r="A2693" s="259"/>
      <c r="B2693" s="265"/>
      <c r="C2693" s="273"/>
      <c r="D2693" s="273"/>
      <c r="E2693" s="259" t="s">
        <v>312</v>
      </c>
    </row>
    <row r="2694" spans="1:6" hidden="1">
      <c r="A2694" s="259"/>
      <c r="B2694" s="265"/>
      <c r="C2694" s="273"/>
      <c r="D2694" s="273"/>
      <c r="E2694" s="259" t="s">
        <v>313</v>
      </c>
    </row>
    <row r="2695" spans="1:6" hidden="1">
      <c r="A2695" s="259"/>
      <c r="B2695" s="239"/>
      <c r="C2695" s="264"/>
      <c r="D2695" s="241"/>
      <c r="E2695" s="239"/>
    </row>
    <row r="2696" spans="1:6" hidden="1">
      <c r="A2696" s="259" t="s">
        <v>684</v>
      </c>
      <c r="B2696" s="259" t="s">
        <v>268</v>
      </c>
      <c r="C2696" s="264"/>
      <c r="D2696" s="241"/>
      <c r="E2696" s="239"/>
    </row>
    <row r="2697" spans="1:6" hidden="1">
      <c r="A2697" s="259" t="s">
        <v>685</v>
      </c>
      <c r="B2697" s="259" t="s">
        <v>135</v>
      </c>
      <c r="C2697" s="264"/>
      <c r="D2697" s="241"/>
      <c r="E2697" s="259"/>
    </row>
    <row r="2698" spans="1:6" hidden="1">
      <c r="A2698" s="259"/>
      <c r="B2698" s="269" t="str">
        <f>[39]insumos!$B$272</f>
        <v>Caixa sifonada 100x100x40 com grelha</v>
      </c>
      <c r="C2698" s="266" t="str">
        <f>[39]insumos!$C$272</f>
        <v>un</v>
      </c>
      <c r="D2698" s="267">
        <v>1</v>
      </c>
      <c r="E2698" s="268">
        <f>[39]insumos!$D$272</f>
        <v>6.85</v>
      </c>
      <c r="F2698" s="309"/>
    </row>
    <row r="2699" spans="1:6" hidden="1">
      <c r="A2699" s="259"/>
      <c r="B2699" s="275"/>
      <c r="C2699" s="271"/>
      <c r="D2699" s="267"/>
      <c r="E2699" s="259" t="s">
        <v>310</v>
      </c>
      <c r="F2699" s="263"/>
    </row>
    <row r="2700" spans="1:6" hidden="1">
      <c r="A2700" s="259"/>
      <c r="B2700" s="239"/>
      <c r="C2700" s="264"/>
      <c r="D2700" s="241"/>
      <c r="E2700" s="259" t="s">
        <v>311</v>
      </c>
      <c r="F2700" s="263"/>
    </row>
    <row r="2701" spans="1:6" hidden="1">
      <c r="A2701" s="259"/>
      <c r="B2701" s="265"/>
      <c r="C2701" s="273"/>
      <c r="D2701" s="273"/>
      <c r="E2701" s="259" t="s">
        <v>312</v>
      </c>
      <c r="F2701" s="263"/>
    </row>
    <row r="2702" spans="1:6" hidden="1">
      <c r="A2702" s="259"/>
      <c r="B2702" s="265"/>
      <c r="C2702" s="273"/>
      <c r="D2702" s="273"/>
      <c r="E2702" s="259" t="s">
        <v>313</v>
      </c>
      <c r="F2702" s="263"/>
    </row>
    <row r="2703" spans="1:6" hidden="1">
      <c r="A2703" s="259"/>
      <c r="B2703" s="239"/>
      <c r="C2703" s="264"/>
      <c r="D2703" s="241"/>
      <c r="E2703" s="239"/>
      <c r="F2703" s="263"/>
    </row>
    <row r="2704" spans="1:6" hidden="1">
      <c r="A2704" s="259" t="s">
        <v>686</v>
      </c>
      <c r="B2704" s="259" t="s">
        <v>286</v>
      </c>
      <c r="C2704" s="264"/>
      <c r="D2704" s="241"/>
      <c r="E2704" s="259"/>
      <c r="F2704" s="263"/>
    </row>
    <row r="2705" spans="1:6" hidden="1">
      <c r="A2705" s="259"/>
      <c r="B2705" s="269" t="str">
        <f>[39]insumos!$B$258</f>
        <v>Adaptador PVC 100mm</v>
      </c>
      <c r="C2705" s="266" t="str">
        <f>[39]insumos!$C$258</f>
        <v>un</v>
      </c>
      <c r="D2705" s="267">
        <v>1</v>
      </c>
      <c r="E2705" s="270">
        <f>[39]insumos!$D$258</f>
        <v>5.62</v>
      </c>
      <c r="F2705" s="263"/>
    </row>
    <row r="2706" spans="1:6" hidden="1">
      <c r="A2706" s="259"/>
      <c r="B2706" s="269"/>
      <c r="C2706" s="266"/>
      <c r="D2706" s="267"/>
      <c r="E2706" s="259" t="s">
        <v>310</v>
      </c>
      <c r="F2706" s="263"/>
    </row>
    <row r="2707" spans="1:6" hidden="1">
      <c r="A2707" s="259"/>
      <c r="B2707" s="239"/>
      <c r="C2707" s="264"/>
      <c r="D2707" s="241"/>
      <c r="E2707" s="259" t="s">
        <v>311</v>
      </c>
      <c r="F2707" s="263"/>
    </row>
    <row r="2708" spans="1:6" hidden="1">
      <c r="A2708" s="259"/>
      <c r="B2708" s="265"/>
      <c r="C2708" s="271"/>
      <c r="D2708" s="272"/>
      <c r="E2708" s="259" t="s">
        <v>312</v>
      </c>
      <c r="F2708" s="263"/>
    </row>
    <row r="2709" spans="1:6" hidden="1">
      <c r="A2709" s="259"/>
      <c r="B2709" s="265"/>
      <c r="C2709" s="271"/>
      <c r="D2709" s="272"/>
      <c r="E2709" s="259" t="s">
        <v>313</v>
      </c>
      <c r="F2709" s="263"/>
    </row>
    <row r="2710" spans="1:6" hidden="1">
      <c r="A2710" s="259"/>
      <c r="B2710" s="239"/>
      <c r="C2710" s="264"/>
      <c r="D2710" s="241"/>
      <c r="E2710" s="239"/>
      <c r="F2710" s="263"/>
    </row>
    <row r="2711" spans="1:6" hidden="1">
      <c r="A2711" s="259" t="s">
        <v>687</v>
      </c>
      <c r="B2711" s="259" t="s">
        <v>139</v>
      </c>
      <c r="C2711" s="264"/>
      <c r="D2711" s="241"/>
      <c r="E2711" s="259"/>
      <c r="F2711" s="263"/>
    </row>
    <row r="2712" spans="1:6" hidden="1">
      <c r="A2712" s="259"/>
      <c r="B2712" s="269" t="str">
        <f>[39]insumos!$B$305</f>
        <v xml:space="preserve">Curva longa 90º p/esgoto de 100 mm </v>
      </c>
      <c r="C2712" s="266" t="str">
        <f>[39]insumos!$C$305</f>
        <v>un</v>
      </c>
      <c r="D2712" s="267">
        <v>1</v>
      </c>
      <c r="E2712" s="270">
        <f>[39]insumos!$D$305</f>
        <v>16.079999999999998</v>
      </c>
      <c r="F2712" s="263"/>
    </row>
    <row r="2713" spans="1:6" hidden="1">
      <c r="A2713" s="259"/>
      <c r="B2713" s="269"/>
      <c r="C2713" s="266"/>
      <c r="D2713" s="267"/>
      <c r="E2713" s="259" t="s">
        <v>310</v>
      </c>
      <c r="F2713" s="263"/>
    </row>
    <row r="2714" spans="1:6" hidden="1">
      <c r="A2714" s="259"/>
      <c r="B2714" s="239"/>
      <c r="C2714" s="264"/>
      <c r="D2714" s="241"/>
      <c r="E2714" s="259" t="s">
        <v>311</v>
      </c>
      <c r="F2714" s="263"/>
    </row>
    <row r="2715" spans="1:6" hidden="1">
      <c r="A2715" s="259"/>
      <c r="B2715" s="265"/>
      <c r="C2715" s="271"/>
      <c r="D2715" s="272"/>
      <c r="E2715" s="259" t="s">
        <v>312</v>
      </c>
      <c r="F2715" s="263"/>
    </row>
    <row r="2716" spans="1:6" hidden="1">
      <c r="A2716" s="259"/>
      <c r="B2716" s="265"/>
      <c r="C2716" s="271"/>
      <c r="D2716" s="272"/>
      <c r="E2716" s="259" t="s">
        <v>313</v>
      </c>
      <c r="F2716" s="263"/>
    </row>
    <row r="2717" spans="1:6" hidden="1">
      <c r="A2717" s="259"/>
      <c r="B2717" s="239"/>
      <c r="C2717" s="264"/>
      <c r="D2717" s="241"/>
      <c r="E2717" s="239"/>
      <c r="F2717" s="263"/>
    </row>
    <row r="2718" spans="1:6" hidden="1">
      <c r="A2718" s="259" t="s">
        <v>688</v>
      </c>
      <c r="B2718" s="259" t="s">
        <v>141</v>
      </c>
      <c r="C2718" s="264"/>
      <c r="D2718" s="241"/>
      <c r="E2718" s="259"/>
      <c r="F2718" s="263"/>
    </row>
    <row r="2719" spans="1:6" hidden="1">
      <c r="A2719" s="259"/>
      <c r="B2719" s="269" t="str">
        <f>[39]insumos!$B$427</f>
        <v>Tubo de PVC branco p/ esgoto D=100mm</v>
      </c>
      <c r="C2719" s="266" t="str">
        <f>[39]insumos!$C$427</f>
        <v>m</v>
      </c>
      <c r="D2719" s="267">
        <v>1</v>
      </c>
      <c r="E2719" s="270">
        <f>[39]insumos!$D$427</f>
        <v>4.53</v>
      </c>
      <c r="F2719" s="263"/>
    </row>
    <row r="2720" spans="1:6" hidden="1">
      <c r="A2720" s="259"/>
      <c r="B2720" s="269"/>
      <c r="C2720" s="266"/>
      <c r="D2720" s="267"/>
      <c r="E2720" s="259" t="s">
        <v>310</v>
      </c>
      <c r="F2720" s="263"/>
    </row>
    <row r="2721" spans="1:6" hidden="1">
      <c r="A2721" s="259"/>
      <c r="B2721" s="239"/>
      <c r="C2721" s="264"/>
      <c r="D2721" s="241"/>
      <c r="E2721" s="259" t="s">
        <v>311</v>
      </c>
      <c r="F2721" s="263"/>
    </row>
    <row r="2722" spans="1:6" hidden="1">
      <c r="A2722" s="259"/>
      <c r="B2722" s="265"/>
      <c r="C2722" s="271"/>
      <c r="D2722" s="272"/>
      <c r="E2722" s="259" t="s">
        <v>312</v>
      </c>
      <c r="F2722" s="263"/>
    </row>
    <row r="2723" spans="1:6" hidden="1">
      <c r="A2723" s="259"/>
      <c r="B2723" s="265"/>
      <c r="C2723" s="271"/>
      <c r="D2723" s="272"/>
      <c r="E2723" s="259" t="s">
        <v>313</v>
      </c>
      <c r="F2723" s="263"/>
    </row>
    <row r="2724" spans="1:6" hidden="1">
      <c r="A2724" s="259"/>
      <c r="B2724" s="239"/>
      <c r="C2724" s="264"/>
      <c r="D2724" s="241"/>
      <c r="E2724" s="239"/>
      <c r="F2724" s="263"/>
    </row>
    <row r="2725" spans="1:6" hidden="1">
      <c r="A2725" s="259" t="s">
        <v>689</v>
      </c>
      <c r="B2725" s="259" t="s">
        <v>143</v>
      </c>
      <c r="C2725" s="264"/>
      <c r="D2725" s="241"/>
      <c r="E2725" s="259"/>
      <c r="F2725" s="263"/>
    </row>
    <row r="2726" spans="1:6" ht="24.75" hidden="1" customHeight="1">
      <c r="A2726" s="259"/>
      <c r="B2726" s="269" t="str">
        <f>[39]insumos!$B$402</f>
        <v>Tê PVC esgoto 100x50mm</v>
      </c>
      <c r="C2726" s="266" t="str">
        <f>[39]insumos!$C$402</f>
        <v>un</v>
      </c>
      <c r="D2726" s="267">
        <v>1</v>
      </c>
      <c r="E2726" s="270">
        <f>[39]insumos!$D$402</f>
        <v>6.03</v>
      </c>
      <c r="F2726" s="263"/>
    </row>
    <row r="2727" spans="1:6" hidden="1">
      <c r="A2727" s="259"/>
      <c r="B2727" s="269"/>
      <c r="C2727" s="266"/>
      <c r="D2727" s="267"/>
      <c r="E2727" s="259" t="s">
        <v>310</v>
      </c>
      <c r="F2727" s="263"/>
    </row>
    <row r="2728" spans="1:6" hidden="1">
      <c r="A2728" s="259"/>
      <c r="B2728" s="239"/>
      <c r="C2728" s="264"/>
      <c r="D2728" s="241"/>
      <c r="E2728" s="259" t="s">
        <v>311</v>
      </c>
      <c r="F2728" s="263"/>
    </row>
    <row r="2729" spans="1:6" hidden="1">
      <c r="A2729" s="259"/>
      <c r="B2729" s="265"/>
      <c r="C2729" s="271"/>
      <c r="D2729" s="272"/>
      <c r="E2729" s="259" t="s">
        <v>312</v>
      </c>
      <c r="F2729" s="263"/>
    </row>
    <row r="2730" spans="1:6" hidden="1">
      <c r="A2730" s="259"/>
      <c r="B2730" s="265"/>
      <c r="C2730" s="271"/>
      <c r="D2730" s="272"/>
      <c r="E2730" s="259" t="s">
        <v>313</v>
      </c>
      <c r="F2730" s="263"/>
    </row>
    <row r="2731" spans="1:6" hidden="1">
      <c r="A2731" s="259"/>
      <c r="B2731" s="239"/>
      <c r="C2731" s="264"/>
      <c r="D2731" s="241"/>
      <c r="E2731" s="239"/>
      <c r="F2731" s="263"/>
    </row>
    <row r="2732" spans="1:6" hidden="1">
      <c r="A2732" s="259" t="s">
        <v>690</v>
      </c>
      <c r="B2732" s="259" t="s">
        <v>145</v>
      </c>
      <c r="C2732" s="264"/>
      <c r="D2732" s="241"/>
      <c r="E2732" s="259"/>
      <c r="F2732" s="263"/>
    </row>
    <row r="2733" spans="1:6" hidden="1">
      <c r="A2733" s="259"/>
      <c r="B2733" s="269" t="str">
        <f>[39]insumos!$B$428</f>
        <v>Tubo de PVC branco p/ esgoto D=50mm</v>
      </c>
      <c r="C2733" s="266" t="str">
        <f>[39]insumos!$C$428</f>
        <v>m</v>
      </c>
      <c r="D2733" s="267">
        <v>1</v>
      </c>
      <c r="E2733" s="270">
        <f>[39]insumos!$D$428</f>
        <v>3.78</v>
      </c>
      <c r="F2733" s="263"/>
    </row>
    <row r="2734" spans="1:6" hidden="1">
      <c r="A2734" s="259"/>
      <c r="B2734" s="269"/>
      <c r="C2734" s="266"/>
      <c r="D2734" s="267"/>
      <c r="E2734" s="259" t="s">
        <v>310</v>
      </c>
      <c r="F2734" s="263"/>
    </row>
    <row r="2735" spans="1:6" hidden="1">
      <c r="A2735" s="259"/>
      <c r="B2735" s="239"/>
      <c r="C2735" s="264"/>
      <c r="D2735" s="241"/>
      <c r="E2735" s="259" t="s">
        <v>311</v>
      </c>
      <c r="F2735" s="263"/>
    </row>
    <row r="2736" spans="1:6" hidden="1">
      <c r="A2736" s="259"/>
      <c r="B2736" s="265"/>
      <c r="C2736" s="271"/>
      <c r="D2736" s="272"/>
      <c r="E2736" s="259" t="s">
        <v>312</v>
      </c>
      <c r="F2736" s="263"/>
    </row>
    <row r="2737" spans="1:6" hidden="1">
      <c r="A2737" s="259"/>
      <c r="B2737" s="265"/>
      <c r="C2737" s="271"/>
      <c r="D2737" s="272"/>
      <c r="E2737" s="259" t="s">
        <v>313</v>
      </c>
      <c r="F2737" s="263"/>
    </row>
    <row r="2738" spans="1:6" hidden="1">
      <c r="A2738" s="259"/>
      <c r="B2738" s="239"/>
      <c r="C2738" s="264"/>
      <c r="D2738" s="241"/>
      <c r="E2738" s="239"/>
      <c r="F2738" s="263"/>
    </row>
    <row r="2739" spans="1:6" hidden="1">
      <c r="A2739" s="259" t="s">
        <v>691</v>
      </c>
      <c r="B2739" s="259" t="s">
        <v>147</v>
      </c>
      <c r="C2739" s="264"/>
      <c r="D2739" s="241"/>
      <c r="E2739" s="259"/>
      <c r="F2739" s="263"/>
    </row>
    <row r="2740" spans="1:6" hidden="1">
      <c r="A2740" s="259"/>
      <c r="B2740" s="269" t="str">
        <f>[39]insumos!$B$429</f>
        <v>Tubo de PVC branco p/ esgoto D=40mm</v>
      </c>
      <c r="C2740" s="266" t="str">
        <f>[39]insumos!$C$429</f>
        <v>m</v>
      </c>
      <c r="D2740" s="267">
        <v>1</v>
      </c>
      <c r="E2740" s="270">
        <f>[39]insumos!$D$429</f>
        <v>1.99</v>
      </c>
      <c r="F2740" s="263"/>
    </row>
    <row r="2741" spans="1:6" hidden="1">
      <c r="A2741" s="259"/>
      <c r="B2741" s="269"/>
      <c r="C2741" s="266"/>
      <c r="D2741" s="267"/>
      <c r="E2741" s="259" t="s">
        <v>310</v>
      </c>
      <c r="F2741" s="263"/>
    </row>
    <row r="2742" spans="1:6" hidden="1">
      <c r="A2742" s="259"/>
      <c r="B2742" s="239"/>
      <c r="C2742" s="264"/>
      <c r="D2742" s="241"/>
      <c r="E2742" s="259" t="s">
        <v>311</v>
      </c>
      <c r="F2742" s="263"/>
    </row>
    <row r="2743" spans="1:6" hidden="1">
      <c r="A2743" s="259"/>
      <c r="B2743" s="265"/>
      <c r="C2743" s="271"/>
      <c r="D2743" s="272"/>
      <c r="E2743" s="259" t="s">
        <v>312</v>
      </c>
      <c r="F2743" s="263"/>
    </row>
    <row r="2744" spans="1:6" hidden="1">
      <c r="A2744" s="259"/>
      <c r="B2744" s="265"/>
      <c r="C2744" s="271"/>
      <c r="D2744" s="272"/>
      <c r="E2744" s="259" t="s">
        <v>313</v>
      </c>
      <c r="F2744" s="263"/>
    </row>
    <row r="2745" spans="1:6" hidden="1">
      <c r="A2745" s="259"/>
      <c r="B2745" s="239"/>
      <c r="C2745" s="264"/>
      <c r="D2745" s="241"/>
      <c r="E2745" s="239"/>
      <c r="F2745" s="263"/>
    </row>
    <row r="2746" spans="1:6" hidden="1">
      <c r="A2746" s="259" t="s">
        <v>692</v>
      </c>
      <c r="B2746" s="259" t="s">
        <v>149</v>
      </c>
      <c r="C2746" s="264"/>
      <c r="D2746" s="241"/>
      <c r="E2746" s="259"/>
      <c r="F2746" s="263"/>
    </row>
    <row r="2747" spans="1:6" hidden="1">
      <c r="A2747" s="259"/>
      <c r="B2747" s="269" t="str">
        <f>[39]insumos!$B$352</f>
        <v>Redução PVC esgoto 50x40mm</v>
      </c>
      <c r="C2747" s="266" t="str">
        <f>[39]insumos!$C$352</f>
        <v>un</v>
      </c>
      <c r="D2747" s="267">
        <v>1</v>
      </c>
      <c r="E2747" s="270">
        <f>[39]insumos!$D$352</f>
        <v>0.9</v>
      </c>
      <c r="F2747" s="263"/>
    </row>
    <row r="2748" spans="1:6" hidden="1">
      <c r="A2748" s="259"/>
      <c r="B2748" s="269"/>
      <c r="C2748" s="266"/>
      <c r="D2748" s="267"/>
      <c r="E2748" s="259" t="s">
        <v>310</v>
      </c>
      <c r="F2748" s="263"/>
    </row>
    <row r="2749" spans="1:6" hidden="1">
      <c r="A2749" s="259"/>
      <c r="B2749" s="239"/>
      <c r="C2749" s="264"/>
      <c r="D2749" s="241"/>
      <c r="E2749" s="259" t="s">
        <v>311</v>
      </c>
      <c r="F2749" s="263"/>
    </row>
    <row r="2750" spans="1:6" hidden="1">
      <c r="A2750" s="259"/>
      <c r="B2750" s="265"/>
      <c r="C2750" s="271"/>
      <c r="D2750" s="272"/>
      <c r="E2750" s="259" t="s">
        <v>312</v>
      </c>
      <c r="F2750" s="263"/>
    </row>
    <row r="2751" spans="1:6" hidden="1">
      <c r="A2751" s="259"/>
      <c r="B2751" s="265"/>
      <c r="C2751" s="271"/>
      <c r="D2751" s="272"/>
      <c r="E2751" s="259" t="s">
        <v>313</v>
      </c>
      <c r="F2751" s="263"/>
    </row>
    <row r="2752" spans="1:6" hidden="1">
      <c r="A2752" s="259"/>
      <c r="B2752" s="239"/>
      <c r="C2752" s="264"/>
      <c r="D2752" s="241"/>
      <c r="E2752" s="239"/>
      <c r="F2752" s="263"/>
    </row>
    <row r="2753" spans="1:6" hidden="1">
      <c r="A2753" s="259" t="s">
        <v>693</v>
      </c>
      <c r="B2753" s="259" t="s">
        <v>151</v>
      </c>
      <c r="C2753" s="264"/>
      <c r="D2753" s="241"/>
      <c r="E2753" s="259"/>
      <c r="F2753" s="263"/>
    </row>
    <row r="2754" spans="1:6" hidden="1">
      <c r="A2754" s="259"/>
      <c r="B2754" s="269" t="str">
        <f>[39]insumos!$B$326</f>
        <v>Joelho 90º PVC branco p/esgoto DN 40mm</v>
      </c>
      <c r="C2754" s="266" t="str">
        <f>[39]insumos!$C$326</f>
        <v>un</v>
      </c>
      <c r="D2754" s="267">
        <v>1</v>
      </c>
      <c r="E2754" s="270">
        <f>[39]insumos!$D$326</f>
        <v>1.9</v>
      </c>
      <c r="F2754" s="263"/>
    </row>
    <row r="2755" spans="1:6" hidden="1">
      <c r="A2755" s="259"/>
      <c r="B2755" s="269"/>
      <c r="C2755" s="266"/>
      <c r="D2755" s="267"/>
      <c r="E2755" s="259" t="s">
        <v>310</v>
      </c>
      <c r="F2755" s="263"/>
    </row>
    <row r="2756" spans="1:6" hidden="1">
      <c r="A2756" s="259"/>
      <c r="B2756" s="239"/>
      <c r="C2756" s="264"/>
      <c r="D2756" s="241"/>
      <c r="E2756" s="259" t="s">
        <v>311</v>
      </c>
      <c r="F2756" s="263"/>
    </row>
    <row r="2757" spans="1:6" hidden="1">
      <c r="A2757" s="259"/>
      <c r="B2757" s="265"/>
      <c r="C2757" s="271"/>
      <c r="D2757" s="272"/>
      <c r="E2757" s="259" t="s">
        <v>312</v>
      </c>
      <c r="F2757" s="263"/>
    </row>
    <row r="2758" spans="1:6" hidden="1">
      <c r="A2758" s="259"/>
      <c r="B2758" s="265"/>
      <c r="C2758" s="271"/>
      <c r="D2758" s="272"/>
      <c r="E2758" s="259" t="s">
        <v>313</v>
      </c>
      <c r="F2758" s="263"/>
    </row>
    <row r="2759" spans="1:6" hidden="1">
      <c r="A2759" s="259"/>
      <c r="B2759" s="239"/>
      <c r="C2759" s="264"/>
      <c r="D2759" s="241"/>
      <c r="E2759" s="239"/>
      <c r="F2759" s="263"/>
    </row>
    <row r="2760" spans="1:6" hidden="1">
      <c r="A2760" s="259" t="s">
        <v>694</v>
      </c>
      <c r="B2760" s="259" t="s">
        <v>287</v>
      </c>
      <c r="C2760" s="264"/>
      <c r="D2760" s="241"/>
      <c r="E2760" s="259"/>
      <c r="F2760" s="263"/>
    </row>
    <row r="2761" spans="1:6" hidden="1">
      <c r="A2761" s="259"/>
      <c r="B2761" s="269" t="str">
        <f>[39]insumos!$B$404</f>
        <v>Tê PVC esgoto 40mm</v>
      </c>
      <c r="C2761" s="266" t="str">
        <f>[39]insumos!$C$404</f>
        <v>un</v>
      </c>
      <c r="D2761" s="267">
        <v>1</v>
      </c>
      <c r="E2761" s="270">
        <f>[39]insumos!$D$404</f>
        <v>1.25</v>
      </c>
      <c r="F2761" s="263"/>
    </row>
    <row r="2762" spans="1:6" hidden="1">
      <c r="A2762" s="259"/>
      <c r="B2762" s="269"/>
      <c r="C2762" s="266"/>
      <c r="D2762" s="267"/>
      <c r="E2762" s="259" t="s">
        <v>310</v>
      </c>
      <c r="F2762" s="263"/>
    </row>
    <row r="2763" spans="1:6" hidden="1">
      <c r="A2763" s="259"/>
      <c r="B2763" s="239"/>
      <c r="C2763" s="264"/>
      <c r="D2763" s="241"/>
      <c r="E2763" s="259" t="s">
        <v>311</v>
      </c>
      <c r="F2763" s="263"/>
    </row>
    <row r="2764" spans="1:6" hidden="1">
      <c r="A2764" s="259"/>
      <c r="B2764" s="265"/>
      <c r="C2764" s="271"/>
      <c r="D2764" s="272"/>
      <c r="E2764" s="259" t="s">
        <v>312</v>
      </c>
      <c r="F2764" s="263"/>
    </row>
    <row r="2765" spans="1:6" hidden="1">
      <c r="A2765" s="259"/>
      <c r="B2765" s="265"/>
      <c r="C2765" s="271"/>
      <c r="D2765" s="272"/>
      <c r="E2765" s="259" t="s">
        <v>313</v>
      </c>
      <c r="F2765" s="263"/>
    </row>
    <row r="2766" spans="1:6" hidden="1">
      <c r="A2766" s="259"/>
      <c r="B2766" s="239"/>
      <c r="C2766" s="264"/>
      <c r="D2766" s="241"/>
      <c r="E2766" s="239"/>
      <c r="F2766" s="263"/>
    </row>
    <row r="2767" spans="1:6" hidden="1">
      <c r="A2767" s="259" t="s">
        <v>695</v>
      </c>
      <c r="B2767" s="259" t="s">
        <v>155</v>
      </c>
      <c r="C2767" s="264"/>
      <c r="D2767" s="241"/>
      <c r="E2767" s="259"/>
      <c r="F2767" s="263"/>
    </row>
    <row r="2768" spans="1:6" hidden="1">
      <c r="A2768" s="259"/>
      <c r="B2768" s="269" t="str">
        <f>[39]insumos!$B$550</f>
        <v>Sifão plastico p/lavatório</v>
      </c>
      <c r="C2768" s="266" t="str">
        <f>[39]insumos!$C$550</f>
        <v>un</v>
      </c>
      <c r="D2768" s="267">
        <v>1</v>
      </c>
      <c r="E2768" s="270">
        <f>[39]insumos!$D$550</f>
        <v>4.3099999999999996</v>
      </c>
      <c r="F2768" s="263"/>
    </row>
    <row r="2769" spans="1:6" hidden="1">
      <c r="A2769" s="259"/>
      <c r="B2769" s="269"/>
      <c r="C2769" s="266"/>
      <c r="D2769" s="267"/>
      <c r="E2769" s="259" t="s">
        <v>310</v>
      </c>
      <c r="F2769" s="263"/>
    </row>
    <row r="2770" spans="1:6" hidden="1">
      <c r="A2770" s="259"/>
      <c r="B2770" s="239"/>
      <c r="C2770" s="264"/>
      <c r="D2770" s="241"/>
      <c r="E2770" s="259" t="s">
        <v>311</v>
      </c>
      <c r="F2770" s="263"/>
    </row>
    <row r="2771" spans="1:6" hidden="1">
      <c r="A2771" s="259"/>
      <c r="B2771" s="265"/>
      <c r="C2771" s="271"/>
      <c r="D2771" s="272"/>
      <c r="E2771" s="259" t="s">
        <v>312</v>
      </c>
      <c r="F2771" s="263"/>
    </row>
    <row r="2772" spans="1:6" hidden="1">
      <c r="A2772" s="259"/>
      <c r="B2772" s="265"/>
      <c r="C2772" s="271"/>
      <c r="D2772" s="272"/>
      <c r="E2772" s="259" t="s">
        <v>313</v>
      </c>
      <c r="F2772" s="263"/>
    </row>
    <row r="2773" spans="1:6" hidden="1">
      <c r="A2773" s="259"/>
      <c r="B2773" s="239"/>
      <c r="C2773" s="264"/>
      <c r="D2773" s="241"/>
      <c r="E2773" s="239"/>
      <c r="F2773" s="263"/>
    </row>
    <row r="2774" spans="1:6" hidden="1">
      <c r="A2774" s="259" t="s">
        <v>696</v>
      </c>
      <c r="B2774" s="259" t="s">
        <v>157</v>
      </c>
      <c r="C2774" s="264"/>
      <c r="D2774" s="241"/>
      <c r="E2774" s="259"/>
      <c r="F2774" s="263"/>
    </row>
    <row r="2775" spans="1:6" hidden="1">
      <c r="A2775" s="259"/>
      <c r="B2775" s="269" t="str">
        <f>[39]insumos!$B$569</f>
        <v>Tubo de descarga VDE</v>
      </c>
      <c r="C2775" s="266" t="str">
        <f>[39]insumos!$C$569</f>
        <v>un</v>
      </c>
      <c r="D2775" s="267">
        <v>1</v>
      </c>
      <c r="E2775" s="270">
        <f>[39]insumos!$D$569</f>
        <v>2.1</v>
      </c>
      <c r="F2775" s="263"/>
    </row>
    <row r="2776" spans="1:6" hidden="1">
      <c r="A2776" s="259"/>
      <c r="B2776" s="269"/>
      <c r="C2776" s="266"/>
      <c r="D2776" s="267"/>
      <c r="E2776" s="259" t="s">
        <v>310</v>
      </c>
      <c r="F2776" s="263"/>
    </row>
    <row r="2777" spans="1:6" hidden="1">
      <c r="A2777" s="259"/>
      <c r="B2777" s="239"/>
      <c r="C2777" s="264"/>
      <c r="D2777" s="241"/>
      <c r="E2777" s="259" t="s">
        <v>311</v>
      </c>
      <c r="F2777" s="263"/>
    </row>
    <row r="2778" spans="1:6" hidden="1">
      <c r="A2778" s="259"/>
      <c r="B2778" s="265"/>
      <c r="C2778" s="271"/>
      <c r="D2778" s="272"/>
      <c r="E2778" s="259" t="s">
        <v>312</v>
      </c>
      <c r="F2778" s="263"/>
    </row>
    <row r="2779" spans="1:6" hidden="1">
      <c r="A2779" s="259"/>
      <c r="B2779" s="265"/>
      <c r="C2779" s="271"/>
      <c r="D2779" s="272"/>
      <c r="E2779" s="259" t="s">
        <v>313</v>
      </c>
      <c r="F2779" s="263"/>
    </row>
    <row r="2780" spans="1:6" hidden="1">
      <c r="A2780" s="259"/>
      <c r="B2780" s="239"/>
      <c r="C2780" s="264"/>
      <c r="D2780" s="241"/>
      <c r="E2780" s="239"/>
      <c r="F2780" s="263"/>
    </row>
    <row r="2781" spans="1:6" hidden="1">
      <c r="A2781" s="259" t="s">
        <v>697</v>
      </c>
      <c r="B2781" s="259" t="s">
        <v>277</v>
      </c>
      <c r="C2781" s="264"/>
      <c r="D2781" s="241"/>
      <c r="E2781" s="259"/>
      <c r="F2781" s="263"/>
    </row>
    <row r="2782" spans="1:6" hidden="1">
      <c r="A2782" s="259"/>
      <c r="B2782" s="269" t="str">
        <f>[39]insumos!$B$325</f>
        <v>Joelho 90º PVC branco p/esgoto DN 100mm</v>
      </c>
      <c r="C2782" s="266" t="str">
        <f>[39]insumos!$C$325</f>
        <v>un</v>
      </c>
      <c r="D2782" s="267">
        <v>1</v>
      </c>
      <c r="E2782" s="270">
        <f>[39]insumos!$D$325</f>
        <v>10.62</v>
      </c>
      <c r="F2782" s="263"/>
    </row>
    <row r="2783" spans="1:6" hidden="1">
      <c r="A2783" s="259"/>
      <c r="B2783" s="269"/>
      <c r="C2783" s="266"/>
      <c r="D2783" s="267"/>
      <c r="E2783" s="259" t="s">
        <v>310</v>
      </c>
      <c r="F2783" s="263"/>
    </row>
    <row r="2784" spans="1:6" hidden="1">
      <c r="A2784" s="259"/>
      <c r="B2784" s="239"/>
      <c r="C2784" s="264"/>
      <c r="D2784" s="241"/>
      <c r="E2784" s="259" t="s">
        <v>311</v>
      </c>
      <c r="F2784" s="263"/>
    </row>
    <row r="2785" spans="1:6" hidden="1">
      <c r="A2785" s="259"/>
      <c r="B2785" s="265"/>
      <c r="C2785" s="271"/>
      <c r="D2785" s="272"/>
      <c r="E2785" s="259" t="s">
        <v>312</v>
      </c>
      <c r="F2785" s="263"/>
    </row>
    <row r="2786" spans="1:6" hidden="1">
      <c r="A2786" s="259"/>
      <c r="B2786" s="265"/>
      <c r="C2786" s="271"/>
      <c r="D2786" s="272"/>
      <c r="E2786" s="259" t="s">
        <v>313</v>
      </c>
      <c r="F2786" s="263"/>
    </row>
    <row r="2787" spans="1:6" hidden="1">
      <c r="A2787" s="259"/>
      <c r="B2787" s="239"/>
      <c r="C2787" s="264"/>
      <c r="D2787" s="241"/>
      <c r="E2787" s="239"/>
      <c r="F2787" s="263"/>
    </row>
    <row r="2788" spans="1:6" hidden="1">
      <c r="A2788" s="259" t="s">
        <v>698</v>
      </c>
      <c r="B2788" s="259" t="s">
        <v>278</v>
      </c>
      <c r="C2788" s="264"/>
      <c r="D2788" s="241"/>
      <c r="E2788" s="259"/>
      <c r="F2788" s="263"/>
    </row>
    <row r="2789" spans="1:6" hidden="1">
      <c r="A2789" s="259"/>
      <c r="B2789" s="269" t="str">
        <f>[39]insumos!$B$403</f>
        <v>Tê PVC esgoto 100mm</v>
      </c>
      <c r="C2789" s="266" t="str">
        <f>[39]insumos!$C$403</f>
        <v>un</v>
      </c>
      <c r="D2789" s="267">
        <v>1</v>
      </c>
      <c r="E2789" s="270">
        <f>[39]insumos!$D$403</f>
        <v>21.3</v>
      </c>
      <c r="F2789" s="292"/>
    </row>
    <row r="2790" spans="1:6" hidden="1">
      <c r="A2790" s="259"/>
      <c r="B2790" s="269"/>
      <c r="C2790" s="266"/>
      <c r="D2790" s="267"/>
      <c r="E2790" s="259" t="s">
        <v>310</v>
      </c>
      <c r="F2790" s="263"/>
    </row>
    <row r="2791" spans="1:6" hidden="1">
      <c r="A2791" s="259"/>
      <c r="B2791" s="239"/>
      <c r="C2791" s="264"/>
      <c r="D2791" s="241"/>
      <c r="E2791" s="259" t="s">
        <v>311</v>
      </c>
      <c r="F2791" s="263"/>
    </row>
    <row r="2792" spans="1:6" hidden="1">
      <c r="A2792" s="259"/>
      <c r="B2792" s="265"/>
      <c r="C2792" s="271"/>
      <c r="D2792" s="272"/>
      <c r="E2792" s="259" t="s">
        <v>312</v>
      </c>
      <c r="F2792" s="263"/>
    </row>
    <row r="2793" spans="1:6" hidden="1">
      <c r="A2793" s="259"/>
      <c r="B2793" s="265"/>
      <c r="C2793" s="271"/>
      <c r="D2793" s="272"/>
      <c r="E2793" s="259" t="s">
        <v>313</v>
      </c>
      <c r="F2793" s="263"/>
    </row>
    <row r="2794" spans="1:6" hidden="1">
      <c r="A2794" s="259"/>
      <c r="B2794" s="239"/>
      <c r="C2794" s="264"/>
      <c r="D2794" s="241"/>
      <c r="E2794" s="239"/>
      <c r="F2794" s="263"/>
    </row>
    <row r="2795" spans="1:6" hidden="1">
      <c r="A2795" s="259" t="s">
        <v>699</v>
      </c>
      <c r="B2795" s="259" t="s">
        <v>159</v>
      </c>
      <c r="C2795" s="264"/>
      <c r="D2795" s="241"/>
      <c r="E2795" s="259"/>
      <c r="F2795" s="263"/>
    </row>
    <row r="2796" spans="1:6" hidden="1">
      <c r="A2796" s="259"/>
      <c r="B2796" s="269" t="str">
        <f>[39]insumos!$B$268</f>
        <v>Caixa de descarga externa</v>
      </c>
      <c r="C2796" s="266" t="str">
        <f>[39]insumos!$C$268</f>
        <v>un</v>
      </c>
      <c r="D2796" s="267">
        <v>1</v>
      </c>
      <c r="E2796" s="270">
        <f>[39]insumos!$D$268</f>
        <v>12.57</v>
      </c>
      <c r="F2796" s="263"/>
    </row>
    <row r="2797" spans="1:6" hidden="1">
      <c r="A2797" s="259"/>
      <c r="B2797" s="269"/>
      <c r="C2797" s="266"/>
      <c r="D2797" s="267"/>
      <c r="E2797" s="259" t="s">
        <v>310</v>
      </c>
      <c r="F2797" s="263"/>
    </row>
    <row r="2798" spans="1:6" hidden="1">
      <c r="A2798" s="259"/>
      <c r="B2798" s="239"/>
      <c r="C2798" s="264"/>
      <c r="D2798" s="241"/>
      <c r="E2798" s="259" t="s">
        <v>311</v>
      </c>
      <c r="F2798" s="263"/>
    </row>
    <row r="2799" spans="1:6" hidden="1">
      <c r="A2799" s="259"/>
      <c r="B2799" s="265"/>
      <c r="C2799" s="271"/>
      <c r="D2799" s="272"/>
      <c r="E2799" s="259" t="s">
        <v>312</v>
      </c>
      <c r="F2799" s="263"/>
    </row>
    <row r="2800" spans="1:6" hidden="1">
      <c r="A2800" s="259"/>
      <c r="B2800" s="265"/>
      <c r="C2800" s="271"/>
      <c r="D2800" s="272"/>
      <c r="E2800" s="259" t="s">
        <v>313</v>
      </c>
      <c r="F2800" s="263"/>
    </row>
    <row r="2801" spans="1:6" hidden="1">
      <c r="A2801" s="259"/>
      <c r="B2801" s="239"/>
      <c r="C2801" s="264"/>
      <c r="D2801" s="241"/>
      <c r="E2801" s="239"/>
      <c r="F2801" s="263"/>
    </row>
    <row r="2802" spans="1:6" hidden="1">
      <c r="A2802" s="259" t="s">
        <v>700</v>
      </c>
      <c r="B2802" s="259" t="s">
        <v>160</v>
      </c>
      <c r="C2802" s="264"/>
      <c r="D2802" s="241"/>
      <c r="E2802" s="259"/>
      <c r="F2802" s="263"/>
    </row>
    <row r="2803" spans="1:6" hidden="1">
      <c r="A2803" s="259"/>
      <c r="B2803" s="269" t="str">
        <f>[39]insumos!$B$570</f>
        <v>Vaso sanitário de louça branca - completa</v>
      </c>
      <c r="C2803" s="266" t="str">
        <f>[39]insumos!$C$570</f>
        <v>un</v>
      </c>
      <c r="D2803" s="267">
        <v>1</v>
      </c>
      <c r="E2803" s="270">
        <f>[39]insumos!$D$570</f>
        <v>45.61</v>
      </c>
      <c r="F2803" s="263"/>
    </row>
    <row r="2804" spans="1:6" hidden="1">
      <c r="A2804" s="259"/>
      <c r="B2804" s="269"/>
      <c r="C2804" s="266"/>
      <c r="D2804" s="267"/>
      <c r="E2804" s="259" t="s">
        <v>310</v>
      </c>
      <c r="F2804" s="263"/>
    </row>
    <row r="2805" spans="1:6" hidden="1">
      <c r="A2805" s="259"/>
      <c r="B2805" s="239"/>
      <c r="C2805" s="264"/>
      <c r="D2805" s="241"/>
      <c r="E2805" s="259" t="s">
        <v>311</v>
      </c>
      <c r="F2805" s="263"/>
    </row>
    <row r="2806" spans="1:6" hidden="1">
      <c r="A2806" s="259"/>
      <c r="B2806" s="265"/>
      <c r="C2806" s="271"/>
      <c r="D2806" s="272"/>
      <c r="E2806" s="259" t="s">
        <v>312</v>
      </c>
      <c r="F2806" s="263"/>
    </row>
    <row r="2807" spans="1:6" hidden="1">
      <c r="A2807" s="259"/>
      <c r="B2807" s="265"/>
      <c r="C2807" s="271"/>
      <c r="D2807" s="272"/>
      <c r="E2807" s="259" t="s">
        <v>313</v>
      </c>
      <c r="F2807" s="263"/>
    </row>
    <row r="2808" spans="1:6" hidden="1">
      <c r="A2808" s="259"/>
      <c r="B2808" s="239"/>
      <c r="C2808" s="264"/>
      <c r="D2808" s="241"/>
      <c r="E2808" s="239"/>
      <c r="F2808" s="263"/>
    </row>
    <row r="2809" spans="1:6" hidden="1">
      <c r="A2809" s="259" t="s">
        <v>701</v>
      </c>
      <c r="B2809" s="259" t="s">
        <v>161</v>
      </c>
      <c r="C2809" s="264"/>
      <c r="D2809" s="241"/>
      <c r="E2809" s="259"/>
      <c r="F2809" s="263"/>
    </row>
    <row r="2810" spans="1:6" hidden="1">
      <c r="A2810" s="259"/>
      <c r="B2810" s="269" t="str">
        <f>[39]insumos!$B$554</f>
        <v>Valvula plastico branco 1.1/4 x 1.1/2"</v>
      </c>
      <c r="C2810" s="266" t="str">
        <f>[39]insumos!$C$554</f>
        <v>un</v>
      </c>
      <c r="D2810" s="267">
        <v>1</v>
      </c>
      <c r="E2810" s="270">
        <f>[39]insumos!$D$554</f>
        <v>1.26</v>
      </c>
      <c r="F2810" s="263"/>
    </row>
    <row r="2811" spans="1:6" hidden="1">
      <c r="A2811" s="259"/>
      <c r="B2811" s="269"/>
      <c r="C2811" s="266"/>
      <c r="D2811" s="267"/>
      <c r="E2811" s="259" t="s">
        <v>310</v>
      </c>
      <c r="F2811" s="263"/>
    </row>
    <row r="2812" spans="1:6" hidden="1">
      <c r="A2812" s="259"/>
      <c r="B2812" s="239"/>
      <c r="C2812" s="264"/>
      <c r="D2812" s="241"/>
      <c r="E2812" s="259" t="s">
        <v>311</v>
      </c>
      <c r="F2812" s="263"/>
    </row>
    <row r="2813" spans="1:6" hidden="1">
      <c r="A2813" s="259"/>
      <c r="B2813" s="265"/>
      <c r="C2813" s="271"/>
      <c r="D2813" s="272"/>
      <c r="E2813" s="259" t="s">
        <v>312</v>
      </c>
      <c r="F2813" s="263"/>
    </row>
    <row r="2814" spans="1:6" hidden="1">
      <c r="A2814" s="259"/>
      <c r="B2814" s="265"/>
      <c r="C2814" s="271"/>
      <c r="D2814" s="272"/>
      <c r="E2814" s="259" t="s">
        <v>313</v>
      </c>
      <c r="F2814" s="263"/>
    </row>
    <row r="2815" spans="1:6" hidden="1">
      <c r="A2815" s="259"/>
      <c r="B2815" s="239"/>
      <c r="C2815" s="264"/>
      <c r="D2815" s="241"/>
      <c r="E2815" s="239"/>
      <c r="F2815" s="263"/>
    </row>
    <row r="2816" spans="1:6" hidden="1">
      <c r="A2816" s="259" t="s">
        <v>702</v>
      </c>
      <c r="B2816" s="259" t="s">
        <v>162</v>
      </c>
      <c r="C2816" s="264"/>
      <c r="D2816" s="241"/>
      <c r="E2816" s="259"/>
      <c r="F2816" s="263"/>
    </row>
    <row r="2817" spans="1:6" hidden="1">
      <c r="A2817" s="259"/>
      <c r="B2817" s="269" t="str">
        <f>[39]insumos!$B$571</f>
        <v>Tanque de lavar em fibra de vidro duplo (1,20x0,50m)</v>
      </c>
      <c r="C2817" s="266" t="str">
        <f>[39]insumos!$C$571</f>
        <v>un</v>
      </c>
      <c r="D2817" s="267">
        <v>1</v>
      </c>
      <c r="E2817" s="270">
        <f>[39]insumos!$D$571</f>
        <v>59.62</v>
      </c>
      <c r="F2817" s="263"/>
    </row>
    <row r="2818" spans="1:6" hidden="1">
      <c r="A2818" s="259"/>
      <c r="B2818" s="269"/>
      <c r="C2818" s="266"/>
      <c r="D2818" s="267"/>
      <c r="E2818" s="259" t="s">
        <v>310</v>
      </c>
      <c r="F2818" s="263"/>
    </row>
    <row r="2819" spans="1:6" hidden="1">
      <c r="A2819" s="259"/>
      <c r="B2819" s="239"/>
      <c r="C2819" s="264"/>
      <c r="D2819" s="241"/>
      <c r="E2819" s="259" t="s">
        <v>311</v>
      </c>
      <c r="F2819" s="263"/>
    </row>
    <row r="2820" spans="1:6" hidden="1">
      <c r="A2820" s="259"/>
      <c r="B2820" s="265"/>
      <c r="C2820" s="271"/>
      <c r="D2820" s="272"/>
      <c r="E2820" s="259" t="s">
        <v>312</v>
      </c>
      <c r="F2820" s="263"/>
    </row>
    <row r="2821" spans="1:6" hidden="1">
      <c r="A2821" s="259"/>
      <c r="B2821" s="265"/>
      <c r="C2821" s="271"/>
      <c r="D2821" s="272"/>
      <c r="E2821" s="259" t="s">
        <v>313</v>
      </c>
      <c r="F2821" s="263"/>
    </row>
    <row r="2822" spans="1:6" hidden="1">
      <c r="A2822" s="259"/>
      <c r="B2822" s="239"/>
      <c r="C2822" s="264"/>
      <c r="D2822" s="241"/>
      <c r="E2822" s="259"/>
      <c r="F2822" s="263"/>
    </row>
    <row r="2823" spans="1:6" hidden="1">
      <c r="A2823" s="259" t="s">
        <v>703</v>
      </c>
      <c r="B2823" s="259" t="s">
        <v>163</v>
      </c>
      <c r="C2823" s="264"/>
      <c r="D2823" s="241"/>
      <c r="E2823" s="259"/>
      <c r="F2823" s="263"/>
    </row>
    <row r="2824" spans="1:6" hidden="1">
      <c r="A2824" s="259"/>
      <c r="B2824" s="265" t="str">
        <f>[39]insumos!$B$9</f>
        <v>Ajudante de encanador</v>
      </c>
      <c r="C2824" s="266" t="str">
        <f>[39]insumos!$C$9</f>
        <v>h</v>
      </c>
      <c r="D2824" s="267">
        <v>2.5</v>
      </c>
      <c r="E2824" s="268">
        <f>[39]insumos!$D$9</f>
        <v>3.11</v>
      </c>
      <c r="F2824" s="263"/>
    </row>
    <row r="2825" spans="1:6" hidden="1">
      <c r="A2825" s="259"/>
      <c r="B2825" s="265" t="str">
        <f>[39]insumos!$B$21</f>
        <v>Encanador</v>
      </c>
      <c r="C2825" s="266" t="str">
        <f>[39]insumos!$C$21</f>
        <v>h</v>
      </c>
      <c r="D2825" s="267">
        <v>2.5</v>
      </c>
      <c r="E2825" s="268">
        <f>[39]insumos!$D$21</f>
        <v>4.6100000000000003</v>
      </c>
      <c r="F2825" s="263"/>
    </row>
    <row r="2826" spans="1:6" hidden="1">
      <c r="A2826" s="259"/>
      <c r="B2826" s="269"/>
      <c r="C2826" s="266"/>
      <c r="D2826" s="267"/>
      <c r="E2826" s="259" t="s">
        <v>310</v>
      </c>
      <c r="F2826" s="263"/>
    </row>
    <row r="2827" spans="1:6" hidden="1">
      <c r="A2827" s="259"/>
      <c r="B2827" s="239"/>
      <c r="C2827" s="264"/>
      <c r="D2827" s="241"/>
      <c r="E2827" s="259" t="s">
        <v>311</v>
      </c>
      <c r="F2827" s="263"/>
    </row>
    <row r="2828" spans="1:6" hidden="1">
      <c r="A2828" s="259"/>
      <c r="B2828" s="265"/>
      <c r="C2828" s="271"/>
      <c r="D2828" s="272"/>
      <c r="E2828" s="259" t="s">
        <v>312</v>
      </c>
      <c r="F2828" s="263"/>
    </row>
    <row r="2829" spans="1:6" hidden="1">
      <c r="A2829" s="259"/>
      <c r="B2829" s="265"/>
      <c r="C2829" s="271"/>
      <c r="D2829" s="272"/>
      <c r="E2829" s="259" t="s">
        <v>313</v>
      </c>
      <c r="F2829" s="263"/>
    </row>
    <row r="2830" spans="1:6" hidden="1">
      <c r="A2830" s="259"/>
      <c r="B2830" s="239"/>
      <c r="C2830" s="264"/>
      <c r="D2830" s="241"/>
      <c r="E2830" s="259"/>
      <c r="F2830" s="263"/>
    </row>
    <row r="2831" spans="1:6" hidden="1">
      <c r="A2831" s="259" t="s">
        <v>704</v>
      </c>
      <c r="B2831" s="259" t="s">
        <v>165</v>
      </c>
      <c r="C2831" s="264"/>
      <c r="D2831" s="241"/>
      <c r="E2831" s="259"/>
      <c r="F2831" s="263"/>
    </row>
    <row r="2832" spans="1:6" hidden="1">
      <c r="A2832" s="259" t="s">
        <v>705</v>
      </c>
      <c r="B2832" s="259" t="s">
        <v>167</v>
      </c>
      <c r="C2832" s="264"/>
      <c r="D2832" s="241"/>
      <c r="E2832" s="259"/>
      <c r="F2832" s="263"/>
    </row>
    <row r="2833" spans="1:6" hidden="1">
      <c r="A2833" s="259"/>
      <c r="B2833" s="265" t="str">
        <f>[39]insumos!$B$594</f>
        <v>Clits monofasico</v>
      </c>
      <c r="C2833" s="266" t="str">
        <f>[39]insumos!$C$594</f>
        <v>un</v>
      </c>
      <c r="D2833" s="267">
        <v>1</v>
      </c>
      <c r="E2833" s="268">
        <f>[39]insumos!$D$594</f>
        <v>1.4</v>
      </c>
      <c r="F2833" s="263"/>
    </row>
    <row r="2834" spans="1:6" hidden="1">
      <c r="A2834" s="259"/>
      <c r="B2834" s="269"/>
      <c r="C2834" s="266"/>
      <c r="D2834" s="267"/>
      <c r="E2834" s="259" t="s">
        <v>310</v>
      </c>
      <c r="F2834" s="263"/>
    </row>
    <row r="2835" spans="1:6" hidden="1">
      <c r="A2835" s="259"/>
      <c r="B2835" s="239"/>
      <c r="C2835" s="264"/>
      <c r="D2835" s="241"/>
      <c r="E2835" s="259" t="s">
        <v>311</v>
      </c>
      <c r="F2835" s="263"/>
    </row>
    <row r="2836" spans="1:6" hidden="1">
      <c r="A2836" s="259"/>
      <c r="B2836" s="265"/>
      <c r="C2836" s="271"/>
      <c r="D2836" s="272"/>
      <c r="E2836" s="259" t="s">
        <v>312</v>
      </c>
      <c r="F2836" s="263"/>
    </row>
    <row r="2837" spans="1:6" hidden="1">
      <c r="A2837" s="259"/>
      <c r="B2837" s="265"/>
      <c r="C2837" s="271"/>
      <c r="D2837" s="272"/>
      <c r="E2837" s="259" t="s">
        <v>313</v>
      </c>
      <c r="F2837" s="263"/>
    </row>
    <row r="2838" spans="1:6" hidden="1">
      <c r="A2838" s="259"/>
      <c r="B2838" s="239"/>
      <c r="C2838" s="264"/>
      <c r="D2838" s="241"/>
      <c r="E2838" s="259"/>
      <c r="F2838" s="263"/>
    </row>
    <row r="2839" spans="1:6" hidden="1">
      <c r="A2839" s="259" t="s">
        <v>706</v>
      </c>
      <c r="B2839" s="259" t="s">
        <v>169</v>
      </c>
      <c r="C2839" s="264"/>
      <c r="D2839" s="241"/>
      <c r="E2839" s="259"/>
      <c r="F2839" s="263"/>
    </row>
    <row r="2840" spans="1:6" hidden="1">
      <c r="A2840" s="259"/>
      <c r="B2840" s="265" t="str">
        <f>[39]insumos!$B$611</f>
        <v>Fio de cobre isolado de 1,5 mm²</v>
      </c>
      <c r="C2840" s="266" t="str">
        <f>[39]insumos!$C$611</f>
        <v>m</v>
      </c>
      <c r="D2840" s="267">
        <v>1</v>
      </c>
      <c r="E2840" s="268">
        <f>[39]insumos!$D$611</f>
        <v>0.37</v>
      </c>
      <c r="F2840" s="263"/>
    </row>
    <row r="2841" spans="1:6" hidden="1">
      <c r="A2841" s="259"/>
      <c r="B2841" s="269"/>
      <c r="C2841" s="266"/>
      <c r="D2841" s="267"/>
      <c r="E2841" s="259" t="s">
        <v>310</v>
      </c>
      <c r="F2841" s="263"/>
    </row>
    <row r="2842" spans="1:6" hidden="1">
      <c r="A2842" s="259"/>
      <c r="B2842" s="239"/>
      <c r="C2842" s="264"/>
      <c r="D2842" s="241"/>
      <c r="E2842" s="259" t="s">
        <v>311</v>
      </c>
      <c r="F2842" s="263"/>
    </row>
    <row r="2843" spans="1:6" hidden="1">
      <c r="A2843" s="259"/>
      <c r="B2843" s="265"/>
      <c r="C2843" s="271"/>
      <c r="D2843" s="272"/>
      <c r="E2843" s="259" t="s">
        <v>312</v>
      </c>
      <c r="F2843" s="263"/>
    </row>
    <row r="2844" spans="1:6" hidden="1">
      <c r="A2844" s="259"/>
      <c r="B2844" s="265"/>
      <c r="C2844" s="271"/>
      <c r="D2844" s="272"/>
      <c r="E2844" s="259" t="s">
        <v>313</v>
      </c>
      <c r="F2844" s="263"/>
    </row>
    <row r="2845" spans="1:6" hidden="1">
      <c r="A2845" s="259"/>
      <c r="B2845" s="239"/>
      <c r="C2845" s="264"/>
      <c r="D2845" s="241"/>
      <c r="E2845" s="259"/>
      <c r="F2845" s="263"/>
    </row>
    <row r="2846" spans="1:6" hidden="1">
      <c r="A2846" s="259" t="s">
        <v>707</v>
      </c>
      <c r="B2846" s="259" t="s">
        <v>171</v>
      </c>
      <c r="C2846" s="264"/>
      <c r="D2846" s="241"/>
      <c r="E2846" s="259"/>
      <c r="F2846" s="263"/>
    </row>
    <row r="2847" spans="1:6" hidden="1">
      <c r="A2847" s="259"/>
      <c r="B2847" s="265" t="str">
        <f>[39]insumos!$B$599</f>
        <v>soquete blindado de PVC p/lampada</v>
      </c>
      <c r="C2847" s="266" t="str">
        <f>[39]insumos!$C$599</f>
        <v>un</v>
      </c>
      <c r="D2847" s="267">
        <v>1</v>
      </c>
      <c r="E2847" s="268">
        <f>[39]insumos!$D$599</f>
        <v>1.62</v>
      </c>
      <c r="F2847" s="263"/>
    </row>
    <row r="2848" spans="1:6" hidden="1">
      <c r="A2848" s="259"/>
      <c r="B2848" s="269"/>
      <c r="C2848" s="266"/>
      <c r="D2848" s="267"/>
      <c r="E2848" s="259" t="s">
        <v>310</v>
      </c>
      <c r="F2848" s="263"/>
    </row>
    <row r="2849" spans="1:6" hidden="1">
      <c r="A2849" s="259"/>
      <c r="B2849" s="239"/>
      <c r="C2849" s="264"/>
      <c r="D2849" s="241"/>
      <c r="E2849" s="259" t="s">
        <v>311</v>
      </c>
      <c r="F2849" s="263"/>
    </row>
    <row r="2850" spans="1:6" hidden="1">
      <c r="A2850" s="259"/>
      <c r="B2850" s="265"/>
      <c r="C2850" s="271"/>
      <c r="D2850" s="272"/>
      <c r="E2850" s="259" t="s">
        <v>312</v>
      </c>
      <c r="F2850" s="263"/>
    </row>
    <row r="2851" spans="1:6" hidden="1">
      <c r="A2851" s="259"/>
      <c r="B2851" s="265"/>
      <c r="C2851" s="271"/>
      <c r="D2851" s="272"/>
      <c r="E2851" s="259" t="s">
        <v>313</v>
      </c>
      <c r="F2851" s="263"/>
    </row>
    <row r="2852" spans="1:6" hidden="1">
      <c r="A2852" s="259"/>
      <c r="B2852" s="239"/>
      <c r="C2852" s="264"/>
      <c r="D2852" s="241"/>
      <c r="E2852" s="259"/>
      <c r="F2852" s="263"/>
    </row>
    <row r="2853" spans="1:6" hidden="1">
      <c r="A2853" s="259" t="s">
        <v>708</v>
      </c>
      <c r="B2853" s="259" t="s">
        <v>173</v>
      </c>
      <c r="C2853" s="264"/>
      <c r="D2853" s="241"/>
      <c r="E2853" s="259"/>
      <c r="F2853" s="263"/>
    </row>
    <row r="2854" spans="1:6" hidden="1">
      <c r="A2854" s="259"/>
      <c r="B2854" s="265" t="str">
        <f>[39]insumos!$B$606</f>
        <v>Eletroduto flexivel corrugado 20mm</v>
      </c>
      <c r="C2854" s="266" t="str">
        <f>[39]insumos!$C$606</f>
        <v>m</v>
      </c>
      <c r="D2854" s="267">
        <v>1</v>
      </c>
      <c r="E2854" s="268">
        <f>[39]insumos!$D$606</f>
        <v>0.8</v>
      </c>
      <c r="F2854" s="263"/>
    </row>
    <row r="2855" spans="1:6" hidden="1">
      <c r="A2855" s="259"/>
      <c r="B2855" s="269"/>
      <c r="C2855" s="266"/>
      <c r="D2855" s="267"/>
      <c r="E2855" s="259" t="s">
        <v>310</v>
      </c>
      <c r="F2855" s="263"/>
    </row>
    <row r="2856" spans="1:6" hidden="1">
      <c r="A2856" s="259"/>
      <c r="B2856" s="239"/>
      <c r="C2856" s="264"/>
      <c r="D2856" s="241"/>
      <c r="E2856" s="259" t="s">
        <v>311</v>
      </c>
      <c r="F2856" s="263"/>
    </row>
    <row r="2857" spans="1:6" hidden="1">
      <c r="A2857" s="259"/>
      <c r="B2857" s="265"/>
      <c r="C2857" s="271"/>
      <c r="D2857" s="272"/>
      <c r="E2857" s="259" t="s">
        <v>312</v>
      </c>
      <c r="F2857" s="263"/>
    </row>
    <row r="2858" spans="1:6" hidden="1">
      <c r="A2858" s="259"/>
      <c r="B2858" s="265"/>
      <c r="C2858" s="271"/>
      <c r="D2858" s="272"/>
      <c r="E2858" s="259" t="s">
        <v>313</v>
      </c>
      <c r="F2858" s="263"/>
    </row>
    <row r="2859" spans="1:6" hidden="1">
      <c r="A2859" s="259"/>
      <c r="B2859" s="239"/>
      <c r="C2859" s="264"/>
      <c r="D2859" s="241"/>
      <c r="E2859" s="259"/>
      <c r="F2859" s="263"/>
    </row>
    <row r="2860" spans="1:6" hidden="1">
      <c r="A2860" s="259" t="s">
        <v>709</v>
      </c>
      <c r="B2860" s="259" t="s">
        <v>175</v>
      </c>
      <c r="C2860" s="264"/>
      <c r="D2860" s="241"/>
      <c r="E2860" s="259"/>
      <c r="F2860" s="263"/>
    </row>
    <row r="2861" spans="1:6" hidden="1">
      <c r="A2861" s="259"/>
      <c r="B2861" s="265" t="str">
        <f>[39]insumos!$B$589</f>
        <v>Caixa de PVC 4x2</v>
      </c>
      <c r="C2861" s="266" t="str">
        <f>[39]insumos!$C$589</f>
        <v>un</v>
      </c>
      <c r="D2861" s="267">
        <v>1</v>
      </c>
      <c r="E2861" s="268">
        <f>[39]insumos!$D$589</f>
        <v>1.1200000000000001</v>
      </c>
      <c r="F2861" s="263"/>
    </row>
    <row r="2862" spans="1:6" hidden="1">
      <c r="A2862" s="259"/>
      <c r="B2862" s="269"/>
      <c r="C2862" s="266"/>
      <c r="D2862" s="267"/>
      <c r="E2862" s="259" t="s">
        <v>310</v>
      </c>
      <c r="F2862" s="263"/>
    </row>
    <row r="2863" spans="1:6" hidden="1">
      <c r="A2863" s="259"/>
      <c r="B2863" s="239"/>
      <c r="C2863" s="264"/>
      <c r="D2863" s="241"/>
      <c r="E2863" s="259" t="s">
        <v>311</v>
      </c>
      <c r="F2863" s="263"/>
    </row>
    <row r="2864" spans="1:6" hidden="1">
      <c r="A2864" s="259"/>
      <c r="B2864" s="265"/>
      <c r="C2864" s="271"/>
      <c r="D2864" s="272"/>
      <c r="E2864" s="259" t="s">
        <v>312</v>
      </c>
      <c r="F2864" s="263"/>
    </row>
    <row r="2865" spans="1:6" hidden="1">
      <c r="A2865" s="259"/>
      <c r="B2865" s="265"/>
      <c r="C2865" s="271"/>
      <c r="D2865" s="272"/>
      <c r="E2865" s="259" t="s">
        <v>313</v>
      </c>
      <c r="F2865" s="263"/>
    </row>
    <row r="2866" spans="1:6" hidden="1">
      <c r="A2866" s="259"/>
      <c r="B2866" s="239"/>
      <c r="C2866" s="264"/>
      <c r="D2866" s="241"/>
      <c r="E2866" s="259"/>
      <c r="F2866" s="263"/>
    </row>
    <row r="2867" spans="1:6" hidden="1">
      <c r="A2867" s="259" t="s">
        <v>710</v>
      </c>
      <c r="B2867" s="259" t="s">
        <v>177</v>
      </c>
      <c r="C2867" s="264"/>
      <c r="D2867" s="241"/>
      <c r="E2867" s="259"/>
      <c r="F2867" s="263"/>
    </row>
    <row r="2868" spans="1:6" hidden="1">
      <c r="A2868" s="259"/>
      <c r="B2868" s="265" t="str">
        <f>[39]insumos!$B$614</f>
        <v>Interruptor simples 1 seção</v>
      </c>
      <c r="C2868" s="266" t="str">
        <f>[39]insumos!$C$614</f>
        <v>un</v>
      </c>
      <c r="D2868" s="267">
        <v>1</v>
      </c>
      <c r="E2868" s="268">
        <f>[39]insumos!$D$614</f>
        <v>2.63</v>
      </c>
      <c r="F2868" s="263"/>
    </row>
    <row r="2869" spans="1:6" hidden="1">
      <c r="A2869" s="259"/>
      <c r="B2869" s="269"/>
      <c r="C2869" s="266"/>
      <c r="D2869" s="267"/>
      <c r="E2869" s="259" t="s">
        <v>310</v>
      </c>
      <c r="F2869" s="263"/>
    </row>
    <row r="2870" spans="1:6" hidden="1">
      <c r="A2870" s="259"/>
      <c r="B2870" s="239"/>
      <c r="C2870" s="264"/>
      <c r="D2870" s="241"/>
      <c r="E2870" s="259" t="s">
        <v>311</v>
      </c>
      <c r="F2870" s="263"/>
    </row>
    <row r="2871" spans="1:6" hidden="1">
      <c r="A2871" s="259"/>
      <c r="B2871" s="265"/>
      <c r="C2871" s="271"/>
      <c r="D2871" s="272"/>
      <c r="E2871" s="259" t="s">
        <v>312</v>
      </c>
      <c r="F2871" s="263"/>
    </row>
    <row r="2872" spans="1:6" hidden="1">
      <c r="A2872" s="259"/>
      <c r="B2872" s="265"/>
      <c r="C2872" s="271"/>
      <c r="D2872" s="272"/>
      <c r="E2872" s="259" t="s">
        <v>313</v>
      </c>
      <c r="F2872" s="263"/>
    </row>
    <row r="2873" spans="1:6" hidden="1">
      <c r="A2873" s="259"/>
      <c r="B2873" s="239"/>
      <c r="C2873" s="264"/>
      <c r="D2873" s="241"/>
      <c r="E2873" s="259"/>
      <c r="F2873" s="263"/>
    </row>
    <row r="2874" spans="1:6" hidden="1">
      <c r="A2874" s="259" t="s">
        <v>711</v>
      </c>
      <c r="B2874" s="259" t="s">
        <v>179</v>
      </c>
      <c r="C2874" s="264"/>
      <c r="D2874" s="241"/>
      <c r="E2874" s="259"/>
      <c r="F2874" s="263"/>
    </row>
    <row r="2875" spans="1:6" hidden="1">
      <c r="A2875" s="259"/>
      <c r="B2875" s="265" t="str">
        <f>[39]insumos!$B$8</f>
        <v>Ajudante de eletricista</v>
      </c>
      <c r="C2875" s="266" t="str">
        <f>[39]insumos!$C$9</f>
        <v>h</v>
      </c>
      <c r="D2875" s="267">
        <v>2</v>
      </c>
      <c r="E2875" s="268">
        <f>[39]insumos!$D$8</f>
        <v>3.11</v>
      </c>
      <c r="F2875" s="263"/>
    </row>
    <row r="2876" spans="1:6" hidden="1">
      <c r="A2876" s="259"/>
      <c r="B2876" s="265" t="str">
        <f>[39]insumos!$B$19</f>
        <v>Eletricista</v>
      </c>
      <c r="C2876" s="266" t="str">
        <f>[39]insumos!$C$19</f>
        <v>h</v>
      </c>
      <c r="D2876" s="267">
        <v>2</v>
      </c>
      <c r="E2876" s="268">
        <f>[39]insumos!$D$19</f>
        <v>4.6100000000000003</v>
      </c>
      <c r="F2876" s="263"/>
    </row>
    <row r="2877" spans="1:6" hidden="1">
      <c r="A2877" s="259"/>
      <c r="B2877" s="269"/>
      <c r="C2877" s="266"/>
      <c r="D2877" s="267"/>
      <c r="E2877" s="259" t="s">
        <v>310</v>
      </c>
      <c r="F2877" s="263"/>
    </row>
    <row r="2878" spans="1:6" hidden="1">
      <c r="A2878" s="259"/>
      <c r="B2878" s="239"/>
      <c r="C2878" s="264"/>
      <c r="D2878" s="241"/>
      <c r="E2878" s="259" t="s">
        <v>311</v>
      </c>
      <c r="F2878" s="263"/>
    </row>
    <row r="2879" spans="1:6" hidden="1">
      <c r="A2879" s="259"/>
      <c r="B2879" s="265"/>
      <c r="C2879" s="271"/>
      <c r="D2879" s="272"/>
      <c r="E2879" s="259" t="s">
        <v>312</v>
      </c>
      <c r="F2879" s="263"/>
    </row>
    <row r="2880" spans="1:6" hidden="1">
      <c r="A2880" s="259"/>
      <c r="B2880" s="265"/>
      <c r="C2880" s="271"/>
      <c r="D2880" s="272"/>
      <c r="E2880" s="259" t="s">
        <v>313</v>
      </c>
      <c r="F2880" s="263"/>
    </row>
    <row r="2881" spans="1:6" hidden="1">
      <c r="A2881" s="259"/>
      <c r="B2881" s="239"/>
      <c r="C2881" s="264"/>
      <c r="D2881" s="241"/>
      <c r="E2881" s="259"/>
      <c r="F2881" s="263"/>
    </row>
    <row r="2882" spans="1:6" hidden="1">
      <c r="A2882" s="259" t="s">
        <v>712</v>
      </c>
      <c r="B2882" s="259" t="s">
        <v>181</v>
      </c>
      <c r="C2882" s="264"/>
      <c r="D2882" s="241"/>
      <c r="E2882" s="259"/>
      <c r="F2882" s="263"/>
    </row>
    <row r="2883" spans="1:6" hidden="1">
      <c r="A2883" s="258"/>
      <c r="B2883" s="265" t="str">
        <f>[39]insumos!$B$31</f>
        <v>Servente</v>
      </c>
      <c r="C2883" s="266" t="str">
        <f>[39]insumos!$C$31</f>
        <v>h</v>
      </c>
      <c r="D2883" s="241">
        <v>0.18</v>
      </c>
      <c r="E2883" s="268">
        <f>[39]insumos!$D$31</f>
        <v>3.11</v>
      </c>
      <c r="F2883" s="263"/>
    </row>
    <row r="2884" spans="1:6" hidden="1">
      <c r="A2884" s="258"/>
      <c r="B2884" s="265"/>
      <c r="C2884" s="264"/>
      <c r="D2884" s="241"/>
      <c r="E2884" s="259" t="s">
        <v>310</v>
      </c>
      <c r="F2884" s="263"/>
    </row>
    <row r="2885" spans="1:6" hidden="1">
      <c r="A2885" s="258"/>
      <c r="B2885" s="239"/>
      <c r="C2885" s="240"/>
      <c r="D2885" s="241"/>
      <c r="E2885" s="259" t="s">
        <v>311</v>
      </c>
      <c r="F2885" s="263"/>
    </row>
    <row r="2886" spans="1:6" hidden="1">
      <c r="A2886" s="258"/>
      <c r="B2886" s="265"/>
      <c r="C2886" s="271"/>
      <c r="D2886" s="272"/>
      <c r="E2886" s="259" t="s">
        <v>312</v>
      </c>
      <c r="F2886" s="263"/>
    </row>
    <row r="2887" spans="1:6" hidden="1">
      <c r="A2887" s="258"/>
      <c r="B2887" s="265"/>
      <c r="C2887" s="271"/>
      <c r="D2887" s="272"/>
      <c r="E2887" s="259" t="s">
        <v>313</v>
      </c>
      <c r="F2887" s="263"/>
    </row>
    <row r="2888" spans="1:6" hidden="1">
      <c r="A2888" s="258"/>
      <c r="B2888" s="239"/>
      <c r="C2888" s="240"/>
      <c r="D2888" s="241"/>
      <c r="E2888" s="259"/>
      <c r="F2888" s="263"/>
    </row>
    <row r="2889" spans="1:6" hidden="1">
      <c r="A2889" s="300">
        <v>8</v>
      </c>
      <c r="B2889" s="259" t="s">
        <v>713</v>
      </c>
      <c r="C2889" s="264"/>
      <c r="D2889" s="241"/>
      <c r="E2889" s="259"/>
      <c r="F2889" s="263"/>
    </row>
    <row r="2890" spans="1:6" hidden="1">
      <c r="A2890" s="259"/>
      <c r="B2890" s="265" t="str">
        <f>[39]insumos!$B$661</f>
        <v>Teste pré-operacional e treinamento de pessoal</v>
      </c>
      <c r="C2890" s="266" t="str">
        <f>[39]insumos!$C$661</f>
        <v>mês</v>
      </c>
      <c r="D2890" s="267">
        <v>1</v>
      </c>
      <c r="E2890" s="268">
        <f>[39]insumos!$D$661</f>
        <v>421.32</v>
      </c>
      <c r="F2890" s="263"/>
    </row>
    <row r="2891" spans="1:6" hidden="1">
      <c r="A2891" s="259"/>
      <c r="B2891" s="269"/>
      <c r="C2891" s="266"/>
      <c r="D2891" s="267"/>
      <c r="E2891" s="259" t="s">
        <v>310</v>
      </c>
      <c r="F2891" s="263"/>
    </row>
    <row r="2892" spans="1:6" hidden="1">
      <c r="A2892" s="259"/>
      <c r="B2892" s="239"/>
      <c r="C2892" s="264"/>
      <c r="D2892" s="241"/>
      <c r="E2892" s="259" t="s">
        <v>311</v>
      </c>
      <c r="F2892" s="263"/>
    </row>
    <row r="2893" spans="1:6" hidden="1">
      <c r="A2893" s="259"/>
      <c r="B2893" s="265"/>
      <c r="C2893" s="271"/>
      <c r="D2893" s="272"/>
      <c r="E2893" s="259" t="s">
        <v>312</v>
      </c>
      <c r="F2893" s="263"/>
    </row>
    <row r="2894" spans="1:6" hidden="1">
      <c r="A2894" s="259"/>
      <c r="B2894" s="265"/>
      <c r="C2894" s="271"/>
      <c r="D2894" s="272"/>
      <c r="E2894" s="259" t="s">
        <v>313</v>
      </c>
      <c r="F2894" s="263"/>
    </row>
    <row r="2895" spans="1:6" hidden="1">
      <c r="A2895" s="259"/>
      <c r="B2895" s="259"/>
      <c r="C2895" s="310"/>
      <c r="D2895" s="261"/>
      <c r="E2895" s="259"/>
    </row>
    <row r="2896" spans="1:6" hidden="1">
      <c r="A2896" s="300">
        <v>9</v>
      </c>
      <c r="B2896" s="259" t="s">
        <v>714</v>
      </c>
      <c r="C2896" s="264"/>
      <c r="D2896" s="241"/>
      <c r="E2896" s="259"/>
    </row>
    <row r="2897" spans="1:5" ht="24" hidden="1" customHeight="1">
      <c r="A2897" s="279" t="s">
        <v>715</v>
      </c>
      <c r="B2897" s="585" t="s">
        <v>716</v>
      </c>
      <c r="C2897" s="586"/>
      <c r="D2897" s="586"/>
      <c r="E2897" s="586"/>
    </row>
    <row r="2898" spans="1:5" hidden="1">
      <c r="A2898" s="279"/>
      <c r="B2898" s="311" t="s">
        <v>717</v>
      </c>
      <c r="C2898" s="312" t="s">
        <v>210</v>
      </c>
      <c r="D2898" s="313">
        <v>18</v>
      </c>
      <c r="E2898" s="314">
        <v>1.89</v>
      </c>
    </row>
    <row r="2899" spans="1:5" hidden="1">
      <c r="A2899" s="279"/>
      <c r="B2899" s="311" t="s">
        <v>718</v>
      </c>
      <c r="C2899" s="312" t="s">
        <v>719</v>
      </c>
      <c r="D2899" s="313">
        <v>0.6</v>
      </c>
      <c r="E2899" s="315">
        <v>11.76</v>
      </c>
    </row>
    <row r="2900" spans="1:5" ht="24" hidden="1">
      <c r="A2900" s="279"/>
      <c r="B2900" s="311" t="s">
        <v>720</v>
      </c>
      <c r="C2900" s="312" t="s">
        <v>210</v>
      </c>
      <c r="D2900" s="313">
        <v>4</v>
      </c>
      <c r="E2900" s="315">
        <v>12.6</v>
      </c>
    </row>
    <row r="2901" spans="1:5" ht="24" hidden="1">
      <c r="A2901" s="279"/>
      <c r="B2901" s="311" t="s">
        <v>721</v>
      </c>
      <c r="C2901" s="312" t="s">
        <v>210</v>
      </c>
      <c r="D2901" s="313">
        <v>22</v>
      </c>
      <c r="E2901" s="315">
        <v>0.63</v>
      </c>
    </row>
    <row r="2902" spans="1:5" ht="24" hidden="1">
      <c r="A2902" s="279"/>
      <c r="B2902" s="311" t="s">
        <v>722</v>
      </c>
      <c r="C2902" s="312" t="s">
        <v>210</v>
      </c>
      <c r="D2902" s="313">
        <v>80</v>
      </c>
      <c r="E2902" s="315">
        <v>1.1200000000000001</v>
      </c>
    </row>
    <row r="2903" spans="1:5" hidden="1">
      <c r="A2903" s="279"/>
      <c r="B2903" s="311" t="s">
        <v>723</v>
      </c>
      <c r="C2903" s="312" t="s">
        <v>124</v>
      </c>
      <c r="D2903" s="313">
        <v>48</v>
      </c>
      <c r="E2903" s="315">
        <v>7.63</v>
      </c>
    </row>
    <row r="2904" spans="1:5" hidden="1">
      <c r="A2904" s="279"/>
      <c r="B2904" s="311" t="s">
        <v>724</v>
      </c>
      <c r="C2904" s="312" t="s">
        <v>124</v>
      </c>
      <c r="D2904" s="313">
        <v>8</v>
      </c>
      <c r="E2904" s="315">
        <v>12.88</v>
      </c>
    </row>
    <row r="2905" spans="1:5" hidden="1">
      <c r="A2905" s="279"/>
      <c r="B2905" s="311" t="s">
        <v>725</v>
      </c>
      <c r="C2905" s="312" t="s">
        <v>719</v>
      </c>
      <c r="D2905" s="313">
        <v>199</v>
      </c>
      <c r="E2905" s="315">
        <v>21.42</v>
      </c>
    </row>
    <row r="2906" spans="1:5" ht="24" hidden="1">
      <c r="A2906" s="279"/>
      <c r="B2906" s="311" t="s">
        <v>726</v>
      </c>
      <c r="C2906" s="312" t="s">
        <v>719</v>
      </c>
      <c r="D2906" s="313">
        <v>14</v>
      </c>
      <c r="E2906" s="315">
        <v>11.97</v>
      </c>
    </row>
    <row r="2907" spans="1:5" hidden="1">
      <c r="A2907" s="279"/>
      <c r="B2907" s="311" t="s">
        <v>727</v>
      </c>
      <c r="C2907" s="312" t="s">
        <v>210</v>
      </c>
      <c r="D2907" s="313">
        <v>1</v>
      </c>
      <c r="E2907" s="315">
        <v>73.36</v>
      </c>
    </row>
    <row r="2908" spans="1:5" ht="24" hidden="1">
      <c r="A2908" s="279"/>
      <c r="B2908" s="311" t="s">
        <v>728</v>
      </c>
      <c r="C2908" s="312" t="s">
        <v>210</v>
      </c>
      <c r="D2908" s="313">
        <v>6</v>
      </c>
      <c r="E2908" s="315">
        <v>219.45</v>
      </c>
    </row>
    <row r="2909" spans="1:5" hidden="1">
      <c r="A2909" s="279"/>
      <c r="B2909" s="311" t="s">
        <v>729</v>
      </c>
      <c r="C2909" s="312" t="s">
        <v>210</v>
      </c>
      <c r="D2909" s="313">
        <v>1</v>
      </c>
      <c r="E2909" s="315">
        <v>27.93</v>
      </c>
    </row>
    <row r="2910" spans="1:5" hidden="1">
      <c r="A2910" s="279"/>
      <c r="B2910" s="311" t="s">
        <v>730</v>
      </c>
      <c r="C2910" s="312" t="s">
        <v>210</v>
      </c>
      <c r="D2910" s="313">
        <v>2</v>
      </c>
      <c r="E2910" s="315">
        <v>207.62</v>
      </c>
    </row>
    <row r="2911" spans="1:5" hidden="1">
      <c r="A2911" s="279"/>
      <c r="B2911" s="311" t="s">
        <v>731</v>
      </c>
      <c r="C2911" s="312" t="s">
        <v>210</v>
      </c>
      <c r="D2911" s="313">
        <v>7</v>
      </c>
      <c r="E2911" s="315">
        <v>7.28</v>
      </c>
    </row>
    <row r="2912" spans="1:5" ht="24" hidden="1">
      <c r="A2912" s="279"/>
      <c r="B2912" s="311" t="s">
        <v>732</v>
      </c>
      <c r="C2912" s="312" t="s">
        <v>210</v>
      </c>
      <c r="D2912" s="313">
        <v>3</v>
      </c>
      <c r="E2912" s="315">
        <v>4.97</v>
      </c>
    </row>
    <row r="2913" spans="1:5" hidden="1">
      <c r="A2913" s="279"/>
      <c r="B2913" s="311" t="s">
        <v>733</v>
      </c>
      <c r="C2913" s="312" t="s">
        <v>210</v>
      </c>
      <c r="D2913" s="313">
        <v>3</v>
      </c>
      <c r="E2913" s="315">
        <v>3.57</v>
      </c>
    </row>
    <row r="2914" spans="1:5" hidden="1">
      <c r="A2914" s="279"/>
      <c r="B2914" s="311" t="s">
        <v>734</v>
      </c>
      <c r="C2914" s="312" t="s">
        <v>210</v>
      </c>
      <c r="D2914" s="313">
        <v>2</v>
      </c>
      <c r="E2914" s="315">
        <v>19.600000000000001</v>
      </c>
    </row>
    <row r="2915" spans="1:5" hidden="1">
      <c r="A2915" s="279"/>
      <c r="B2915" s="311" t="s">
        <v>735</v>
      </c>
      <c r="C2915" s="312" t="s">
        <v>210</v>
      </c>
      <c r="D2915" s="313">
        <v>14</v>
      </c>
      <c r="E2915" s="315">
        <v>50.53</v>
      </c>
    </row>
    <row r="2916" spans="1:5" ht="24" hidden="1">
      <c r="A2916" s="279"/>
      <c r="B2916" s="311" t="s">
        <v>736</v>
      </c>
      <c r="C2916" s="312" t="s">
        <v>210</v>
      </c>
      <c r="D2916" s="313">
        <v>4</v>
      </c>
      <c r="E2916" s="315">
        <v>9.24</v>
      </c>
    </row>
    <row r="2917" spans="1:5" ht="12.75" hidden="1" customHeight="1">
      <c r="A2917" s="279"/>
      <c r="B2917" s="311" t="s">
        <v>737</v>
      </c>
      <c r="C2917" s="312" t="s">
        <v>210</v>
      </c>
      <c r="D2917" s="313">
        <v>1</v>
      </c>
      <c r="E2917" s="315">
        <v>77.77</v>
      </c>
    </row>
    <row r="2918" spans="1:5" hidden="1">
      <c r="A2918" s="279"/>
      <c r="B2918" s="311" t="s">
        <v>738</v>
      </c>
      <c r="C2918" s="312" t="s">
        <v>210</v>
      </c>
      <c r="D2918" s="313">
        <v>1</v>
      </c>
      <c r="E2918" s="315">
        <v>32.340000000000003</v>
      </c>
    </row>
    <row r="2919" spans="1:5" ht="24" hidden="1">
      <c r="A2919" s="279"/>
      <c r="B2919" s="311" t="s">
        <v>739</v>
      </c>
      <c r="C2919" s="312" t="s">
        <v>210</v>
      </c>
      <c r="D2919" s="313">
        <v>2</v>
      </c>
      <c r="E2919" s="315">
        <v>15.75</v>
      </c>
    </row>
    <row r="2920" spans="1:5" hidden="1">
      <c r="A2920" s="279"/>
      <c r="B2920" s="311" t="s">
        <v>740</v>
      </c>
      <c r="C2920" s="312" t="s">
        <v>210</v>
      </c>
      <c r="D2920" s="313">
        <v>3</v>
      </c>
      <c r="E2920" s="315">
        <v>1.82</v>
      </c>
    </row>
    <row r="2921" spans="1:5" hidden="1">
      <c r="A2921" s="279"/>
      <c r="B2921" s="311" t="s">
        <v>741</v>
      </c>
      <c r="C2921" s="312" t="s">
        <v>210</v>
      </c>
      <c r="D2921" s="313">
        <v>6</v>
      </c>
      <c r="E2921" s="315">
        <v>1.82</v>
      </c>
    </row>
    <row r="2922" spans="1:5" hidden="1">
      <c r="A2922" s="279"/>
      <c r="B2922" s="311" t="s">
        <v>742</v>
      </c>
      <c r="C2922" s="312" t="s">
        <v>455</v>
      </c>
      <c r="D2922" s="313">
        <v>0.4</v>
      </c>
      <c r="E2922" s="315">
        <v>37.1</v>
      </c>
    </row>
    <row r="2923" spans="1:5" hidden="1">
      <c r="A2923" s="279"/>
      <c r="B2923" s="311" t="s">
        <v>743</v>
      </c>
      <c r="C2923" s="312" t="s">
        <v>455</v>
      </c>
      <c r="D2923" s="313">
        <v>0.3</v>
      </c>
      <c r="E2923" s="315">
        <v>37.1</v>
      </c>
    </row>
    <row r="2924" spans="1:5" hidden="1">
      <c r="A2924" s="279"/>
      <c r="B2924" s="311" t="s">
        <v>744</v>
      </c>
      <c r="C2924" s="312" t="s">
        <v>124</v>
      </c>
      <c r="D2924" s="313">
        <v>15</v>
      </c>
      <c r="E2924" s="315">
        <v>2.66</v>
      </c>
    </row>
    <row r="2925" spans="1:5" hidden="1">
      <c r="A2925" s="279"/>
      <c r="B2925" s="311" t="s">
        <v>745</v>
      </c>
      <c r="C2925" s="312" t="s">
        <v>719</v>
      </c>
      <c r="D2925" s="313">
        <v>1.5</v>
      </c>
      <c r="E2925" s="315">
        <v>48.08</v>
      </c>
    </row>
    <row r="2926" spans="1:5" hidden="1">
      <c r="A2926" s="279"/>
      <c r="B2926" s="311" t="s">
        <v>746</v>
      </c>
      <c r="C2926" s="312" t="s">
        <v>219</v>
      </c>
      <c r="D2926" s="313">
        <v>6</v>
      </c>
      <c r="E2926" s="315">
        <v>1.75</v>
      </c>
    </row>
    <row r="2927" spans="1:5" hidden="1">
      <c r="A2927" s="279"/>
      <c r="B2927" s="311" t="s">
        <v>747</v>
      </c>
      <c r="C2927" s="312" t="s">
        <v>719</v>
      </c>
      <c r="D2927" s="313">
        <v>1</v>
      </c>
      <c r="E2927" s="315">
        <v>48.08</v>
      </c>
    </row>
    <row r="2928" spans="1:5" hidden="1">
      <c r="A2928" s="279"/>
      <c r="B2928" s="311" t="s">
        <v>748</v>
      </c>
      <c r="C2928" s="312" t="s">
        <v>455</v>
      </c>
      <c r="D2928" s="313">
        <v>0.2</v>
      </c>
      <c r="E2928" s="315">
        <v>40.6</v>
      </c>
    </row>
    <row r="2929" spans="1:5" hidden="1">
      <c r="A2929" s="279"/>
      <c r="B2929" s="311" t="s">
        <v>749</v>
      </c>
      <c r="C2929" s="312" t="s">
        <v>719</v>
      </c>
      <c r="D2929" s="313">
        <v>0.3</v>
      </c>
      <c r="E2929" s="314">
        <v>7.5</v>
      </c>
    </row>
    <row r="2930" spans="1:5" ht="24" hidden="1">
      <c r="A2930" s="279"/>
      <c r="B2930" s="311" t="s">
        <v>750</v>
      </c>
      <c r="C2930" s="312" t="s">
        <v>210</v>
      </c>
      <c r="D2930" s="313">
        <v>3</v>
      </c>
      <c r="E2930" s="315">
        <v>23.45</v>
      </c>
    </row>
    <row r="2931" spans="1:5" ht="24" hidden="1">
      <c r="A2931" s="279"/>
      <c r="B2931" s="311" t="s">
        <v>751</v>
      </c>
      <c r="C2931" s="312" t="s">
        <v>210</v>
      </c>
      <c r="D2931" s="313">
        <v>1</v>
      </c>
      <c r="E2931" s="315">
        <v>15.12</v>
      </c>
    </row>
    <row r="2932" spans="1:5" ht="24" hidden="1">
      <c r="A2932" s="279"/>
      <c r="B2932" s="311" t="s">
        <v>752</v>
      </c>
      <c r="C2932" s="312" t="s">
        <v>210</v>
      </c>
      <c r="D2932" s="313">
        <v>1</v>
      </c>
      <c r="E2932" s="315">
        <v>8.4</v>
      </c>
    </row>
    <row r="2933" spans="1:5" ht="24" hidden="1">
      <c r="A2933" s="279"/>
      <c r="B2933" s="311" t="s">
        <v>753</v>
      </c>
      <c r="C2933" s="312" t="s">
        <v>210</v>
      </c>
      <c r="D2933" s="313">
        <v>36</v>
      </c>
      <c r="E2933" s="315">
        <v>49.84</v>
      </c>
    </row>
    <row r="2934" spans="1:5" hidden="1">
      <c r="A2934" s="279"/>
      <c r="B2934" s="311" t="s">
        <v>754</v>
      </c>
      <c r="C2934" s="312" t="s">
        <v>210</v>
      </c>
      <c r="D2934" s="313">
        <v>10</v>
      </c>
      <c r="E2934" s="315">
        <v>27.23</v>
      </c>
    </row>
    <row r="2935" spans="1:5" ht="24" hidden="1">
      <c r="A2935" s="279"/>
      <c r="B2935" s="311" t="s">
        <v>755</v>
      </c>
      <c r="C2935" s="312" t="s">
        <v>210</v>
      </c>
      <c r="D2935" s="313">
        <v>8</v>
      </c>
      <c r="E2935" s="315">
        <v>2.35</v>
      </c>
    </row>
    <row r="2936" spans="1:5" ht="24" hidden="1">
      <c r="A2936" s="279"/>
      <c r="B2936" s="311" t="s">
        <v>756</v>
      </c>
      <c r="C2936" s="312" t="s">
        <v>210</v>
      </c>
      <c r="D2936" s="313">
        <v>4</v>
      </c>
      <c r="E2936" s="315">
        <v>7.28</v>
      </c>
    </row>
    <row r="2937" spans="1:5" ht="24" hidden="1">
      <c r="A2937" s="279"/>
      <c r="B2937" s="311" t="s">
        <v>757</v>
      </c>
      <c r="C2937" s="312" t="s">
        <v>210</v>
      </c>
      <c r="D2937" s="313">
        <v>10</v>
      </c>
      <c r="E2937" s="315">
        <v>9.1</v>
      </c>
    </row>
    <row r="2938" spans="1:5" ht="24" hidden="1">
      <c r="A2938" s="279"/>
      <c r="B2938" s="311" t="s">
        <v>758</v>
      </c>
      <c r="C2938" s="312" t="s">
        <v>210</v>
      </c>
      <c r="D2938" s="313">
        <v>3</v>
      </c>
      <c r="E2938" s="315">
        <v>10.08</v>
      </c>
    </row>
    <row r="2939" spans="1:5" ht="24" hidden="1">
      <c r="A2939" s="279"/>
      <c r="B2939" s="311" t="s">
        <v>759</v>
      </c>
      <c r="C2939" s="312" t="s">
        <v>210</v>
      </c>
      <c r="D2939" s="313">
        <v>3</v>
      </c>
      <c r="E2939" s="315">
        <v>11.34</v>
      </c>
    </row>
    <row r="2940" spans="1:5" ht="24" hidden="1">
      <c r="A2940" s="279"/>
      <c r="B2940" s="311" t="s">
        <v>760</v>
      </c>
      <c r="C2940" s="312" t="s">
        <v>210</v>
      </c>
      <c r="D2940" s="313">
        <v>4</v>
      </c>
      <c r="E2940" s="315">
        <v>3.5</v>
      </c>
    </row>
    <row r="2941" spans="1:5" ht="24" hidden="1">
      <c r="A2941" s="279"/>
      <c r="B2941" s="311" t="s">
        <v>761</v>
      </c>
      <c r="C2941" s="312" t="s">
        <v>210</v>
      </c>
      <c r="D2941" s="313">
        <v>3</v>
      </c>
      <c r="E2941" s="315">
        <v>12.04</v>
      </c>
    </row>
    <row r="2942" spans="1:5" ht="24" hidden="1">
      <c r="A2942" s="279"/>
      <c r="B2942" s="311" t="s">
        <v>762</v>
      </c>
      <c r="C2942" s="312" t="s">
        <v>210</v>
      </c>
      <c r="D2942" s="313">
        <v>6</v>
      </c>
      <c r="E2942" s="314">
        <v>13.93</v>
      </c>
    </row>
    <row r="2943" spans="1:5" ht="24" hidden="1">
      <c r="A2943" s="279"/>
      <c r="B2943" s="311" t="s">
        <v>763</v>
      </c>
      <c r="C2943" s="312" t="s">
        <v>210</v>
      </c>
      <c r="D2943" s="313">
        <v>3</v>
      </c>
      <c r="E2943" s="315">
        <v>15.32</v>
      </c>
    </row>
    <row r="2944" spans="1:5" hidden="1">
      <c r="A2944" s="279"/>
      <c r="B2944" s="311" t="s">
        <v>764</v>
      </c>
      <c r="C2944" s="312" t="s">
        <v>210</v>
      </c>
      <c r="D2944" s="313">
        <v>3</v>
      </c>
      <c r="E2944" s="315">
        <v>77</v>
      </c>
    </row>
    <row r="2945" spans="1:6" ht="24" hidden="1">
      <c r="A2945" s="279"/>
      <c r="B2945" s="311" t="s">
        <v>765</v>
      </c>
      <c r="C2945" s="312" t="s">
        <v>210</v>
      </c>
      <c r="D2945" s="313">
        <v>10</v>
      </c>
      <c r="E2945" s="315">
        <v>12.46</v>
      </c>
    </row>
    <row r="2946" spans="1:6" hidden="1">
      <c r="A2946" s="279"/>
      <c r="B2946" s="311" t="s">
        <v>766</v>
      </c>
      <c r="C2946" s="312" t="s">
        <v>210</v>
      </c>
      <c r="D2946" s="313">
        <v>2</v>
      </c>
      <c r="E2946" s="315">
        <v>11.41</v>
      </c>
    </row>
    <row r="2947" spans="1:6" ht="24" hidden="1">
      <c r="A2947" s="279"/>
      <c r="B2947" s="311" t="s">
        <v>767</v>
      </c>
      <c r="C2947" s="312" t="s">
        <v>768</v>
      </c>
      <c r="D2947" s="313">
        <v>1</v>
      </c>
      <c r="E2947" s="315">
        <v>379.94</v>
      </c>
    </row>
    <row r="2948" spans="1:6" ht="24" hidden="1">
      <c r="A2948" s="279"/>
      <c r="B2948" s="311" t="s">
        <v>769</v>
      </c>
      <c r="C2948" s="312" t="s">
        <v>210</v>
      </c>
      <c r="D2948" s="313">
        <v>1</v>
      </c>
      <c r="E2948" s="315">
        <v>497.95</v>
      </c>
    </row>
    <row r="2949" spans="1:6" ht="24" hidden="1">
      <c r="A2949" s="279"/>
      <c r="B2949" s="311" t="s">
        <v>770</v>
      </c>
      <c r="C2949" s="312" t="s">
        <v>210</v>
      </c>
      <c r="D2949" s="313">
        <v>3</v>
      </c>
      <c r="E2949" s="315">
        <v>546.57000000000005</v>
      </c>
    </row>
    <row r="2950" spans="1:6" ht="24" hidden="1">
      <c r="A2950" s="279"/>
      <c r="B2950" s="311" t="s">
        <v>771</v>
      </c>
      <c r="C2950" s="312" t="s">
        <v>210</v>
      </c>
      <c r="D2950" s="313">
        <v>18</v>
      </c>
      <c r="E2950" s="315">
        <v>1.89</v>
      </c>
    </row>
    <row r="2951" spans="1:6" ht="24" hidden="1">
      <c r="A2951" s="279"/>
      <c r="B2951" s="311" t="s">
        <v>772</v>
      </c>
      <c r="C2951" s="312" t="s">
        <v>210</v>
      </c>
      <c r="D2951" s="313">
        <v>8</v>
      </c>
      <c r="E2951" s="315">
        <v>2.66</v>
      </c>
    </row>
    <row r="2952" spans="1:6" hidden="1">
      <c r="A2952" s="279"/>
      <c r="B2952" s="311" t="s">
        <v>773</v>
      </c>
      <c r="C2952" s="312" t="s">
        <v>210</v>
      </c>
      <c r="D2952" s="313">
        <v>1</v>
      </c>
      <c r="E2952" s="315">
        <v>6467.96</v>
      </c>
      <c r="F2952" s="309"/>
    </row>
    <row r="2953" spans="1:6" hidden="1">
      <c r="A2953" s="279"/>
      <c r="B2953" s="316" t="s">
        <v>774</v>
      </c>
      <c r="C2953" s="312" t="s">
        <v>210</v>
      </c>
      <c r="D2953" s="313">
        <v>5</v>
      </c>
      <c r="E2953" s="315">
        <v>45.58</v>
      </c>
    </row>
    <row r="2954" spans="1:6" hidden="1">
      <c r="A2954" s="279"/>
      <c r="B2954" s="316" t="s">
        <v>775</v>
      </c>
      <c r="C2954" s="312" t="s">
        <v>776</v>
      </c>
      <c r="D2954" s="313">
        <v>3</v>
      </c>
      <c r="E2954" s="315">
        <v>50.76</v>
      </c>
    </row>
    <row r="2955" spans="1:6" hidden="1">
      <c r="A2955" s="279"/>
      <c r="B2955" s="316" t="s">
        <v>777</v>
      </c>
      <c r="C2955" s="312" t="s">
        <v>776</v>
      </c>
      <c r="D2955" s="313">
        <v>2</v>
      </c>
      <c r="E2955" s="315">
        <v>33.840000000000003</v>
      </c>
    </row>
    <row r="2956" spans="1:6" hidden="1">
      <c r="A2956" s="279"/>
      <c r="B2956" s="316" t="s">
        <v>778</v>
      </c>
      <c r="C2956" s="312" t="s">
        <v>210</v>
      </c>
      <c r="D2956" s="313">
        <v>3</v>
      </c>
      <c r="E2956" s="315">
        <v>101.35</v>
      </c>
    </row>
    <row r="2957" spans="1:6" hidden="1">
      <c r="A2957" s="279"/>
      <c r="B2957" s="316" t="s">
        <v>779</v>
      </c>
      <c r="C2957" s="312" t="s">
        <v>210</v>
      </c>
      <c r="D2957" s="313">
        <v>2</v>
      </c>
      <c r="E2957" s="315">
        <v>76</v>
      </c>
    </row>
    <row r="2958" spans="1:6" hidden="1">
      <c r="A2958" s="279"/>
      <c r="B2958" s="316" t="s">
        <v>780</v>
      </c>
      <c r="C2958" s="312" t="s">
        <v>210</v>
      </c>
      <c r="D2958" s="313">
        <v>6</v>
      </c>
      <c r="E2958" s="315">
        <v>19.87</v>
      </c>
    </row>
    <row r="2959" spans="1:6" hidden="1">
      <c r="A2959" s="279"/>
      <c r="B2959" s="316" t="s">
        <v>781</v>
      </c>
      <c r="C2959" s="312" t="s">
        <v>210</v>
      </c>
      <c r="D2959" s="313">
        <v>6</v>
      </c>
      <c r="E2959" s="315">
        <v>3.09</v>
      </c>
    </row>
    <row r="2960" spans="1:6" hidden="1">
      <c r="A2960" s="279"/>
      <c r="B2960" s="316" t="s">
        <v>782</v>
      </c>
      <c r="C2960" s="312" t="s">
        <v>210</v>
      </c>
      <c r="D2960" s="313">
        <v>3</v>
      </c>
      <c r="E2960" s="315">
        <v>19.28</v>
      </c>
    </row>
    <row r="2961" spans="1:5" hidden="1">
      <c r="A2961" s="279"/>
      <c r="B2961" s="316" t="s">
        <v>783</v>
      </c>
      <c r="C2961" s="312" t="s">
        <v>784</v>
      </c>
      <c r="D2961" s="313">
        <v>1</v>
      </c>
      <c r="E2961" s="315">
        <v>133.13800000000001</v>
      </c>
    </row>
    <row r="2962" spans="1:5" ht="15.75" hidden="1" customHeight="1">
      <c r="A2962" s="279"/>
      <c r="B2962" s="316" t="s">
        <v>785</v>
      </c>
      <c r="C2962" s="312" t="s">
        <v>210</v>
      </c>
      <c r="D2962" s="313">
        <v>2.25</v>
      </c>
      <c r="E2962" s="314">
        <v>348.29</v>
      </c>
    </row>
    <row r="2963" spans="1:5" hidden="1">
      <c r="A2963" s="279"/>
      <c r="B2963" s="316" t="s">
        <v>786</v>
      </c>
      <c r="C2963" s="312" t="s">
        <v>776</v>
      </c>
      <c r="D2963" s="313">
        <v>5</v>
      </c>
      <c r="E2963" s="315">
        <v>21.31</v>
      </c>
    </row>
    <row r="2964" spans="1:5" hidden="1">
      <c r="A2964" s="279"/>
      <c r="B2964" s="316" t="s">
        <v>787</v>
      </c>
      <c r="C2964" s="312" t="s">
        <v>210</v>
      </c>
      <c r="D2964" s="313">
        <v>18</v>
      </c>
      <c r="E2964" s="315">
        <v>6.94</v>
      </c>
    </row>
    <row r="2965" spans="1:5" hidden="1">
      <c r="A2965" s="279"/>
      <c r="B2965" s="316" t="s">
        <v>788</v>
      </c>
      <c r="C2965" s="312" t="s">
        <v>210</v>
      </c>
      <c r="D2965" s="313">
        <v>14</v>
      </c>
      <c r="E2965" s="315">
        <v>21.62</v>
      </c>
    </row>
    <row r="2966" spans="1:5" hidden="1">
      <c r="A2966" s="279"/>
      <c r="B2966" s="316" t="s">
        <v>789</v>
      </c>
      <c r="C2966" s="312" t="s">
        <v>210</v>
      </c>
      <c r="D2966" s="313">
        <v>10</v>
      </c>
      <c r="E2966" s="315">
        <v>5.26</v>
      </c>
    </row>
    <row r="2967" spans="1:5" hidden="1">
      <c r="A2967" s="279"/>
      <c r="B2967" s="316" t="s">
        <v>790</v>
      </c>
      <c r="C2967" s="312" t="s">
        <v>210</v>
      </c>
      <c r="D2967" s="313">
        <v>4</v>
      </c>
      <c r="E2967" s="315">
        <v>2.31</v>
      </c>
    </row>
    <row r="2968" spans="1:5" hidden="1">
      <c r="A2968" s="279"/>
      <c r="B2968" s="316" t="s">
        <v>791</v>
      </c>
      <c r="C2968" s="312" t="s">
        <v>210</v>
      </c>
      <c r="D2968" s="313">
        <v>5</v>
      </c>
      <c r="E2968" s="315">
        <v>14.87</v>
      </c>
    </row>
    <row r="2969" spans="1:5" hidden="1">
      <c r="A2969" s="279"/>
      <c r="B2969" s="280"/>
      <c r="C2969" s="317"/>
      <c r="D2969" s="317"/>
      <c r="E2969" s="259" t="s">
        <v>310</v>
      </c>
    </row>
    <row r="2970" spans="1:5" hidden="1">
      <c r="A2970" s="279"/>
      <c r="B2970" s="280"/>
      <c r="C2970" s="317"/>
      <c r="D2970" s="317"/>
      <c r="E2970" s="259" t="s">
        <v>311</v>
      </c>
    </row>
    <row r="2971" spans="1:5" hidden="1">
      <c r="A2971" s="279"/>
      <c r="B2971" s="280"/>
      <c r="C2971" s="317"/>
      <c r="D2971" s="317"/>
      <c r="E2971" s="259" t="s">
        <v>312</v>
      </c>
    </row>
    <row r="2972" spans="1:5" hidden="1">
      <c r="A2972" s="279"/>
      <c r="B2972" s="280"/>
      <c r="C2972" s="317"/>
      <c r="D2972" s="317"/>
      <c r="E2972" s="259" t="s">
        <v>313</v>
      </c>
    </row>
    <row r="2973" spans="1:5" hidden="1">
      <c r="A2973" s="279"/>
      <c r="B2973" s="280"/>
      <c r="C2973" s="317"/>
      <c r="D2973" s="317"/>
      <c r="E2973" s="259"/>
    </row>
    <row r="2974" spans="1:5" hidden="1">
      <c r="A2974" s="279"/>
      <c r="B2974" s="280" t="s">
        <v>792</v>
      </c>
      <c r="C2974" s="317"/>
      <c r="D2974" s="317"/>
      <c r="E2974" s="259"/>
    </row>
    <row r="2975" spans="1:5" hidden="1">
      <c r="A2975" s="279"/>
      <c r="B2975" s="318" t="str">
        <f>[39]insumos!B31</f>
        <v>Servente</v>
      </c>
      <c r="C2975" s="319" t="s">
        <v>325</v>
      </c>
      <c r="D2975" s="320">
        <v>2.5</v>
      </c>
      <c r="E2975" s="293">
        <f>[39]insumos!D31</f>
        <v>3.11</v>
      </c>
    </row>
    <row r="2976" spans="1:5" hidden="1">
      <c r="A2976" s="279"/>
      <c r="B2976" s="318" t="str">
        <f>[39]insumos!B19</f>
        <v>Eletricista</v>
      </c>
      <c r="C2976" s="319" t="s">
        <v>325</v>
      </c>
      <c r="D2976" s="320">
        <v>2</v>
      </c>
      <c r="E2976" s="293">
        <f>[39]insumos!D19</f>
        <v>4.6100000000000003</v>
      </c>
    </row>
    <row r="2977" spans="1:6" hidden="1">
      <c r="A2977" s="279"/>
      <c r="B2977" s="318" t="s">
        <v>793</v>
      </c>
      <c r="C2977" s="319" t="s">
        <v>794</v>
      </c>
      <c r="D2977" s="320">
        <v>0.5</v>
      </c>
      <c r="E2977" s="239">
        <v>24.36</v>
      </c>
    </row>
    <row r="2978" spans="1:6" hidden="1">
      <c r="A2978" s="279"/>
      <c r="B2978" s="318" t="s">
        <v>795</v>
      </c>
      <c r="C2978" s="319" t="s">
        <v>794</v>
      </c>
      <c r="D2978" s="320">
        <v>0.5</v>
      </c>
      <c r="E2978" s="239">
        <v>220.77</v>
      </c>
    </row>
    <row r="2979" spans="1:6" hidden="1">
      <c r="A2979" s="279"/>
      <c r="B2979" s="318" t="str">
        <f>[39]insumos!B631</f>
        <v>Poste circular de concreto 9m</v>
      </c>
      <c r="C2979" s="319" t="s">
        <v>189</v>
      </c>
      <c r="D2979" s="320">
        <v>1</v>
      </c>
      <c r="E2979" s="293">
        <f>[39]insumos!D631</f>
        <v>232.86</v>
      </c>
    </row>
    <row r="2980" spans="1:6" hidden="1">
      <c r="A2980" s="279"/>
      <c r="B2980" s="318" t="str">
        <f>[39]insumos!B607</f>
        <v>Eletroduto de PVC rigido 3/4"</v>
      </c>
      <c r="C2980" s="319" t="s">
        <v>189</v>
      </c>
      <c r="D2980" s="320">
        <v>1</v>
      </c>
      <c r="E2980" s="293">
        <f>[39]insumos!D607</f>
        <v>1.19</v>
      </c>
    </row>
    <row r="2981" spans="1:6" ht="13.5" hidden="1" customHeight="1">
      <c r="A2981" s="279"/>
      <c r="B2981" s="318" t="s">
        <v>796</v>
      </c>
      <c r="C2981" s="319" t="s">
        <v>189</v>
      </c>
      <c r="D2981" s="320">
        <v>1</v>
      </c>
      <c r="E2981" s="239">
        <v>20.190000000000001</v>
      </c>
    </row>
    <row r="2982" spans="1:6" ht="13.5" hidden="1" customHeight="1">
      <c r="A2982" s="279"/>
      <c r="B2982" s="311" t="s">
        <v>717</v>
      </c>
      <c r="C2982" s="319" t="s">
        <v>189</v>
      </c>
      <c r="D2982" s="320">
        <v>1</v>
      </c>
      <c r="E2982" s="239">
        <v>1.89</v>
      </c>
    </row>
    <row r="2983" spans="1:6" ht="13.5" hidden="1" customHeight="1">
      <c r="A2983" s="279"/>
      <c r="B2983" s="280"/>
      <c r="C2983" s="317"/>
      <c r="D2983" s="317"/>
      <c r="E2983" s="259" t="s">
        <v>310</v>
      </c>
    </row>
    <row r="2984" spans="1:6" ht="13.5" hidden="1" customHeight="1">
      <c r="A2984" s="279"/>
      <c r="B2984" s="280"/>
      <c r="C2984" s="317"/>
      <c r="D2984" s="317"/>
      <c r="E2984" s="259" t="s">
        <v>311</v>
      </c>
    </row>
    <row r="2985" spans="1:6" ht="13.5" hidden="1" customHeight="1">
      <c r="A2985" s="279"/>
      <c r="B2985" s="280"/>
      <c r="C2985" s="317"/>
      <c r="D2985" s="317"/>
      <c r="E2985" s="259" t="s">
        <v>312</v>
      </c>
    </row>
    <row r="2986" spans="1:6" hidden="1">
      <c r="A2986" s="279"/>
      <c r="B2986" s="280"/>
      <c r="C2986" s="317"/>
      <c r="D2986" s="317"/>
      <c r="E2986" s="259" t="s">
        <v>313</v>
      </c>
    </row>
    <row r="2987" spans="1:6" hidden="1">
      <c r="A2987" s="279"/>
      <c r="B2987" s="280"/>
      <c r="C2987" s="317"/>
      <c r="D2987" s="317"/>
      <c r="E2987" s="317"/>
    </row>
    <row r="2988" spans="1:6" hidden="1">
      <c r="A2988" s="259" t="s">
        <v>797</v>
      </c>
      <c r="B2988" s="290" t="s">
        <v>798</v>
      </c>
      <c r="C2988" s="239"/>
      <c r="D2988" s="251"/>
      <c r="E2988" s="259"/>
    </row>
    <row r="2989" spans="1:6" hidden="1">
      <c r="A2989" s="259"/>
      <c r="B2989" s="284" t="s">
        <v>799</v>
      </c>
      <c r="C2989" s="266" t="str">
        <f>[39]insumos!$C$35</f>
        <v>m3</v>
      </c>
      <c r="D2989" s="267">
        <v>2.4299999999999999E-2</v>
      </c>
      <c r="E2989" s="291" t="e">
        <f>#REF!</f>
        <v>#REF!</v>
      </c>
    </row>
    <row r="2990" spans="1:6" hidden="1">
      <c r="A2990" s="259"/>
      <c r="B2990" s="265" t="str">
        <f>[39]insumos!$B$24</f>
        <v>Pedreiro</v>
      </c>
      <c r="C2990" s="266" t="str">
        <f>[39]insumos!$C$24</f>
        <v>h</v>
      </c>
      <c r="D2990" s="267">
        <v>0.6</v>
      </c>
      <c r="E2990" s="268">
        <f>[39]insumos!$D$24</f>
        <v>4.6100000000000003</v>
      </c>
      <c r="F2990" s="263"/>
    </row>
    <row r="2991" spans="1:6" hidden="1">
      <c r="A2991" s="259"/>
      <c r="B2991" s="265" t="str">
        <f>[39]insumos!$B$31</f>
        <v>Servente</v>
      </c>
      <c r="C2991" s="266" t="str">
        <f>[39]insumos!$C$31</f>
        <v>h</v>
      </c>
      <c r="D2991" s="267">
        <v>0.6</v>
      </c>
      <c r="E2991" s="268">
        <f>[39]insumos!$D$31</f>
        <v>3.11</v>
      </c>
      <c r="F2991" s="263"/>
    </row>
    <row r="2992" spans="1:6" hidden="1">
      <c r="A2992" s="259"/>
      <c r="B2992" s="265"/>
      <c r="C2992" s="271"/>
      <c r="D2992" s="267"/>
      <c r="E2992" s="259" t="s">
        <v>310</v>
      </c>
    </row>
    <row r="2993" spans="1:5" hidden="1">
      <c r="A2993" s="259"/>
      <c r="B2993" s="239"/>
      <c r="C2993" s="264"/>
      <c r="D2993" s="241"/>
      <c r="E2993" s="259" t="s">
        <v>311</v>
      </c>
    </row>
    <row r="2994" spans="1:5" hidden="1">
      <c r="A2994" s="259"/>
      <c r="B2994" s="265"/>
      <c r="C2994" s="271"/>
      <c r="D2994" s="272"/>
      <c r="E2994" s="259" t="s">
        <v>312</v>
      </c>
    </row>
    <row r="2995" spans="1:5" hidden="1">
      <c r="A2995" s="259"/>
      <c r="B2995" s="265"/>
      <c r="C2995" s="271"/>
      <c r="D2995" s="272"/>
      <c r="E2995" s="259" t="s">
        <v>313</v>
      </c>
    </row>
    <row r="2996" spans="1:5" hidden="1">
      <c r="B2996" s="239"/>
      <c r="C2996" s="240"/>
      <c r="D2996" s="241"/>
      <c r="E2996" s="239"/>
    </row>
    <row r="2997" spans="1:5" hidden="1">
      <c r="B2997" s="279" t="s">
        <v>800</v>
      </c>
      <c r="C2997" s="289"/>
      <c r="D2997" s="289"/>
      <c r="E2997" s="289"/>
    </row>
    <row r="2998" spans="1:5" hidden="1">
      <c r="B2998" s="265" t="str">
        <f>[39]insumos!$B$31</f>
        <v>Servente</v>
      </c>
      <c r="C2998" s="266" t="str">
        <f>[39]insumos!$C$31</f>
        <v>h</v>
      </c>
      <c r="D2998" s="267">
        <v>10</v>
      </c>
      <c r="E2998" s="268">
        <f>[39]insumos!$D$31</f>
        <v>3.11</v>
      </c>
    </row>
    <row r="2999" spans="1:5" hidden="1">
      <c r="B2999" s="265" t="str">
        <f>[39]insumos!$B$35</f>
        <v>Areia grossa</v>
      </c>
      <c r="C2999" s="266" t="str">
        <f>[39]insumos!$C$35</f>
        <v>m3</v>
      </c>
      <c r="D2999" s="267">
        <v>1.216</v>
      </c>
      <c r="E2999" s="268">
        <f>[39]insumos!$D$35</f>
        <v>43.89</v>
      </c>
    </row>
    <row r="3000" spans="1:5" hidden="1">
      <c r="B3000" s="275" t="str">
        <f>[39]insumos!$B$39</f>
        <v>Cimento Portland - saco 50kg</v>
      </c>
      <c r="C3000" s="266" t="str">
        <f>[39]insumos!$C$39</f>
        <v>kg</v>
      </c>
      <c r="D3000" s="267">
        <v>292</v>
      </c>
      <c r="E3000" s="276">
        <f>[39]insumos!$D$39</f>
        <v>0.42</v>
      </c>
    </row>
    <row r="3001" spans="1:5" hidden="1">
      <c r="B3001" s="275"/>
      <c r="C3001" s="271"/>
      <c r="D3001" s="267"/>
      <c r="E3001" s="259" t="s">
        <v>310</v>
      </c>
    </row>
    <row r="3002" spans="1:5" hidden="1">
      <c r="B3002" s="239"/>
      <c r="C3002" s="264"/>
      <c r="D3002" s="241"/>
      <c r="E3002" s="259" t="s">
        <v>311</v>
      </c>
    </row>
    <row r="3003" spans="1:5" hidden="1">
      <c r="B3003" s="239"/>
      <c r="C3003" s="264"/>
      <c r="D3003" s="241"/>
      <c r="E3003" s="259" t="s">
        <v>312</v>
      </c>
    </row>
    <row r="3004" spans="1:5" hidden="1">
      <c r="B3004" s="239"/>
      <c r="C3004" s="264"/>
      <c r="D3004" s="241"/>
      <c r="E3004" s="259" t="s">
        <v>313</v>
      </c>
    </row>
    <row r="3005" spans="1:5" hidden="1"/>
    <row r="3006" spans="1:5" hidden="1">
      <c r="A3006" s="259" t="s">
        <v>797</v>
      </c>
      <c r="B3006" s="259" t="s">
        <v>801</v>
      </c>
      <c r="C3006" s="264"/>
      <c r="D3006" s="241"/>
      <c r="E3006" s="259"/>
    </row>
    <row r="3007" spans="1:5" hidden="1">
      <c r="A3007" s="259"/>
      <c r="B3007" s="269" t="str">
        <f>[39]insumos!B304</f>
        <v>Curva 90 º Curta pvc sn p/ esgoto predial de 100mm</v>
      </c>
      <c r="C3007" s="266" t="str">
        <f>[39]insumos!$C$305</f>
        <v>un</v>
      </c>
      <c r="D3007" s="267">
        <v>1</v>
      </c>
      <c r="E3007" s="270">
        <f>[39]insumos!D304</f>
        <v>8.43</v>
      </c>
    </row>
    <row r="3008" spans="1:5" hidden="1">
      <c r="A3008" s="259"/>
      <c r="B3008" s="269"/>
      <c r="C3008" s="266"/>
      <c r="D3008" s="267"/>
      <c r="E3008" s="259" t="s">
        <v>310</v>
      </c>
    </row>
    <row r="3009" spans="1:5" hidden="1">
      <c r="A3009" s="259"/>
      <c r="B3009" s="239"/>
      <c r="C3009" s="264"/>
      <c r="D3009" s="241"/>
      <c r="E3009" s="259" t="s">
        <v>311</v>
      </c>
    </row>
    <row r="3010" spans="1:5" hidden="1">
      <c r="A3010" s="259"/>
      <c r="B3010" s="265"/>
      <c r="C3010" s="271"/>
      <c r="D3010" s="272"/>
      <c r="E3010" s="259" t="s">
        <v>312</v>
      </c>
    </row>
    <row r="3011" spans="1:5" hidden="1">
      <c r="A3011" s="259"/>
      <c r="B3011" s="265"/>
      <c r="C3011" s="271"/>
      <c r="D3011" s="272"/>
      <c r="E3011" s="259" t="s">
        <v>313</v>
      </c>
    </row>
    <row r="3012" spans="1:5" hidden="1"/>
    <row r="3013" spans="1:5" hidden="1">
      <c r="A3013" s="258" t="s">
        <v>590</v>
      </c>
      <c r="B3013" s="279" t="s">
        <v>802</v>
      </c>
      <c r="C3013" s="289"/>
      <c r="D3013" s="289"/>
      <c r="E3013" s="289"/>
    </row>
    <row r="3014" spans="1:5" hidden="1">
      <c r="A3014" s="258"/>
      <c r="B3014" s="265" t="str">
        <f>[39]insumos!$B$31</f>
        <v>Servente</v>
      </c>
      <c r="C3014" s="266" t="str">
        <f>[39]insumos!$C$31</f>
        <v>h</v>
      </c>
      <c r="D3014" s="267">
        <v>1.5</v>
      </c>
      <c r="E3014" s="268">
        <f>[39]insumos!$D$31</f>
        <v>3.11</v>
      </c>
    </row>
    <row r="3015" spans="1:5" hidden="1">
      <c r="A3015" s="258"/>
      <c r="B3015" s="265" t="str">
        <f>[39]insumos!$B$24</f>
        <v>Pedreiro</v>
      </c>
      <c r="C3015" s="266" t="str">
        <f>[39]insumos!$C$24</f>
        <v>h</v>
      </c>
      <c r="D3015" s="267">
        <v>1.5</v>
      </c>
      <c r="E3015" s="268">
        <f>[39]insumos!$D$24</f>
        <v>4.6100000000000003</v>
      </c>
    </row>
    <row r="3016" spans="1:5" hidden="1">
      <c r="A3016" s="258"/>
      <c r="B3016" s="265" t="str">
        <f>[39]insumos!$B$223</f>
        <v>Anel/aduela em conc. arm.D=1,00m, h=0,50m - pré-fabricada</v>
      </c>
      <c r="C3016" s="266" t="str">
        <f>[39]insumos!$C$223</f>
        <v>un</v>
      </c>
      <c r="D3016" s="267">
        <v>1</v>
      </c>
      <c r="E3016" s="268">
        <f>[39]insumos!$D$223</f>
        <v>57.56</v>
      </c>
    </row>
    <row r="3017" spans="1:5" hidden="1">
      <c r="A3017" s="258"/>
      <c r="B3017" s="275"/>
      <c r="C3017" s="271"/>
      <c r="D3017" s="267"/>
      <c r="E3017" s="259" t="s">
        <v>310</v>
      </c>
    </row>
    <row r="3018" spans="1:5" hidden="1">
      <c r="A3018" s="258"/>
      <c r="B3018" s="239"/>
      <c r="C3018" s="264"/>
      <c r="D3018" s="241"/>
      <c r="E3018" s="259" t="s">
        <v>311</v>
      </c>
    </row>
    <row r="3019" spans="1:5" hidden="1">
      <c r="A3019" s="258"/>
      <c r="B3019" s="239"/>
      <c r="C3019" s="264"/>
      <c r="D3019" s="241"/>
      <c r="E3019" s="259" t="s">
        <v>312</v>
      </c>
    </row>
    <row r="3020" spans="1:5" hidden="1">
      <c r="A3020" s="258"/>
      <c r="B3020" s="239"/>
      <c r="C3020" s="264"/>
      <c r="D3020" s="241"/>
      <c r="E3020" s="259" t="s">
        <v>313</v>
      </c>
    </row>
  </sheetData>
  <mergeCells count="39">
    <mergeCell ref="A1:A4"/>
    <mergeCell ref="A7:E7"/>
    <mergeCell ref="A8:A9"/>
    <mergeCell ref="B8:B9"/>
    <mergeCell ref="C8:C9"/>
    <mergeCell ref="D8:E8"/>
    <mergeCell ref="B1228:E1228"/>
    <mergeCell ref="B315:E316"/>
    <mergeCell ref="B326:E327"/>
    <mergeCell ref="B349:E349"/>
    <mergeCell ref="B391:E391"/>
    <mergeCell ref="B402:E402"/>
    <mergeCell ref="B413:E413"/>
    <mergeCell ref="B466:E466"/>
    <mergeCell ref="B533:E533"/>
    <mergeCell ref="B1193:E1193"/>
    <mergeCell ref="B1206:E1206"/>
    <mergeCell ref="B1217:E1217"/>
    <mergeCell ref="B1402:E1402"/>
    <mergeCell ref="B1239:E1239"/>
    <mergeCell ref="B1250:E1250"/>
    <mergeCell ref="B1263:E1263"/>
    <mergeCell ref="B1275:E1275"/>
    <mergeCell ref="B1287:E1287"/>
    <mergeCell ref="B1300:E1300"/>
    <mergeCell ref="B1311:E1311"/>
    <mergeCell ref="B1322:E1322"/>
    <mergeCell ref="B1369:E1369"/>
    <mergeCell ref="B1380:E1380"/>
    <mergeCell ref="B1391:E1391"/>
    <mergeCell ref="B1480:E1480"/>
    <mergeCell ref="B1545:E1545"/>
    <mergeCell ref="B2897:E2897"/>
    <mergeCell ref="B1413:E1413"/>
    <mergeCell ref="B1424:E1424"/>
    <mergeCell ref="B1435:E1435"/>
    <mergeCell ref="B1446:E1446"/>
    <mergeCell ref="B1457:E1457"/>
    <mergeCell ref="B1468:E1468"/>
  </mergeCells>
  <pageMargins left="0.51181102362204722" right="0.51181102362204722" top="0.78740157480314965" bottom="0.78740157480314965" header="0.31496062992125984" footer="0.31496062992125984"/>
  <pageSetup scale="88" fitToHeight="0" orientation="portrait" horizontalDpi="4294967295" r:id="rId1"/>
  <rowBreaks count="1" manualBreakCount="1">
    <brk id="53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W83"/>
  <sheetViews>
    <sheetView zoomScale="70" zoomScaleNormal="70" workbookViewId="0">
      <selection activeCell="BO48" sqref="A1:BO48"/>
    </sheetView>
  </sheetViews>
  <sheetFormatPr defaultRowHeight="15"/>
  <cols>
    <col min="1" max="1" width="4" customWidth="1"/>
    <col min="2" max="2" width="29.140625" customWidth="1"/>
    <col min="3" max="61" width="2.85546875" customWidth="1"/>
    <col min="62" max="62" width="8.7109375" customWidth="1"/>
  </cols>
  <sheetData>
    <row r="3" spans="1:74">
      <c r="A3" s="597" t="s">
        <v>22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9"/>
      <c r="AM3" s="600" t="s">
        <v>22</v>
      </c>
      <c r="AN3" s="600"/>
      <c r="AO3" s="600"/>
      <c r="AP3" s="600"/>
      <c r="AQ3" s="600"/>
      <c r="AR3" s="600"/>
      <c r="AS3" s="600"/>
      <c r="AT3" s="600"/>
      <c r="AU3" s="600"/>
      <c r="AV3" s="600"/>
      <c r="AW3" s="600"/>
      <c r="AX3" s="600"/>
      <c r="AY3" s="600"/>
      <c r="AZ3" s="600"/>
      <c r="BA3" s="600"/>
      <c r="BB3" s="600"/>
      <c r="BC3" s="600"/>
      <c r="BD3" s="600"/>
      <c r="BE3" s="600"/>
      <c r="BF3" s="600"/>
      <c r="BG3" s="600"/>
      <c r="BH3" s="600"/>
      <c r="BI3" s="600"/>
      <c r="BJ3" s="600"/>
      <c r="BK3" s="600"/>
      <c r="BL3" s="600"/>
      <c r="BM3" s="600"/>
      <c r="BN3" s="600"/>
      <c r="BO3" s="600"/>
      <c r="BP3" s="1"/>
      <c r="BQ3" s="1"/>
      <c r="BR3" s="1"/>
      <c r="BS3" s="1"/>
      <c r="BT3" s="1"/>
      <c r="BU3" s="1"/>
      <c r="BV3" s="1"/>
    </row>
    <row r="4" spans="1:7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74">
      <c r="A5" s="8" t="s">
        <v>41</v>
      </c>
      <c r="B5" s="8" t="s">
        <v>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>
        <v>31</v>
      </c>
      <c r="AH5" s="7">
        <v>32</v>
      </c>
      <c r="AI5" s="7">
        <v>33</v>
      </c>
      <c r="AJ5" s="7">
        <v>34</v>
      </c>
      <c r="AK5" s="7">
        <v>35</v>
      </c>
      <c r="AL5" s="7">
        <v>36</v>
      </c>
      <c r="AM5" s="7">
        <v>37</v>
      </c>
      <c r="AN5" s="7">
        <v>38</v>
      </c>
      <c r="AO5" s="7">
        <v>39</v>
      </c>
      <c r="AP5" s="7">
        <v>40</v>
      </c>
      <c r="AQ5" s="7">
        <v>41</v>
      </c>
      <c r="AR5" s="7">
        <v>42</v>
      </c>
      <c r="AS5" s="7">
        <v>43</v>
      </c>
      <c r="AT5" s="7">
        <v>44</v>
      </c>
      <c r="AU5" s="7">
        <v>45</v>
      </c>
      <c r="AV5" s="7">
        <v>46</v>
      </c>
      <c r="AW5" s="7">
        <v>47</v>
      </c>
      <c r="AX5" s="7">
        <v>48</v>
      </c>
      <c r="AY5" s="7">
        <v>49</v>
      </c>
      <c r="AZ5" s="7">
        <v>50</v>
      </c>
      <c r="BA5" s="7">
        <v>51</v>
      </c>
      <c r="BB5" s="7">
        <v>52</v>
      </c>
      <c r="BC5" s="7">
        <v>53</v>
      </c>
      <c r="BD5" s="7">
        <v>54</v>
      </c>
      <c r="BE5" s="7">
        <v>55</v>
      </c>
      <c r="BF5" s="7">
        <v>56</v>
      </c>
      <c r="BG5" s="7">
        <v>57</v>
      </c>
      <c r="BH5" s="7">
        <v>58</v>
      </c>
      <c r="BI5" s="7">
        <v>59</v>
      </c>
      <c r="BJ5" s="7" t="s">
        <v>42</v>
      </c>
      <c r="BK5" s="9"/>
      <c r="BL5" s="9"/>
      <c r="BM5" s="9"/>
      <c r="BN5" s="9"/>
      <c r="BO5" s="9"/>
    </row>
    <row r="6" spans="1:74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2"/>
      <c r="BL6" s="2"/>
      <c r="BM6" s="2"/>
      <c r="BN6" s="2"/>
      <c r="BO6" s="2"/>
    </row>
    <row r="7" spans="1:74">
      <c r="A7" s="10">
        <v>1</v>
      </c>
      <c r="B7" s="11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>
        <f t="shared" ref="BJ7:BJ27" si="0">SUM(C7:BI7)</f>
        <v>0</v>
      </c>
      <c r="BK7" s="2"/>
      <c r="BL7" s="2"/>
      <c r="BM7" s="2"/>
      <c r="BN7" s="2"/>
      <c r="BO7" s="2"/>
    </row>
    <row r="8" spans="1:74" ht="30">
      <c r="A8" s="10">
        <v>2</v>
      </c>
      <c r="B8" s="11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>
        <f t="shared" si="0"/>
        <v>0</v>
      </c>
      <c r="BK8" s="2"/>
      <c r="BL8" s="2"/>
      <c r="BM8" s="2"/>
      <c r="BN8" s="2"/>
      <c r="BO8" s="2"/>
    </row>
    <row r="9" spans="1:74">
      <c r="A9" s="10">
        <v>3</v>
      </c>
      <c r="B9" s="11" t="s">
        <v>3</v>
      </c>
      <c r="C9" s="3"/>
      <c r="D9" s="3"/>
      <c r="E9" s="3"/>
      <c r="F9" s="3"/>
      <c r="G9" s="3"/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/>
      <c r="O9" s="3">
        <v>1</v>
      </c>
      <c r="P9" s="3">
        <v>1</v>
      </c>
      <c r="Q9" s="3">
        <v>1</v>
      </c>
      <c r="R9" s="3">
        <v>1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v>1</v>
      </c>
      <c r="AG9" s="3">
        <v>1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>
        <f t="shared" si="0"/>
        <v>12</v>
      </c>
      <c r="BK9" s="2"/>
      <c r="BL9" s="2"/>
      <c r="BM9" s="2"/>
      <c r="BN9" s="2"/>
      <c r="BO9" s="2"/>
    </row>
    <row r="10" spans="1:74">
      <c r="A10" s="10">
        <v>4</v>
      </c>
      <c r="B10" s="11" t="s">
        <v>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>
        <f t="shared" si="0"/>
        <v>0</v>
      </c>
      <c r="BK10" s="2"/>
      <c r="BL10" s="2"/>
      <c r="BM10" s="2"/>
      <c r="BN10" s="2"/>
      <c r="BO10" s="2"/>
    </row>
    <row r="11" spans="1:74">
      <c r="A11" s="10">
        <v>5</v>
      </c>
      <c r="B11" s="11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>
        <f t="shared" si="0"/>
        <v>0</v>
      </c>
      <c r="BK11" s="2"/>
      <c r="BL11" s="2"/>
      <c r="BM11" s="2"/>
      <c r="BN11" s="2"/>
      <c r="BO11" s="2"/>
    </row>
    <row r="12" spans="1:74">
      <c r="A12" s="10">
        <v>6</v>
      </c>
      <c r="B12" s="11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v>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>
        <v>1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>
        <f t="shared" si="0"/>
        <v>2</v>
      </c>
      <c r="BK12" s="2"/>
      <c r="BL12" s="2"/>
      <c r="BM12" s="2"/>
      <c r="BN12" s="2"/>
      <c r="BO12" s="2"/>
    </row>
    <row r="13" spans="1:74">
      <c r="A13" s="10">
        <v>7</v>
      </c>
      <c r="B13" s="11" t="s">
        <v>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>
        <f t="shared" si="0"/>
        <v>0</v>
      </c>
      <c r="BK13" s="2"/>
      <c r="BL13" s="2"/>
      <c r="BM13" s="2"/>
      <c r="BN13" s="2"/>
      <c r="BO13" s="2"/>
    </row>
    <row r="14" spans="1:74" ht="30">
      <c r="A14" s="10">
        <v>8</v>
      </c>
      <c r="B14" s="11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>
        <f t="shared" si="0"/>
        <v>0</v>
      </c>
      <c r="BK14" s="2"/>
      <c r="BL14" s="2"/>
      <c r="BM14" s="2"/>
      <c r="BN14" s="2"/>
      <c r="BO14" s="2"/>
    </row>
    <row r="15" spans="1:74">
      <c r="A15" s="10">
        <v>9</v>
      </c>
      <c r="B15" s="11" t="s">
        <v>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>
        <f t="shared" si="0"/>
        <v>0</v>
      </c>
      <c r="BK15" s="2"/>
      <c r="BL15" s="2"/>
      <c r="BM15" s="2"/>
      <c r="BN15" s="2"/>
      <c r="BO15" s="2"/>
    </row>
    <row r="16" spans="1:74">
      <c r="A16" s="10">
        <v>10</v>
      </c>
      <c r="B16" s="11" t="s">
        <v>10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>
        <f t="shared" si="0"/>
        <v>0</v>
      </c>
      <c r="BK16" s="2"/>
      <c r="BL16" s="2"/>
      <c r="BM16" s="2"/>
      <c r="BN16" s="2"/>
      <c r="BO16" s="2"/>
    </row>
    <row r="17" spans="1:75" ht="30">
      <c r="A17" s="10">
        <v>11</v>
      </c>
      <c r="B17" s="11" t="s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1</v>
      </c>
      <c r="W17" s="3"/>
      <c r="X17" s="3"/>
      <c r="Y17" s="3"/>
      <c r="Z17" s="3"/>
      <c r="AA17" s="3"/>
      <c r="AB17" s="3"/>
      <c r="AC17" s="3">
        <v>1</v>
      </c>
      <c r="AD17" s="3"/>
      <c r="AE17" s="3"/>
      <c r="AF17" s="3"/>
      <c r="AG17" s="3">
        <v>1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>
        <f t="shared" si="0"/>
        <v>3</v>
      </c>
      <c r="BK17" s="2"/>
      <c r="BL17" s="2"/>
      <c r="BM17" s="2"/>
      <c r="BN17" s="2"/>
      <c r="BO17" s="2"/>
    </row>
    <row r="18" spans="1:75">
      <c r="A18" s="10">
        <v>12</v>
      </c>
      <c r="B18" s="11" t="s">
        <v>12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/>
      <c r="T18" s="3"/>
      <c r="U18" s="3">
        <v>1</v>
      </c>
      <c r="V18" s="3"/>
      <c r="W18" s="3">
        <v>1</v>
      </c>
      <c r="X18" s="3">
        <v>1</v>
      </c>
      <c r="Y18" s="3"/>
      <c r="Z18" s="3"/>
      <c r="AA18" s="3">
        <v>1</v>
      </c>
      <c r="AB18" s="3"/>
      <c r="AC18" s="3"/>
      <c r="AD18" s="3"/>
      <c r="AE18" s="3">
        <v>1</v>
      </c>
      <c r="AF18" s="3">
        <v>1</v>
      </c>
      <c r="AG18" s="3"/>
      <c r="AH18" s="3">
        <v>1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>
        <f t="shared" si="0"/>
        <v>23</v>
      </c>
      <c r="BK18" s="2"/>
      <c r="BL18" s="2"/>
      <c r="BM18" s="2"/>
      <c r="BN18" s="2"/>
      <c r="BO18" s="2"/>
    </row>
    <row r="19" spans="1:75" ht="30">
      <c r="A19" s="10">
        <v>13</v>
      </c>
      <c r="B19" s="11" t="s">
        <v>13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>
        <f t="shared" si="0"/>
        <v>0</v>
      </c>
      <c r="BK19" s="2"/>
      <c r="BL19" s="2"/>
      <c r="BM19" s="2"/>
      <c r="BN19" s="2"/>
      <c r="BO19" s="2"/>
    </row>
    <row r="20" spans="1:75">
      <c r="A20" s="10">
        <v>14</v>
      </c>
      <c r="B20" s="11" t="s">
        <v>14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/>
      <c r="T20" s="3"/>
      <c r="U20" s="3">
        <v>1</v>
      </c>
      <c r="V20" s="3">
        <v>1</v>
      </c>
      <c r="W20" s="3"/>
      <c r="X20" s="3"/>
      <c r="Y20" s="3"/>
      <c r="Z20" s="3"/>
      <c r="AA20" s="3"/>
      <c r="AB20" s="3"/>
      <c r="AC20" s="3"/>
      <c r="AD20" s="3">
        <v>1</v>
      </c>
      <c r="AE20" s="3"/>
      <c r="AF20" s="3">
        <v>1</v>
      </c>
      <c r="AG20" s="3">
        <v>1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>
        <f t="shared" si="0"/>
        <v>21</v>
      </c>
      <c r="BK20" s="2"/>
      <c r="BL20" s="2"/>
      <c r="BM20" s="2"/>
      <c r="BN20" s="2"/>
      <c r="BO20" s="2"/>
    </row>
    <row r="21" spans="1:75" ht="30">
      <c r="A21" s="10">
        <v>15</v>
      </c>
      <c r="B21" s="11" t="s">
        <v>15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/>
      <c r="S21" s="3"/>
      <c r="T21" s="3"/>
      <c r="U21" s="3"/>
      <c r="V21" s="3">
        <v>1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v>1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>
        <f t="shared" si="0"/>
        <v>17</v>
      </c>
      <c r="BK21" s="2"/>
      <c r="BL21" s="2"/>
      <c r="BM21" s="2"/>
      <c r="BN21" s="2"/>
      <c r="BO21" s="2"/>
    </row>
    <row r="22" spans="1:75" ht="30">
      <c r="A22" s="10">
        <v>16</v>
      </c>
      <c r="B22" s="11" t="s">
        <v>16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/>
      <c r="T22" s="3"/>
      <c r="U22" s="3"/>
      <c r="V22" s="3">
        <v>1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>
        <v>1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>
        <f t="shared" si="0"/>
        <v>18</v>
      </c>
      <c r="BK22" s="2"/>
      <c r="BL22" s="2"/>
      <c r="BM22" s="2"/>
      <c r="BN22" s="2"/>
      <c r="BO22" s="2"/>
    </row>
    <row r="23" spans="1:75">
      <c r="A23" s="10">
        <v>17</v>
      </c>
      <c r="B23" s="11" t="s">
        <v>17</v>
      </c>
      <c r="C23" s="3">
        <v>1</v>
      </c>
      <c r="D23" s="3">
        <v>1</v>
      </c>
      <c r="E23" s="3"/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/>
      <c r="P23" s="3">
        <v>1</v>
      </c>
      <c r="Q23" s="3">
        <v>1</v>
      </c>
      <c r="R23" s="3">
        <v>1</v>
      </c>
      <c r="S23" s="3">
        <v>1</v>
      </c>
      <c r="T23" s="3"/>
      <c r="U23" s="3"/>
      <c r="V23" s="3"/>
      <c r="W23" s="3">
        <v>1</v>
      </c>
      <c r="X23" s="3">
        <v>1</v>
      </c>
      <c r="Y23" s="3"/>
      <c r="Z23" s="3"/>
      <c r="AA23" s="3"/>
      <c r="AB23" s="3">
        <v>1</v>
      </c>
      <c r="AC23" s="3"/>
      <c r="AD23" s="3">
        <v>1</v>
      </c>
      <c r="AE23" s="3"/>
      <c r="AF23" s="3"/>
      <c r="AG23" s="3">
        <v>1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>
        <f t="shared" si="0"/>
        <v>20</v>
      </c>
      <c r="BK23" s="2"/>
      <c r="BL23" s="2"/>
      <c r="BM23" s="2"/>
      <c r="BN23" s="2"/>
      <c r="BO23" s="2"/>
    </row>
    <row r="24" spans="1:75" ht="30">
      <c r="A24" s="10">
        <v>18</v>
      </c>
      <c r="B24" s="11" t="s">
        <v>18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/>
      <c r="T24" s="3"/>
      <c r="U24" s="3"/>
      <c r="V24" s="3">
        <v>1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>
        <v>1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>
        <f t="shared" si="0"/>
        <v>18</v>
      </c>
      <c r="BK24" s="2"/>
      <c r="BL24" s="2"/>
      <c r="BM24" s="2"/>
      <c r="BN24" s="2"/>
      <c r="BO24" s="2"/>
    </row>
    <row r="25" spans="1:75" ht="30">
      <c r="A25" s="10">
        <v>19</v>
      </c>
      <c r="B25" s="11" t="s">
        <v>19</v>
      </c>
      <c r="C25" s="3">
        <v>1</v>
      </c>
      <c r="D25" s="3"/>
      <c r="E25" s="3">
        <v>1</v>
      </c>
      <c r="F25" s="3"/>
      <c r="G25" s="3">
        <v>1</v>
      </c>
      <c r="H25" s="3">
        <v>1</v>
      </c>
      <c r="I25" s="3">
        <v>1</v>
      </c>
      <c r="J25" s="3"/>
      <c r="K25" s="3">
        <v>1</v>
      </c>
      <c r="L25" s="3">
        <v>1</v>
      </c>
      <c r="M25" s="3"/>
      <c r="N25" s="3"/>
      <c r="O25" s="3">
        <v>1</v>
      </c>
      <c r="P25" s="3">
        <v>1</v>
      </c>
      <c r="Q25" s="3">
        <v>1</v>
      </c>
      <c r="R25" s="3"/>
      <c r="S25" s="3"/>
      <c r="T25" s="3"/>
      <c r="U25" s="3">
        <v>1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>
        <v>1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>
        <f t="shared" si="0"/>
        <v>12</v>
      </c>
      <c r="BK25" s="2"/>
      <c r="BL25" s="2"/>
      <c r="BM25" s="2"/>
      <c r="BN25" s="2"/>
      <c r="BO25" s="2"/>
    </row>
    <row r="26" spans="1:75" ht="30">
      <c r="A26" s="10">
        <v>20</v>
      </c>
      <c r="B26" s="11" t="s">
        <v>20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/>
      <c r="O26" s="3">
        <v>1</v>
      </c>
      <c r="P26" s="3">
        <v>1</v>
      </c>
      <c r="Q26" s="3"/>
      <c r="R26" s="3">
        <v>1</v>
      </c>
      <c r="S26" s="3"/>
      <c r="T26" s="3"/>
      <c r="U26" s="3">
        <v>1</v>
      </c>
      <c r="V26" s="3">
        <v>1</v>
      </c>
      <c r="W26" s="3"/>
      <c r="X26" s="3"/>
      <c r="Y26" s="3"/>
      <c r="Z26" s="3"/>
      <c r="AA26" s="3">
        <v>1</v>
      </c>
      <c r="AB26" s="3"/>
      <c r="AC26" s="3"/>
      <c r="AD26" s="3">
        <v>1</v>
      </c>
      <c r="AE26" s="3"/>
      <c r="AF26" s="3">
        <v>1</v>
      </c>
      <c r="AG26" s="3">
        <v>1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>
        <f t="shared" si="0"/>
        <v>20</v>
      </c>
      <c r="BK26" s="2"/>
      <c r="BL26" s="2"/>
      <c r="BM26" s="2"/>
      <c r="BN26" s="2"/>
      <c r="BO26" s="2"/>
    </row>
    <row r="27" spans="1:75" ht="30">
      <c r="A27" s="10">
        <v>21</v>
      </c>
      <c r="B27" s="11" t="s">
        <v>21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/>
      <c r="O27" s="3">
        <v>1</v>
      </c>
      <c r="P27" s="3">
        <v>1</v>
      </c>
      <c r="Q27" s="3"/>
      <c r="R27" s="3">
        <v>1</v>
      </c>
      <c r="S27" s="3"/>
      <c r="T27" s="3"/>
      <c r="U27" s="3">
        <v>1</v>
      </c>
      <c r="V27" s="3">
        <v>1</v>
      </c>
      <c r="W27" s="3"/>
      <c r="X27" s="3"/>
      <c r="Y27" s="3"/>
      <c r="Z27" s="3"/>
      <c r="AA27" s="3">
        <v>1</v>
      </c>
      <c r="AB27" s="3"/>
      <c r="AC27" s="3"/>
      <c r="AD27" s="3">
        <v>1</v>
      </c>
      <c r="AE27" s="3"/>
      <c r="AF27" s="3">
        <v>1</v>
      </c>
      <c r="AG27" s="3">
        <v>1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>
        <f t="shared" si="0"/>
        <v>20</v>
      </c>
      <c r="BK27" s="2"/>
      <c r="BL27" s="2"/>
      <c r="BM27" s="2"/>
      <c r="BN27" s="2"/>
      <c r="BO27" s="2"/>
    </row>
    <row r="28" spans="1:75">
      <c r="A28" s="595" t="s">
        <v>32</v>
      </c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  <c r="AA28" s="596"/>
      <c r="AB28" s="596"/>
      <c r="AC28" s="596"/>
      <c r="AD28" s="596"/>
      <c r="AE28" s="596"/>
      <c r="AF28" s="596"/>
      <c r="AG28" s="596"/>
      <c r="AH28" s="596"/>
      <c r="AI28" s="596"/>
      <c r="AJ28" s="596"/>
      <c r="AK28" s="596"/>
      <c r="AL28" s="602"/>
      <c r="AM28" s="595" t="s">
        <v>32</v>
      </c>
      <c r="AN28" s="596"/>
      <c r="AO28" s="596"/>
      <c r="AP28" s="596"/>
      <c r="AQ28" s="596"/>
      <c r="AR28" s="596"/>
      <c r="AS28" s="596"/>
      <c r="AT28" s="596"/>
      <c r="AU28" s="596"/>
      <c r="AV28" s="596"/>
      <c r="AW28" s="596"/>
      <c r="AX28" s="596"/>
      <c r="AY28" s="596"/>
      <c r="AZ28" s="596"/>
      <c r="BA28" s="596"/>
      <c r="BB28" s="596"/>
      <c r="BC28" s="596"/>
      <c r="BD28" s="596"/>
      <c r="BE28" s="596"/>
      <c r="BF28" s="596"/>
      <c r="BG28" s="596"/>
      <c r="BH28" s="596"/>
      <c r="BI28" s="596"/>
      <c r="BJ28" s="596"/>
      <c r="BK28" s="596"/>
      <c r="BL28" s="596"/>
      <c r="BM28" s="596"/>
      <c r="BN28" s="596"/>
      <c r="BO28" s="596"/>
      <c r="BP28" s="5"/>
      <c r="BQ28" s="5"/>
      <c r="BR28" s="5"/>
      <c r="BS28" s="5"/>
      <c r="BT28" s="5"/>
      <c r="BU28" s="5"/>
      <c r="BV28" s="5"/>
      <c r="BW28" s="6"/>
    </row>
    <row r="29" spans="1:75">
      <c r="A29" s="3">
        <v>22</v>
      </c>
      <c r="B29" s="4" t="s">
        <v>1</v>
      </c>
      <c r="C29" s="3">
        <v>1</v>
      </c>
      <c r="D29" s="3"/>
      <c r="E29" s="3"/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/>
      <c r="U29" s="3">
        <v>1</v>
      </c>
      <c r="V29" s="3">
        <v>1</v>
      </c>
      <c r="W29" s="3"/>
      <c r="X29" s="3"/>
      <c r="Y29" s="3"/>
      <c r="Z29" s="3">
        <v>1</v>
      </c>
      <c r="AA29" s="3"/>
      <c r="AB29" s="3"/>
      <c r="AC29" s="3"/>
      <c r="AD29" s="3">
        <v>1</v>
      </c>
      <c r="AE29" s="3"/>
      <c r="AF29" s="3">
        <v>1</v>
      </c>
      <c r="AG29" s="3">
        <v>1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>
        <f t="shared" ref="BJ29:BJ36" si="1">SUM(C29:BI29)</f>
        <v>21</v>
      </c>
      <c r="BK29" s="2"/>
      <c r="BL29" s="2"/>
      <c r="BM29" s="2"/>
      <c r="BN29" s="2"/>
      <c r="BO29" s="2"/>
    </row>
    <row r="30" spans="1:75">
      <c r="A30" s="3">
        <v>23</v>
      </c>
      <c r="B30" s="4" t="s">
        <v>23</v>
      </c>
      <c r="C30" s="3">
        <v>1</v>
      </c>
      <c r="D30" s="3"/>
      <c r="E30" s="3"/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/>
      <c r="U30" s="3">
        <v>1</v>
      </c>
      <c r="V30" s="3">
        <v>1</v>
      </c>
      <c r="W30" s="3"/>
      <c r="X30" s="3"/>
      <c r="Y30" s="3"/>
      <c r="Z30" s="3">
        <v>1</v>
      </c>
      <c r="AA30" s="3"/>
      <c r="AB30" s="3"/>
      <c r="AC30" s="3"/>
      <c r="AD30" s="3">
        <v>1</v>
      </c>
      <c r="AE30" s="3"/>
      <c r="AF30" s="3">
        <v>1</v>
      </c>
      <c r="AG30" s="3">
        <v>1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>
        <f t="shared" si="1"/>
        <v>21</v>
      </c>
      <c r="BK30" s="2"/>
      <c r="BL30" s="2"/>
      <c r="BM30" s="2"/>
      <c r="BN30" s="2"/>
      <c r="BO30" s="2"/>
    </row>
    <row r="31" spans="1:75">
      <c r="A31" s="3">
        <v>24</v>
      </c>
      <c r="B31" s="4" t="s">
        <v>4</v>
      </c>
      <c r="C31" s="3">
        <v>1</v>
      </c>
      <c r="D31" s="3"/>
      <c r="E31" s="3"/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/>
      <c r="U31" s="3">
        <v>1</v>
      </c>
      <c r="V31" s="3">
        <v>1</v>
      </c>
      <c r="W31" s="3"/>
      <c r="X31" s="3"/>
      <c r="Y31" s="3"/>
      <c r="Z31" s="3">
        <v>1</v>
      </c>
      <c r="AA31" s="3"/>
      <c r="AB31" s="3"/>
      <c r="AC31" s="3"/>
      <c r="AD31" s="3">
        <v>1</v>
      </c>
      <c r="AE31" s="3"/>
      <c r="AF31" s="3">
        <v>1</v>
      </c>
      <c r="AG31" s="3">
        <v>1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>
        <f t="shared" si="1"/>
        <v>21</v>
      </c>
      <c r="BK31" s="2"/>
      <c r="BL31" s="2"/>
      <c r="BM31" s="2"/>
      <c r="BN31" s="2"/>
      <c r="BO31" s="2"/>
    </row>
    <row r="32" spans="1:75">
      <c r="A32" s="3">
        <v>25</v>
      </c>
      <c r="B32" s="4" t="s">
        <v>5</v>
      </c>
      <c r="C32" s="3">
        <v>1</v>
      </c>
      <c r="D32" s="3"/>
      <c r="E32" s="3"/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>
        <v>1</v>
      </c>
      <c r="V32" s="3">
        <v>1</v>
      </c>
      <c r="W32" s="3"/>
      <c r="X32" s="3"/>
      <c r="Y32" s="3"/>
      <c r="Z32" s="3">
        <v>1</v>
      </c>
      <c r="AA32" s="3"/>
      <c r="AB32" s="3"/>
      <c r="AC32" s="3"/>
      <c r="AD32" s="3">
        <v>1</v>
      </c>
      <c r="AE32" s="3"/>
      <c r="AF32" s="3">
        <v>1</v>
      </c>
      <c r="AG32" s="3">
        <v>1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>
        <f t="shared" si="1"/>
        <v>21</v>
      </c>
      <c r="BK32" s="2"/>
      <c r="BL32" s="2"/>
      <c r="BM32" s="2"/>
      <c r="BN32" s="2"/>
      <c r="BO32" s="2"/>
    </row>
    <row r="33" spans="1:67" ht="30">
      <c r="A33" s="3">
        <v>26</v>
      </c>
      <c r="B33" s="4" t="s">
        <v>24</v>
      </c>
      <c r="C33" s="3">
        <v>1</v>
      </c>
      <c r="D33" s="3"/>
      <c r="E33" s="3"/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/>
      <c r="U33" s="3">
        <v>1</v>
      </c>
      <c r="V33" s="3">
        <v>1</v>
      </c>
      <c r="W33" s="3"/>
      <c r="X33" s="3"/>
      <c r="Y33" s="3"/>
      <c r="Z33" s="3">
        <v>1</v>
      </c>
      <c r="AA33" s="3"/>
      <c r="AB33" s="3"/>
      <c r="AC33" s="3"/>
      <c r="AD33" s="3">
        <v>1</v>
      </c>
      <c r="AE33" s="3"/>
      <c r="AF33" s="3">
        <v>1</v>
      </c>
      <c r="AG33" s="3">
        <v>1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>
        <f t="shared" si="1"/>
        <v>21</v>
      </c>
      <c r="BK33" s="2"/>
      <c r="BL33" s="2"/>
      <c r="BM33" s="2"/>
      <c r="BN33" s="2"/>
      <c r="BO33" s="2"/>
    </row>
    <row r="34" spans="1:67" ht="30">
      <c r="A34" s="3">
        <v>27</v>
      </c>
      <c r="B34" s="4" t="s">
        <v>25</v>
      </c>
      <c r="C34" s="3">
        <v>1</v>
      </c>
      <c r="D34" s="3"/>
      <c r="E34" s="3"/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/>
      <c r="U34" s="3">
        <v>1</v>
      </c>
      <c r="V34" s="3">
        <v>1</v>
      </c>
      <c r="W34" s="3"/>
      <c r="X34" s="3"/>
      <c r="Y34" s="3"/>
      <c r="Z34" s="3">
        <v>1</v>
      </c>
      <c r="AA34" s="3"/>
      <c r="AB34" s="3"/>
      <c r="AC34" s="3"/>
      <c r="AD34" s="3">
        <v>1</v>
      </c>
      <c r="AE34" s="3"/>
      <c r="AF34" s="3">
        <v>1</v>
      </c>
      <c r="AG34" s="3">
        <v>1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>
        <f t="shared" si="1"/>
        <v>21</v>
      </c>
      <c r="BK34" s="2"/>
      <c r="BL34" s="2"/>
      <c r="BM34" s="2"/>
      <c r="BN34" s="2"/>
      <c r="BO34" s="2"/>
    </row>
    <row r="35" spans="1:67">
      <c r="A35" s="3">
        <v>28</v>
      </c>
      <c r="B35" s="4" t="s">
        <v>26</v>
      </c>
      <c r="C35" s="3">
        <v>1</v>
      </c>
      <c r="D35" s="3"/>
      <c r="E35" s="3"/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/>
      <c r="U35" s="3">
        <v>1</v>
      </c>
      <c r="V35" s="3">
        <v>1</v>
      </c>
      <c r="W35" s="3"/>
      <c r="X35" s="3"/>
      <c r="Y35" s="3"/>
      <c r="Z35" s="3">
        <v>1</v>
      </c>
      <c r="AA35" s="3"/>
      <c r="AB35" s="3"/>
      <c r="AC35" s="3"/>
      <c r="AD35" s="3">
        <v>1</v>
      </c>
      <c r="AE35" s="3"/>
      <c r="AF35" s="3">
        <v>1</v>
      </c>
      <c r="AG35" s="3">
        <v>1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>
        <f t="shared" si="1"/>
        <v>21</v>
      </c>
      <c r="BK35" s="2"/>
      <c r="BL35" s="2"/>
      <c r="BM35" s="2"/>
      <c r="BN35" s="2"/>
      <c r="BO35" s="2"/>
    </row>
    <row r="36" spans="1:67">
      <c r="A36" s="3">
        <v>29</v>
      </c>
      <c r="B36" s="4" t="s">
        <v>27</v>
      </c>
      <c r="C36" s="3"/>
      <c r="D36" s="3"/>
      <c r="E36" s="3"/>
      <c r="F36" s="3"/>
      <c r="G36" s="3">
        <v>1</v>
      </c>
      <c r="H36" s="3">
        <v>1</v>
      </c>
      <c r="I36" s="3">
        <v>1</v>
      </c>
      <c r="J36" s="3"/>
      <c r="K36" s="3"/>
      <c r="L36" s="3"/>
      <c r="M36" s="3"/>
      <c r="N36" s="3"/>
      <c r="O36" s="3">
        <v>1</v>
      </c>
      <c r="P36" s="3">
        <v>1</v>
      </c>
      <c r="Q36" s="3"/>
      <c r="R36" s="3">
        <v>1</v>
      </c>
      <c r="S36" s="3"/>
      <c r="T36" s="3"/>
      <c r="U36" s="3">
        <v>1</v>
      </c>
      <c r="V36" s="3">
        <v>1</v>
      </c>
      <c r="W36" s="3"/>
      <c r="X36" s="3"/>
      <c r="Y36" s="3"/>
      <c r="Z36" s="3">
        <v>1</v>
      </c>
      <c r="AA36" s="3"/>
      <c r="AB36" s="3"/>
      <c r="AC36" s="3"/>
      <c r="AD36" s="3">
        <v>1</v>
      </c>
      <c r="AE36" s="3"/>
      <c r="AF36" s="3">
        <v>1</v>
      </c>
      <c r="AG36" s="3">
        <v>1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>
        <f t="shared" si="1"/>
        <v>12</v>
      </c>
      <c r="BK36" s="2"/>
      <c r="BL36" s="2"/>
      <c r="BM36" s="2"/>
      <c r="BN36" s="2"/>
      <c r="BO36" s="2"/>
    </row>
    <row r="37" spans="1:67">
      <c r="A37" s="3"/>
      <c r="B37" s="601" t="s">
        <v>33</v>
      </c>
      <c r="C37" s="601"/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595" t="s">
        <v>33</v>
      </c>
      <c r="AN37" s="596"/>
      <c r="AO37" s="596"/>
      <c r="AP37" s="596"/>
      <c r="AQ37" s="596"/>
      <c r="AR37" s="596"/>
      <c r="AS37" s="596"/>
      <c r="AT37" s="596"/>
      <c r="AU37" s="596"/>
      <c r="AV37" s="596"/>
      <c r="AW37" s="596"/>
      <c r="AX37" s="596"/>
      <c r="AY37" s="596"/>
      <c r="AZ37" s="596"/>
      <c r="BA37" s="596"/>
      <c r="BB37" s="596"/>
      <c r="BC37" s="596"/>
      <c r="BD37" s="596"/>
      <c r="BE37" s="596"/>
      <c r="BF37" s="596"/>
      <c r="BG37" s="596"/>
      <c r="BH37" s="596"/>
      <c r="BI37" s="596"/>
      <c r="BJ37" s="596"/>
      <c r="BK37" s="596"/>
      <c r="BL37" s="596"/>
      <c r="BM37" s="596"/>
      <c r="BN37" s="596"/>
      <c r="BO37" s="596"/>
    </row>
    <row r="38" spans="1:67">
      <c r="A38" s="3">
        <v>30</v>
      </c>
      <c r="B38" s="4" t="s">
        <v>28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/>
      <c r="T38" s="3"/>
      <c r="U38" s="3"/>
      <c r="V38" s="3"/>
      <c r="W38" s="3"/>
      <c r="X38" s="3"/>
      <c r="Y38" s="3"/>
      <c r="Z38" s="3"/>
      <c r="AA38" s="3">
        <v>1</v>
      </c>
      <c r="AB38" s="3"/>
      <c r="AC38" s="3"/>
      <c r="AD38" s="3"/>
      <c r="AE38" s="3">
        <v>1</v>
      </c>
      <c r="AF38" s="3"/>
      <c r="AG38" s="3">
        <v>1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>
        <f>SUM(C38:BI38)</f>
        <v>19</v>
      </c>
      <c r="BK38" s="2"/>
      <c r="BL38" s="2"/>
      <c r="BM38" s="2"/>
      <c r="BN38" s="2"/>
      <c r="BO38" s="2"/>
    </row>
    <row r="39" spans="1:67">
      <c r="A39" s="3">
        <v>31</v>
      </c>
      <c r="B39" s="4" t="s">
        <v>29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/>
      <c r="T39" s="3"/>
      <c r="U39" s="3"/>
      <c r="V39" s="3"/>
      <c r="W39" s="3"/>
      <c r="X39" s="3"/>
      <c r="Y39" s="3"/>
      <c r="Z39" s="3"/>
      <c r="AA39" s="3">
        <v>1</v>
      </c>
      <c r="AB39" s="3"/>
      <c r="AC39" s="3"/>
      <c r="AD39" s="3"/>
      <c r="AE39" s="3">
        <v>1</v>
      </c>
      <c r="AF39" s="3"/>
      <c r="AG39" s="3">
        <v>1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>
        <f>SUM(C39:BI39)</f>
        <v>19</v>
      </c>
      <c r="BK39" s="2"/>
      <c r="BL39" s="2"/>
      <c r="BM39" s="2"/>
      <c r="BN39" s="2"/>
      <c r="BO39" s="2"/>
    </row>
    <row r="40" spans="1:67">
      <c r="A40" s="3"/>
      <c r="B40" s="601" t="s">
        <v>35</v>
      </c>
      <c r="C40" s="601"/>
      <c r="D40" s="601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1"/>
      <c r="AL40" s="601"/>
      <c r="AM40" s="595" t="s">
        <v>35</v>
      </c>
      <c r="AN40" s="596"/>
      <c r="AO40" s="596"/>
      <c r="AP40" s="596"/>
      <c r="AQ40" s="596"/>
      <c r="AR40" s="596"/>
      <c r="AS40" s="596"/>
      <c r="AT40" s="596"/>
      <c r="AU40" s="596"/>
      <c r="AV40" s="596"/>
      <c r="AW40" s="596"/>
      <c r="AX40" s="596"/>
      <c r="AY40" s="596"/>
      <c r="AZ40" s="596"/>
      <c r="BA40" s="596"/>
      <c r="BB40" s="596"/>
      <c r="BC40" s="596"/>
      <c r="BD40" s="596"/>
      <c r="BE40" s="596"/>
      <c r="BF40" s="596"/>
      <c r="BG40" s="596"/>
      <c r="BH40" s="596"/>
      <c r="BI40" s="596"/>
      <c r="BJ40" s="596"/>
      <c r="BK40" s="596"/>
      <c r="BL40" s="596"/>
      <c r="BM40" s="596"/>
      <c r="BN40" s="596"/>
      <c r="BO40" s="596"/>
    </row>
    <row r="41" spans="1:67">
      <c r="A41" s="3">
        <v>32</v>
      </c>
      <c r="B41" s="4" t="s">
        <v>30</v>
      </c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/>
      <c r="T41" s="3"/>
      <c r="U41" s="3">
        <v>1</v>
      </c>
      <c r="V41" s="3">
        <v>1</v>
      </c>
      <c r="W41" s="3">
        <v>1</v>
      </c>
      <c r="X41" s="3">
        <v>1</v>
      </c>
      <c r="Y41" s="3"/>
      <c r="Z41" s="3"/>
      <c r="AA41" s="3">
        <v>1</v>
      </c>
      <c r="AB41" s="3"/>
      <c r="AC41" s="3"/>
      <c r="AD41" s="3">
        <v>1</v>
      </c>
      <c r="AE41" s="3">
        <v>1</v>
      </c>
      <c r="AF41" s="3"/>
      <c r="AG41" s="3"/>
      <c r="AH41" s="3">
        <v>1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>
        <f>SUM(C41:BI41)</f>
        <v>24</v>
      </c>
      <c r="BK41" s="2"/>
      <c r="BL41" s="2"/>
      <c r="BM41" s="2"/>
      <c r="BN41" s="2"/>
      <c r="BO41" s="2"/>
    </row>
    <row r="42" spans="1:67">
      <c r="A42" s="3"/>
      <c r="B42" s="601" t="s">
        <v>34</v>
      </c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  <c r="AJ42" s="601"/>
      <c r="AK42" s="601"/>
      <c r="AL42" s="601"/>
      <c r="AM42" s="595" t="s">
        <v>34</v>
      </c>
      <c r="AN42" s="596"/>
      <c r="AO42" s="596"/>
      <c r="AP42" s="596"/>
      <c r="AQ42" s="596"/>
      <c r="AR42" s="596"/>
      <c r="AS42" s="596"/>
      <c r="AT42" s="596"/>
      <c r="AU42" s="596"/>
      <c r="AV42" s="596"/>
      <c r="AW42" s="596"/>
      <c r="AX42" s="596"/>
      <c r="AY42" s="596"/>
      <c r="AZ42" s="596"/>
      <c r="BA42" s="596"/>
      <c r="BB42" s="596"/>
      <c r="BC42" s="596"/>
      <c r="BD42" s="596"/>
      <c r="BE42" s="596"/>
      <c r="BF42" s="596"/>
      <c r="BG42" s="596"/>
      <c r="BH42" s="596"/>
      <c r="BI42" s="596"/>
      <c r="BJ42" s="596"/>
      <c r="BK42" s="596"/>
      <c r="BL42" s="596"/>
      <c r="BM42" s="596"/>
      <c r="BN42" s="596"/>
      <c r="BO42" s="596"/>
    </row>
    <row r="43" spans="1:67" ht="30">
      <c r="A43" s="3">
        <v>33</v>
      </c>
      <c r="B43" s="4" t="s">
        <v>31</v>
      </c>
      <c r="C43" s="3">
        <v>1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/>
      <c r="T43" s="3"/>
      <c r="U43" s="3">
        <v>1</v>
      </c>
      <c r="V43" s="3">
        <v>1</v>
      </c>
      <c r="W43" s="3">
        <v>1</v>
      </c>
      <c r="X43" s="3">
        <v>1</v>
      </c>
      <c r="Y43" s="3"/>
      <c r="Z43" s="3"/>
      <c r="AA43" s="3">
        <v>1</v>
      </c>
      <c r="AB43" s="3"/>
      <c r="AC43" s="3"/>
      <c r="AD43" s="3">
        <v>1</v>
      </c>
      <c r="AE43" s="3"/>
      <c r="AF43" s="3"/>
      <c r="AG43" s="3">
        <v>1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>
        <f>SUM(C43:BI43)</f>
        <v>23</v>
      </c>
      <c r="BK43" s="2"/>
      <c r="BL43" s="2"/>
      <c r="BM43" s="2"/>
      <c r="BN43" s="2"/>
      <c r="BO43" s="2"/>
    </row>
    <row r="44" spans="1:67">
      <c r="A44" s="3"/>
      <c r="B44" s="601" t="s">
        <v>36</v>
      </c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1"/>
      <c r="AG44" s="601"/>
      <c r="AH44" s="601"/>
      <c r="AI44" s="601"/>
      <c r="AJ44" s="601"/>
      <c r="AK44" s="601"/>
      <c r="AL44" s="601"/>
      <c r="AM44" s="595" t="s">
        <v>36</v>
      </c>
      <c r="AN44" s="596"/>
      <c r="AO44" s="596"/>
      <c r="AP44" s="596"/>
      <c r="AQ44" s="596"/>
      <c r="AR44" s="596"/>
      <c r="AS44" s="596"/>
      <c r="AT44" s="596"/>
      <c r="AU44" s="596"/>
      <c r="AV44" s="596"/>
      <c r="AW44" s="596"/>
      <c r="AX44" s="596"/>
      <c r="AY44" s="596"/>
      <c r="AZ44" s="596"/>
      <c r="BA44" s="596"/>
      <c r="BB44" s="596"/>
      <c r="BC44" s="596"/>
      <c r="BD44" s="596"/>
      <c r="BE44" s="596"/>
      <c r="BF44" s="596"/>
      <c r="BG44" s="596"/>
      <c r="BH44" s="596"/>
      <c r="BI44" s="596"/>
      <c r="BJ44" s="596"/>
      <c r="BK44" s="596"/>
      <c r="BL44" s="596"/>
      <c r="BM44" s="596"/>
      <c r="BN44" s="596"/>
      <c r="BO44" s="596"/>
    </row>
    <row r="45" spans="1:67" ht="30">
      <c r="A45" s="3">
        <v>34</v>
      </c>
      <c r="B45" s="211" t="s">
        <v>37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>
        <f>SUM(C45:BI45)</f>
        <v>0</v>
      </c>
      <c r="BK45" s="2"/>
      <c r="BL45" s="2"/>
      <c r="BM45" s="2"/>
      <c r="BN45" s="2"/>
      <c r="BO45" s="2"/>
    </row>
    <row r="46" spans="1:67" ht="30">
      <c r="A46" s="3">
        <v>35</v>
      </c>
      <c r="B46" s="210" t="s">
        <v>38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>
        <f>SUM(C46:BI46)</f>
        <v>0</v>
      </c>
      <c r="BK46" s="2"/>
      <c r="BL46" s="2"/>
      <c r="BM46" s="2"/>
      <c r="BN46" s="2"/>
      <c r="BO46" s="2"/>
    </row>
    <row r="47" spans="1:67" ht="30">
      <c r="A47" s="3">
        <v>36</v>
      </c>
      <c r="B47" s="211" t="s">
        <v>39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>
        <f>SUM(C47:BI47)</f>
        <v>0</v>
      </c>
      <c r="BK47" s="2"/>
      <c r="BL47" s="2"/>
      <c r="BM47" s="2"/>
      <c r="BN47" s="2"/>
      <c r="BO47" s="2"/>
    </row>
    <row r="48" spans="1:67" ht="30">
      <c r="A48" s="3">
        <v>37</v>
      </c>
      <c r="B48" s="211" t="s">
        <v>40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>
        <f>SUM(C48:BI48)</f>
        <v>0</v>
      </c>
      <c r="BK48" s="2"/>
      <c r="BL48" s="2"/>
      <c r="BM48" s="2"/>
      <c r="BN48" s="2"/>
      <c r="BO48" s="2"/>
    </row>
    <row r="79" spans="2:3" ht="15.75" thickBot="1">
      <c r="B79" s="12"/>
    </row>
    <row r="80" spans="2:3" ht="15.75" thickBot="1">
      <c r="B80" s="13"/>
      <c r="C80" s="14"/>
    </row>
    <row r="83" spans="2:2">
      <c r="B83" s="12"/>
    </row>
  </sheetData>
  <mergeCells count="12">
    <mergeCell ref="AM44:BO44"/>
    <mergeCell ref="AM37:BO37"/>
    <mergeCell ref="AM40:BO40"/>
    <mergeCell ref="AM42:BO42"/>
    <mergeCell ref="A3:AL3"/>
    <mergeCell ref="AM3:BO3"/>
    <mergeCell ref="B37:AL37"/>
    <mergeCell ref="B40:AL40"/>
    <mergeCell ref="B42:AL42"/>
    <mergeCell ref="A28:AL28"/>
    <mergeCell ref="AM28:BO28"/>
    <mergeCell ref="B44:AL44"/>
  </mergeCells>
  <pageMargins left="0.25" right="0.25" top="0.75" bottom="0.75" header="0.3" footer="0.3"/>
  <pageSetup paperSize="9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BreakPreview" topLeftCell="A70" zoomScale="70" zoomScaleNormal="100" zoomScaleSheetLayoutView="70" workbookViewId="0">
      <selection activeCell="E81" sqref="E81"/>
    </sheetView>
  </sheetViews>
  <sheetFormatPr defaultRowHeight="12.75"/>
  <cols>
    <col min="1" max="1" width="8.7109375" style="15" customWidth="1"/>
    <col min="2" max="2" width="53.5703125" style="15" customWidth="1"/>
    <col min="3" max="3" width="6.42578125" style="15" customWidth="1"/>
    <col min="4" max="4" width="7.5703125" style="15" customWidth="1"/>
    <col min="5" max="5" width="10.140625" style="15" customWidth="1"/>
    <col min="6" max="6" width="11.42578125" style="15" customWidth="1"/>
    <col min="7" max="7" width="9.140625" style="15"/>
    <col min="8" max="8" width="12.28515625" style="355" customWidth="1"/>
    <col min="9" max="9" width="9.140625" style="15"/>
    <col min="10" max="10" width="13.28515625" style="15" bestFit="1" customWidth="1"/>
    <col min="11" max="256" width="9.140625" style="15"/>
    <col min="257" max="257" width="8.7109375" style="15" customWidth="1"/>
    <col min="258" max="258" width="53.5703125" style="15" customWidth="1"/>
    <col min="259" max="259" width="6.42578125" style="15" customWidth="1"/>
    <col min="260" max="260" width="7.5703125" style="15" customWidth="1"/>
    <col min="261" max="261" width="10.140625" style="15" customWidth="1"/>
    <col min="262" max="262" width="11.42578125" style="15" customWidth="1"/>
    <col min="263" max="512" width="9.140625" style="15"/>
    <col min="513" max="513" width="8.7109375" style="15" customWidth="1"/>
    <col min="514" max="514" width="53.5703125" style="15" customWidth="1"/>
    <col min="515" max="515" width="6.42578125" style="15" customWidth="1"/>
    <col min="516" max="516" width="7.5703125" style="15" customWidth="1"/>
    <col min="517" max="517" width="10.140625" style="15" customWidth="1"/>
    <col min="518" max="518" width="11.42578125" style="15" customWidth="1"/>
    <col min="519" max="768" width="9.140625" style="15"/>
    <col min="769" max="769" width="8.7109375" style="15" customWidth="1"/>
    <col min="770" max="770" width="53.5703125" style="15" customWidth="1"/>
    <col min="771" max="771" width="6.42578125" style="15" customWidth="1"/>
    <col min="772" max="772" width="7.5703125" style="15" customWidth="1"/>
    <col min="773" max="773" width="10.140625" style="15" customWidth="1"/>
    <col min="774" max="774" width="11.42578125" style="15" customWidth="1"/>
    <col min="775" max="1024" width="9.140625" style="15"/>
    <col min="1025" max="1025" width="8.7109375" style="15" customWidth="1"/>
    <col min="1026" max="1026" width="53.5703125" style="15" customWidth="1"/>
    <col min="1027" max="1027" width="6.42578125" style="15" customWidth="1"/>
    <col min="1028" max="1028" width="7.5703125" style="15" customWidth="1"/>
    <col min="1029" max="1029" width="10.140625" style="15" customWidth="1"/>
    <col min="1030" max="1030" width="11.42578125" style="15" customWidth="1"/>
    <col min="1031" max="1280" width="9.140625" style="15"/>
    <col min="1281" max="1281" width="8.7109375" style="15" customWidth="1"/>
    <col min="1282" max="1282" width="53.5703125" style="15" customWidth="1"/>
    <col min="1283" max="1283" width="6.42578125" style="15" customWidth="1"/>
    <col min="1284" max="1284" width="7.5703125" style="15" customWidth="1"/>
    <col min="1285" max="1285" width="10.140625" style="15" customWidth="1"/>
    <col min="1286" max="1286" width="11.42578125" style="15" customWidth="1"/>
    <col min="1287" max="1536" width="9.140625" style="15"/>
    <col min="1537" max="1537" width="8.7109375" style="15" customWidth="1"/>
    <col min="1538" max="1538" width="53.5703125" style="15" customWidth="1"/>
    <col min="1539" max="1539" width="6.42578125" style="15" customWidth="1"/>
    <col min="1540" max="1540" width="7.5703125" style="15" customWidth="1"/>
    <col min="1541" max="1541" width="10.140625" style="15" customWidth="1"/>
    <col min="1542" max="1542" width="11.42578125" style="15" customWidth="1"/>
    <col min="1543" max="1792" width="9.140625" style="15"/>
    <col min="1793" max="1793" width="8.7109375" style="15" customWidth="1"/>
    <col min="1794" max="1794" width="53.5703125" style="15" customWidth="1"/>
    <col min="1795" max="1795" width="6.42578125" style="15" customWidth="1"/>
    <col min="1796" max="1796" width="7.5703125" style="15" customWidth="1"/>
    <col min="1797" max="1797" width="10.140625" style="15" customWidth="1"/>
    <col min="1798" max="1798" width="11.42578125" style="15" customWidth="1"/>
    <col min="1799" max="2048" width="9.140625" style="15"/>
    <col min="2049" max="2049" width="8.7109375" style="15" customWidth="1"/>
    <col min="2050" max="2050" width="53.5703125" style="15" customWidth="1"/>
    <col min="2051" max="2051" width="6.42578125" style="15" customWidth="1"/>
    <col min="2052" max="2052" width="7.5703125" style="15" customWidth="1"/>
    <col min="2053" max="2053" width="10.140625" style="15" customWidth="1"/>
    <col min="2054" max="2054" width="11.42578125" style="15" customWidth="1"/>
    <col min="2055" max="2304" width="9.140625" style="15"/>
    <col min="2305" max="2305" width="8.7109375" style="15" customWidth="1"/>
    <col min="2306" max="2306" width="53.5703125" style="15" customWidth="1"/>
    <col min="2307" max="2307" width="6.42578125" style="15" customWidth="1"/>
    <col min="2308" max="2308" width="7.5703125" style="15" customWidth="1"/>
    <col min="2309" max="2309" width="10.140625" style="15" customWidth="1"/>
    <col min="2310" max="2310" width="11.42578125" style="15" customWidth="1"/>
    <col min="2311" max="2560" width="9.140625" style="15"/>
    <col min="2561" max="2561" width="8.7109375" style="15" customWidth="1"/>
    <col min="2562" max="2562" width="53.5703125" style="15" customWidth="1"/>
    <col min="2563" max="2563" width="6.42578125" style="15" customWidth="1"/>
    <col min="2564" max="2564" width="7.5703125" style="15" customWidth="1"/>
    <col min="2565" max="2565" width="10.140625" style="15" customWidth="1"/>
    <col min="2566" max="2566" width="11.42578125" style="15" customWidth="1"/>
    <col min="2567" max="2816" width="9.140625" style="15"/>
    <col min="2817" max="2817" width="8.7109375" style="15" customWidth="1"/>
    <col min="2818" max="2818" width="53.5703125" style="15" customWidth="1"/>
    <col min="2819" max="2819" width="6.42578125" style="15" customWidth="1"/>
    <col min="2820" max="2820" width="7.5703125" style="15" customWidth="1"/>
    <col min="2821" max="2821" width="10.140625" style="15" customWidth="1"/>
    <col min="2822" max="2822" width="11.42578125" style="15" customWidth="1"/>
    <col min="2823" max="3072" width="9.140625" style="15"/>
    <col min="3073" max="3073" width="8.7109375" style="15" customWidth="1"/>
    <col min="3074" max="3074" width="53.5703125" style="15" customWidth="1"/>
    <col min="3075" max="3075" width="6.42578125" style="15" customWidth="1"/>
    <col min="3076" max="3076" width="7.5703125" style="15" customWidth="1"/>
    <col min="3077" max="3077" width="10.140625" style="15" customWidth="1"/>
    <col min="3078" max="3078" width="11.42578125" style="15" customWidth="1"/>
    <col min="3079" max="3328" width="9.140625" style="15"/>
    <col min="3329" max="3329" width="8.7109375" style="15" customWidth="1"/>
    <col min="3330" max="3330" width="53.5703125" style="15" customWidth="1"/>
    <col min="3331" max="3331" width="6.42578125" style="15" customWidth="1"/>
    <col min="3332" max="3332" width="7.5703125" style="15" customWidth="1"/>
    <col min="3333" max="3333" width="10.140625" style="15" customWidth="1"/>
    <col min="3334" max="3334" width="11.42578125" style="15" customWidth="1"/>
    <col min="3335" max="3584" width="9.140625" style="15"/>
    <col min="3585" max="3585" width="8.7109375" style="15" customWidth="1"/>
    <col min="3586" max="3586" width="53.5703125" style="15" customWidth="1"/>
    <col min="3587" max="3587" width="6.42578125" style="15" customWidth="1"/>
    <col min="3588" max="3588" width="7.5703125" style="15" customWidth="1"/>
    <col min="3589" max="3589" width="10.140625" style="15" customWidth="1"/>
    <col min="3590" max="3590" width="11.42578125" style="15" customWidth="1"/>
    <col min="3591" max="3840" width="9.140625" style="15"/>
    <col min="3841" max="3841" width="8.7109375" style="15" customWidth="1"/>
    <col min="3842" max="3842" width="53.5703125" style="15" customWidth="1"/>
    <col min="3843" max="3843" width="6.42578125" style="15" customWidth="1"/>
    <col min="3844" max="3844" width="7.5703125" style="15" customWidth="1"/>
    <col min="3845" max="3845" width="10.140625" style="15" customWidth="1"/>
    <col min="3846" max="3846" width="11.42578125" style="15" customWidth="1"/>
    <col min="3847" max="4096" width="9.140625" style="15"/>
    <col min="4097" max="4097" width="8.7109375" style="15" customWidth="1"/>
    <col min="4098" max="4098" width="53.5703125" style="15" customWidth="1"/>
    <col min="4099" max="4099" width="6.42578125" style="15" customWidth="1"/>
    <col min="4100" max="4100" width="7.5703125" style="15" customWidth="1"/>
    <col min="4101" max="4101" width="10.140625" style="15" customWidth="1"/>
    <col min="4102" max="4102" width="11.42578125" style="15" customWidth="1"/>
    <col min="4103" max="4352" width="9.140625" style="15"/>
    <col min="4353" max="4353" width="8.7109375" style="15" customWidth="1"/>
    <col min="4354" max="4354" width="53.5703125" style="15" customWidth="1"/>
    <col min="4355" max="4355" width="6.42578125" style="15" customWidth="1"/>
    <col min="4356" max="4356" width="7.5703125" style="15" customWidth="1"/>
    <col min="4357" max="4357" width="10.140625" style="15" customWidth="1"/>
    <col min="4358" max="4358" width="11.42578125" style="15" customWidth="1"/>
    <col min="4359" max="4608" width="9.140625" style="15"/>
    <col min="4609" max="4609" width="8.7109375" style="15" customWidth="1"/>
    <col min="4610" max="4610" width="53.5703125" style="15" customWidth="1"/>
    <col min="4611" max="4611" width="6.42578125" style="15" customWidth="1"/>
    <col min="4612" max="4612" width="7.5703125" style="15" customWidth="1"/>
    <col min="4613" max="4613" width="10.140625" style="15" customWidth="1"/>
    <col min="4614" max="4614" width="11.42578125" style="15" customWidth="1"/>
    <col min="4615" max="4864" width="9.140625" style="15"/>
    <col min="4865" max="4865" width="8.7109375" style="15" customWidth="1"/>
    <col min="4866" max="4866" width="53.5703125" style="15" customWidth="1"/>
    <col min="4867" max="4867" width="6.42578125" style="15" customWidth="1"/>
    <col min="4868" max="4868" width="7.5703125" style="15" customWidth="1"/>
    <col min="4869" max="4869" width="10.140625" style="15" customWidth="1"/>
    <col min="4870" max="4870" width="11.42578125" style="15" customWidth="1"/>
    <col min="4871" max="5120" width="9.140625" style="15"/>
    <col min="5121" max="5121" width="8.7109375" style="15" customWidth="1"/>
    <col min="5122" max="5122" width="53.5703125" style="15" customWidth="1"/>
    <col min="5123" max="5123" width="6.42578125" style="15" customWidth="1"/>
    <col min="5124" max="5124" width="7.5703125" style="15" customWidth="1"/>
    <col min="5125" max="5125" width="10.140625" style="15" customWidth="1"/>
    <col min="5126" max="5126" width="11.42578125" style="15" customWidth="1"/>
    <col min="5127" max="5376" width="9.140625" style="15"/>
    <col min="5377" max="5377" width="8.7109375" style="15" customWidth="1"/>
    <col min="5378" max="5378" width="53.5703125" style="15" customWidth="1"/>
    <col min="5379" max="5379" width="6.42578125" style="15" customWidth="1"/>
    <col min="5380" max="5380" width="7.5703125" style="15" customWidth="1"/>
    <col min="5381" max="5381" width="10.140625" style="15" customWidth="1"/>
    <col min="5382" max="5382" width="11.42578125" style="15" customWidth="1"/>
    <col min="5383" max="5632" width="9.140625" style="15"/>
    <col min="5633" max="5633" width="8.7109375" style="15" customWidth="1"/>
    <col min="5634" max="5634" width="53.5703125" style="15" customWidth="1"/>
    <col min="5635" max="5635" width="6.42578125" style="15" customWidth="1"/>
    <col min="5636" max="5636" width="7.5703125" style="15" customWidth="1"/>
    <col min="5637" max="5637" width="10.140625" style="15" customWidth="1"/>
    <col min="5638" max="5638" width="11.42578125" style="15" customWidth="1"/>
    <col min="5639" max="5888" width="9.140625" style="15"/>
    <col min="5889" max="5889" width="8.7109375" style="15" customWidth="1"/>
    <col min="5890" max="5890" width="53.5703125" style="15" customWidth="1"/>
    <col min="5891" max="5891" width="6.42578125" style="15" customWidth="1"/>
    <col min="5892" max="5892" width="7.5703125" style="15" customWidth="1"/>
    <col min="5893" max="5893" width="10.140625" style="15" customWidth="1"/>
    <col min="5894" max="5894" width="11.42578125" style="15" customWidth="1"/>
    <col min="5895" max="6144" width="9.140625" style="15"/>
    <col min="6145" max="6145" width="8.7109375" style="15" customWidth="1"/>
    <col min="6146" max="6146" width="53.5703125" style="15" customWidth="1"/>
    <col min="6147" max="6147" width="6.42578125" style="15" customWidth="1"/>
    <col min="6148" max="6148" width="7.5703125" style="15" customWidth="1"/>
    <col min="6149" max="6149" width="10.140625" style="15" customWidth="1"/>
    <col min="6150" max="6150" width="11.42578125" style="15" customWidth="1"/>
    <col min="6151" max="6400" width="9.140625" style="15"/>
    <col min="6401" max="6401" width="8.7109375" style="15" customWidth="1"/>
    <col min="6402" max="6402" width="53.5703125" style="15" customWidth="1"/>
    <col min="6403" max="6403" width="6.42578125" style="15" customWidth="1"/>
    <col min="6404" max="6404" width="7.5703125" style="15" customWidth="1"/>
    <col min="6405" max="6405" width="10.140625" style="15" customWidth="1"/>
    <col min="6406" max="6406" width="11.42578125" style="15" customWidth="1"/>
    <col min="6407" max="6656" width="9.140625" style="15"/>
    <col min="6657" max="6657" width="8.7109375" style="15" customWidth="1"/>
    <col min="6658" max="6658" width="53.5703125" style="15" customWidth="1"/>
    <col min="6659" max="6659" width="6.42578125" style="15" customWidth="1"/>
    <col min="6660" max="6660" width="7.5703125" style="15" customWidth="1"/>
    <col min="6661" max="6661" width="10.140625" style="15" customWidth="1"/>
    <col min="6662" max="6662" width="11.42578125" style="15" customWidth="1"/>
    <col min="6663" max="6912" width="9.140625" style="15"/>
    <col min="6913" max="6913" width="8.7109375" style="15" customWidth="1"/>
    <col min="6914" max="6914" width="53.5703125" style="15" customWidth="1"/>
    <col min="6915" max="6915" width="6.42578125" style="15" customWidth="1"/>
    <col min="6916" max="6916" width="7.5703125" style="15" customWidth="1"/>
    <col min="6917" max="6917" width="10.140625" style="15" customWidth="1"/>
    <col min="6918" max="6918" width="11.42578125" style="15" customWidth="1"/>
    <col min="6919" max="7168" width="9.140625" style="15"/>
    <col min="7169" max="7169" width="8.7109375" style="15" customWidth="1"/>
    <col min="7170" max="7170" width="53.5703125" style="15" customWidth="1"/>
    <col min="7171" max="7171" width="6.42578125" style="15" customWidth="1"/>
    <col min="7172" max="7172" width="7.5703125" style="15" customWidth="1"/>
    <col min="7173" max="7173" width="10.140625" style="15" customWidth="1"/>
    <col min="7174" max="7174" width="11.42578125" style="15" customWidth="1"/>
    <col min="7175" max="7424" width="9.140625" style="15"/>
    <col min="7425" max="7425" width="8.7109375" style="15" customWidth="1"/>
    <col min="7426" max="7426" width="53.5703125" style="15" customWidth="1"/>
    <col min="7427" max="7427" width="6.42578125" style="15" customWidth="1"/>
    <col min="7428" max="7428" width="7.5703125" style="15" customWidth="1"/>
    <col min="7429" max="7429" width="10.140625" style="15" customWidth="1"/>
    <col min="7430" max="7430" width="11.42578125" style="15" customWidth="1"/>
    <col min="7431" max="7680" width="9.140625" style="15"/>
    <col min="7681" max="7681" width="8.7109375" style="15" customWidth="1"/>
    <col min="7682" max="7682" width="53.5703125" style="15" customWidth="1"/>
    <col min="7683" max="7683" width="6.42578125" style="15" customWidth="1"/>
    <col min="7684" max="7684" width="7.5703125" style="15" customWidth="1"/>
    <col min="7685" max="7685" width="10.140625" style="15" customWidth="1"/>
    <col min="7686" max="7686" width="11.42578125" style="15" customWidth="1"/>
    <col min="7687" max="7936" width="9.140625" style="15"/>
    <col min="7937" max="7937" width="8.7109375" style="15" customWidth="1"/>
    <col min="7938" max="7938" width="53.5703125" style="15" customWidth="1"/>
    <col min="7939" max="7939" width="6.42578125" style="15" customWidth="1"/>
    <col min="7940" max="7940" width="7.5703125" style="15" customWidth="1"/>
    <col min="7941" max="7941" width="10.140625" style="15" customWidth="1"/>
    <col min="7942" max="7942" width="11.42578125" style="15" customWidth="1"/>
    <col min="7943" max="8192" width="9.140625" style="15"/>
    <col min="8193" max="8193" width="8.7109375" style="15" customWidth="1"/>
    <col min="8194" max="8194" width="53.5703125" style="15" customWidth="1"/>
    <col min="8195" max="8195" width="6.42578125" style="15" customWidth="1"/>
    <col min="8196" max="8196" width="7.5703125" style="15" customWidth="1"/>
    <col min="8197" max="8197" width="10.140625" style="15" customWidth="1"/>
    <col min="8198" max="8198" width="11.42578125" style="15" customWidth="1"/>
    <col min="8199" max="8448" width="9.140625" style="15"/>
    <col min="8449" max="8449" width="8.7109375" style="15" customWidth="1"/>
    <col min="8450" max="8450" width="53.5703125" style="15" customWidth="1"/>
    <col min="8451" max="8451" width="6.42578125" style="15" customWidth="1"/>
    <col min="8452" max="8452" width="7.5703125" style="15" customWidth="1"/>
    <col min="8453" max="8453" width="10.140625" style="15" customWidth="1"/>
    <col min="8454" max="8454" width="11.42578125" style="15" customWidth="1"/>
    <col min="8455" max="8704" width="9.140625" style="15"/>
    <col min="8705" max="8705" width="8.7109375" style="15" customWidth="1"/>
    <col min="8706" max="8706" width="53.5703125" style="15" customWidth="1"/>
    <col min="8707" max="8707" width="6.42578125" style="15" customWidth="1"/>
    <col min="8708" max="8708" width="7.5703125" style="15" customWidth="1"/>
    <col min="8709" max="8709" width="10.140625" style="15" customWidth="1"/>
    <col min="8710" max="8710" width="11.42578125" style="15" customWidth="1"/>
    <col min="8711" max="8960" width="9.140625" style="15"/>
    <col min="8961" max="8961" width="8.7109375" style="15" customWidth="1"/>
    <col min="8962" max="8962" width="53.5703125" style="15" customWidth="1"/>
    <col min="8963" max="8963" width="6.42578125" style="15" customWidth="1"/>
    <col min="8964" max="8964" width="7.5703125" style="15" customWidth="1"/>
    <col min="8965" max="8965" width="10.140625" style="15" customWidth="1"/>
    <col min="8966" max="8966" width="11.42578125" style="15" customWidth="1"/>
    <col min="8967" max="9216" width="9.140625" style="15"/>
    <col min="9217" max="9217" width="8.7109375" style="15" customWidth="1"/>
    <col min="9218" max="9218" width="53.5703125" style="15" customWidth="1"/>
    <col min="9219" max="9219" width="6.42578125" style="15" customWidth="1"/>
    <col min="9220" max="9220" width="7.5703125" style="15" customWidth="1"/>
    <col min="9221" max="9221" width="10.140625" style="15" customWidth="1"/>
    <col min="9222" max="9222" width="11.42578125" style="15" customWidth="1"/>
    <col min="9223" max="9472" width="9.140625" style="15"/>
    <col min="9473" max="9473" width="8.7109375" style="15" customWidth="1"/>
    <col min="9474" max="9474" width="53.5703125" style="15" customWidth="1"/>
    <col min="9475" max="9475" width="6.42578125" style="15" customWidth="1"/>
    <col min="9476" max="9476" width="7.5703125" style="15" customWidth="1"/>
    <col min="9477" max="9477" width="10.140625" style="15" customWidth="1"/>
    <col min="9478" max="9478" width="11.42578125" style="15" customWidth="1"/>
    <col min="9479" max="9728" width="9.140625" style="15"/>
    <col min="9729" max="9729" width="8.7109375" style="15" customWidth="1"/>
    <col min="9730" max="9730" width="53.5703125" style="15" customWidth="1"/>
    <col min="9731" max="9731" width="6.42578125" style="15" customWidth="1"/>
    <col min="9732" max="9732" width="7.5703125" style="15" customWidth="1"/>
    <col min="9733" max="9733" width="10.140625" style="15" customWidth="1"/>
    <col min="9734" max="9734" width="11.42578125" style="15" customWidth="1"/>
    <col min="9735" max="9984" width="9.140625" style="15"/>
    <col min="9985" max="9985" width="8.7109375" style="15" customWidth="1"/>
    <col min="9986" max="9986" width="53.5703125" style="15" customWidth="1"/>
    <col min="9987" max="9987" width="6.42578125" style="15" customWidth="1"/>
    <col min="9988" max="9988" width="7.5703125" style="15" customWidth="1"/>
    <col min="9989" max="9989" width="10.140625" style="15" customWidth="1"/>
    <col min="9990" max="9990" width="11.42578125" style="15" customWidth="1"/>
    <col min="9991" max="10240" width="9.140625" style="15"/>
    <col min="10241" max="10241" width="8.7109375" style="15" customWidth="1"/>
    <col min="10242" max="10242" width="53.5703125" style="15" customWidth="1"/>
    <col min="10243" max="10243" width="6.42578125" style="15" customWidth="1"/>
    <col min="10244" max="10244" width="7.5703125" style="15" customWidth="1"/>
    <col min="10245" max="10245" width="10.140625" style="15" customWidth="1"/>
    <col min="10246" max="10246" width="11.42578125" style="15" customWidth="1"/>
    <col min="10247" max="10496" width="9.140625" style="15"/>
    <col min="10497" max="10497" width="8.7109375" style="15" customWidth="1"/>
    <col min="10498" max="10498" width="53.5703125" style="15" customWidth="1"/>
    <col min="10499" max="10499" width="6.42578125" style="15" customWidth="1"/>
    <col min="10500" max="10500" width="7.5703125" style="15" customWidth="1"/>
    <col min="10501" max="10501" width="10.140625" style="15" customWidth="1"/>
    <col min="10502" max="10502" width="11.42578125" style="15" customWidth="1"/>
    <col min="10503" max="10752" width="9.140625" style="15"/>
    <col min="10753" max="10753" width="8.7109375" style="15" customWidth="1"/>
    <col min="10754" max="10754" width="53.5703125" style="15" customWidth="1"/>
    <col min="10755" max="10755" width="6.42578125" style="15" customWidth="1"/>
    <col min="10756" max="10756" width="7.5703125" style="15" customWidth="1"/>
    <col min="10757" max="10757" width="10.140625" style="15" customWidth="1"/>
    <col min="10758" max="10758" width="11.42578125" style="15" customWidth="1"/>
    <col min="10759" max="11008" width="9.140625" style="15"/>
    <col min="11009" max="11009" width="8.7109375" style="15" customWidth="1"/>
    <col min="11010" max="11010" width="53.5703125" style="15" customWidth="1"/>
    <col min="11011" max="11011" width="6.42578125" style="15" customWidth="1"/>
    <col min="11012" max="11012" width="7.5703125" style="15" customWidth="1"/>
    <col min="11013" max="11013" width="10.140625" style="15" customWidth="1"/>
    <col min="11014" max="11014" width="11.42578125" style="15" customWidth="1"/>
    <col min="11015" max="11264" width="9.140625" style="15"/>
    <col min="11265" max="11265" width="8.7109375" style="15" customWidth="1"/>
    <col min="11266" max="11266" width="53.5703125" style="15" customWidth="1"/>
    <col min="11267" max="11267" width="6.42578125" style="15" customWidth="1"/>
    <col min="11268" max="11268" width="7.5703125" style="15" customWidth="1"/>
    <col min="11269" max="11269" width="10.140625" style="15" customWidth="1"/>
    <col min="11270" max="11270" width="11.42578125" style="15" customWidth="1"/>
    <col min="11271" max="11520" width="9.140625" style="15"/>
    <col min="11521" max="11521" width="8.7109375" style="15" customWidth="1"/>
    <col min="11522" max="11522" width="53.5703125" style="15" customWidth="1"/>
    <col min="11523" max="11523" width="6.42578125" style="15" customWidth="1"/>
    <col min="11524" max="11524" width="7.5703125" style="15" customWidth="1"/>
    <col min="11525" max="11525" width="10.140625" style="15" customWidth="1"/>
    <col min="11526" max="11526" width="11.42578125" style="15" customWidth="1"/>
    <col min="11527" max="11776" width="9.140625" style="15"/>
    <col min="11777" max="11777" width="8.7109375" style="15" customWidth="1"/>
    <col min="11778" max="11778" width="53.5703125" style="15" customWidth="1"/>
    <col min="11779" max="11779" width="6.42578125" style="15" customWidth="1"/>
    <col min="11780" max="11780" width="7.5703125" style="15" customWidth="1"/>
    <col min="11781" max="11781" width="10.140625" style="15" customWidth="1"/>
    <col min="11782" max="11782" width="11.42578125" style="15" customWidth="1"/>
    <col min="11783" max="12032" width="9.140625" style="15"/>
    <col min="12033" max="12033" width="8.7109375" style="15" customWidth="1"/>
    <col min="12034" max="12034" width="53.5703125" style="15" customWidth="1"/>
    <col min="12035" max="12035" width="6.42578125" style="15" customWidth="1"/>
    <col min="12036" max="12036" width="7.5703125" style="15" customWidth="1"/>
    <col min="12037" max="12037" width="10.140625" style="15" customWidth="1"/>
    <col min="12038" max="12038" width="11.42578125" style="15" customWidth="1"/>
    <col min="12039" max="12288" width="9.140625" style="15"/>
    <col min="12289" max="12289" width="8.7109375" style="15" customWidth="1"/>
    <col min="12290" max="12290" width="53.5703125" style="15" customWidth="1"/>
    <col min="12291" max="12291" width="6.42578125" style="15" customWidth="1"/>
    <col min="12292" max="12292" width="7.5703125" style="15" customWidth="1"/>
    <col min="12293" max="12293" width="10.140625" style="15" customWidth="1"/>
    <col min="12294" max="12294" width="11.42578125" style="15" customWidth="1"/>
    <col min="12295" max="12544" width="9.140625" style="15"/>
    <col min="12545" max="12545" width="8.7109375" style="15" customWidth="1"/>
    <col min="12546" max="12546" width="53.5703125" style="15" customWidth="1"/>
    <col min="12547" max="12547" width="6.42578125" style="15" customWidth="1"/>
    <col min="12548" max="12548" width="7.5703125" style="15" customWidth="1"/>
    <col min="12549" max="12549" width="10.140625" style="15" customWidth="1"/>
    <col min="12550" max="12550" width="11.42578125" style="15" customWidth="1"/>
    <col min="12551" max="12800" width="9.140625" style="15"/>
    <col min="12801" max="12801" width="8.7109375" style="15" customWidth="1"/>
    <col min="12802" max="12802" width="53.5703125" style="15" customWidth="1"/>
    <col min="12803" max="12803" width="6.42578125" style="15" customWidth="1"/>
    <col min="12804" max="12804" width="7.5703125" style="15" customWidth="1"/>
    <col min="12805" max="12805" width="10.140625" style="15" customWidth="1"/>
    <col min="12806" max="12806" width="11.42578125" style="15" customWidth="1"/>
    <col min="12807" max="13056" width="9.140625" style="15"/>
    <col min="13057" max="13057" width="8.7109375" style="15" customWidth="1"/>
    <col min="13058" max="13058" width="53.5703125" style="15" customWidth="1"/>
    <col min="13059" max="13059" width="6.42578125" style="15" customWidth="1"/>
    <col min="13060" max="13060" width="7.5703125" style="15" customWidth="1"/>
    <col min="13061" max="13061" width="10.140625" style="15" customWidth="1"/>
    <col min="13062" max="13062" width="11.42578125" style="15" customWidth="1"/>
    <col min="13063" max="13312" width="9.140625" style="15"/>
    <col min="13313" max="13313" width="8.7109375" style="15" customWidth="1"/>
    <col min="13314" max="13314" width="53.5703125" style="15" customWidth="1"/>
    <col min="13315" max="13315" width="6.42578125" style="15" customWidth="1"/>
    <col min="13316" max="13316" width="7.5703125" style="15" customWidth="1"/>
    <col min="13317" max="13317" width="10.140625" style="15" customWidth="1"/>
    <col min="13318" max="13318" width="11.42578125" style="15" customWidth="1"/>
    <col min="13319" max="13568" width="9.140625" style="15"/>
    <col min="13569" max="13569" width="8.7109375" style="15" customWidth="1"/>
    <col min="13570" max="13570" width="53.5703125" style="15" customWidth="1"/>
    <col min="13571" max="13571" width="6.42578125" style="15" customWidth="1"/>
    <col min="13572" max="13572" width="7.5703125" style="15" customWidth="1"/>
    <col min="13573" max="13573" width="10.140625" style="15" customWidth="1"/>
    <col min="13574" max="13574" width="11.42578125" style="15" customWidth="1"/>
    <col min="13575" max="13824" width="9.140625" style="15"/>
    <col min="13825" max="13825" width="8.7109375" style="15" customWidth="1"/>
    <col min="13826" max="13826" width="53.5703125" style="15" customWidth="1"/>
    <col min="13827" max="13827" width="6.42578125" style="15" customWidth="1"/>
    <col min="13828" max="13828" width="7.5703125" style="15" customWidth="1"/>
    <col min="13829" max="13829" width="10.140625" style="15" customWidth="1"/>
    <col min="13830" max="13830" width="11.42578125" style="15" customWidth="1"/>
    <col min="13831" max="14080" width="9.140625" style="15"/>
    <col min="14081" max="14081" width="8.7109375" style="15" customWidth="1"/>
    <col min="14082" max="14082" width="53.5703125" style="15" customWidth="1"/>
    <col min="14083" max="14083" width="6.42578125" style="15" customWidth="1"/>
    <col min="14084" max="14084" width="7.5703125" style="15" customWidth="1"/>
    <col min="14085" max="14085" width="10.140625" style="15" customWidth="1"/>
    <col min="14086" max="14086" width="11.42578125" style="15" customWidth="1"/>
    <col min="14087" max="14336" width="9.140625" style="15"/>
    <col min="14337" max="14337" width="8.7109375" style="15" customWidth="1"/>
    <col min="14338" max="14338" width="53.5703125" style="15" customWidth="1"/>
    <col min="14339" max="14339" width="6.42578125" style="15" customWidth="1"/>
    <col min="14340" max="14340" width="7.5703125" style="15" customWidth="1"/>
    <col min="14341" max="14341" width="10.140625" style="15" customWidth="1"/>
    <col min="14342" max="14342" width="11.42578125" style="15" customWidth="1"/>
    <col min="14343" max="14592" width="9.140625" style="15"/>
    <col min="14593" max="14593" width="8.7109375" style="15" customWidth="1"/>
    <col min="14594" max="14594" width="53.5703125" style="15" customWidth="1"/>
    <col min="14595" max="14595" width="6.42578125" style="15" customWidth="1"/>
    <col min="14596" max="14596" width="7.5703125" style="15" customWidth="1"/>
    <col min="14597" max="14597" width="10.140625" style="15" customWidth="1"/>
    <col min="14598" max="14598" width="11.42578125" style="15" customWidth="1"/>
    <col min="14599" max="14848" width="9.140625" style="15"/>
    <col min="14849" max="14849" width="8.7109375" style="15" customWidth="1"/>
    <col min="14850" max="14850" width="53.5703125" style="15" customWidth="1"/>
    <col min="14851" max="14851" width="6.42578125" style="15" customWidth="1"/>
    <col min="14852" max="14852" width="7.5703125" style="15" customWidth="1"/>
    <col min="14853" max="14853" width="10.140625" style="15" customWidth="1"/>
    <col min="14854" max="14854" width="11.42578125" style="15" customWidth="1"/>
    <col min="14855" max="15104" width="9.140625" style="15"/>
    <col min="15105" max="15105" width="8.7109375" style="15" customWidth="1"/>
    <col min="15106" max="15106" width="53.5703125" style="15" customWidth="1"/>
    <col min="15107" max="15107" width="6.42578125" style="15" customWidth="1"/>
    <col min="15108" max="15108" width="7.5703125" style="15" customWidth="1"/>
    <col min="15109" max="15109" width="10.140625" style="15" customWidth="1"/>
    <col min="15110" max="15110" width="11.42578125" style="15" customWidth="1"/>
    <col min="15111" max="15360" width="9.140625" style="15"/>
    <col min="15361" max="15361" width="8.7109375" style="15" customWidth="1"/>
    <col min="15362" max="15362" width="53.5703125" style="15" customWidth="1"/>
    <col min="15363" max="15363" width="6.42578125" style="15" customWidth="1"/>
    <col min="15364" max="15364" width="7.5703125" style="15" customWidth="1"/>
    <col min="15365" max="15365" width="10.140625" style="15" customWidth="1"/>
    <col min="15366" max="15366" width="11.42578125" style="15" customWidth="1"/>
    <col min="15367" max="15616" width="9.140625" style="15"/>
    <col min="15617" max="15617" width="8.7109375" style="15" customWidth="1"/>
    <col min="15618" max="15618" width="53.5703125" style="15" customWidth="1"/>
    <col min="15619" max="15619" width="6.42578125" style="15" customWidth="1"/>
    <col min="15620" max="15620" width="7.5703125" style="15" customWidth="1"/>
    <col min="15621" max="15621" width="10.140625" style="15" customWidth="1"/>
    <col min="15622" max="15622" width="11.42578125" style="15" customWidth="1"/>
    <col min="15623" max="15872" width="9.140625" style="15"/>
    <col min="15873" max="15873" width="8.7109375" style="15" customWidth="1"/>
    <col min="15874" max="15874" width="53.5703125" style="15" customWidth="1"/>
    <col min="15875" max="15875" width="6.42578125" style="15" customWidth="1"/>
    <col min="15876" max="15876" width="7.5703125" style="15" customWidth="1"/>
    <col min="15877" max="15877" width="10.140625" style="15" customWidth="1"/>
    <col min="15878" max="15878" width="11.42578125" style="15" customWidth="1"/>
    <col min="15879" max="16128" width="9.140625" style="15"/>
    <col min="16129" max="16129" width="8.7109375" style="15" customWidth="1"/>
    <col min="16130" max="16130" width="53.5703125" style="15" customWidth="1"/>
    <col min="16131" max="16131" width="6.42578125" style="15" customWidth="1"/>
    <col min="16132" max="16132" width="7.5703125" style="15" customWidth="1"/>
    <col min="16133" max="16133" width="10.140625" style="15" customWidth="1"/>
    <col min="16134" max="16134" width="11.42578125" style="15" customWidth="1"/>
    <col min="16135" max="16384" width="9.140625" style="15"/>
  </cols>
  <sheetData>
    <row r="1" spans="1:10">
      <c r="A1" s="605" t="s">
        <v>43</v>
      </c>
      <c r="B1" s="605"/>
      <c r="C1" s="605"/>
      <c r="D1" s="605"/>
      <c r="E1" s="605"/>
      <c r="F1" s="605"/>
    </row>
    <row r="2" spans="1:10">
      <c r="A2" s="57" t="s">
        <v>44</v>
      </c>
      <c r="B2" s="606" t="s">
        <v>839</v>
      </c>
      <c r="C2" s="606"/>
      <c r="D2" s="606"/>
      <c r="E2" s="606"/>
      <c r="F2" s="606"/>
    </row>
    <row r="3" spans="1:10">
      <c r="A3" s="57" t="s">
        <v>46</v>
      </c>
      <c r="B3" s="607" t="s">
        <v>836</v>
      </c>
      <c r="C3" s="607"/>
      <c r="D3" s="607"/>
      <c r="E3" s="607"/>
      <c r="F3" s="607"/>
    </row>
    <row r="4" spans="1:10">
      <c r="A4" s="57"/>
      <c r="B4" s="56"/>
      <c r="C4" s="608" t="s">
        <v>837</v>
      </c>
      <c r="D4" s="609"/>
      <c r="E4" s="609"/>
      <c r="F4" s="610"/>
    </row>
    <row r="5" spans="1:10">
      <c r="A5" s="57"/>
      <c r="B5" s="56"/>
      <c r="C5" s="608"/>
      <c r="D5" s="609"/>
      <c r="E5" s="609"/>
      <c r="F5" s="610"/>
    </row>
    <row r="6" spans="1:10" ht="76.5" customHeight="1">
      <c r="A6" s="603" t="s">
        <v>50</v>
      </c>
      <c r="B6" s="604" t="s">
        <v>51</v>
      </c>
      <c r="C6" s="604" t="s">
        <v>52</v>
      </c>
      <c r="D6" s="604" t="s">
        <v>53</v>
      </c>
      <c r="E6" s="18" t="s">
        <v>838</v>
      </c>
      <c r="F6" s="18" t="s">
        <v>55</v>
      </c>
    </row>
    <row r="7" spans="1:10" hidden="1">
      <c r="A7" s="603"/>
      <c r="B7" s="604"/>
      <c r="C7" s="604"/>
      <c r="D7" s="604"/>
      <c r="E7" s="19">
        <v>0.25</v>
      </c>
      <c r="F7" s="55" t="s">
        <v>42</v>
      </c>
    </row>
    <row r="8" spans="1:10" ht="23.25" customHeight="1">
      <c r="A8" s="21">
        <v>1</v>
      </c>
      <c r="B8" s="21" t="s">
        <v>849</v>
      </c>
      <c r="C8" s="22"/>
      <c r="D8" s="22"/>
      <c r="E8" s="23"/>
      <c r="F8" s="24"/>
      <c r="G8" s="146" t="s">
        <v>41</v>
      </c>
      <c r="H8" s="209" t="s">
        <v>298</v>
      </c>
    </row>
    <row r="9" spans="1:10" ht="19.5" customHeight="1">
      <c r="A9" s="21" t="s">
        <v>57</v>
      </c>
      <c r="B9" s="354" t="s">
        <v>58</v>
      </c>
      <c r="C9" s="27" t="s">
        <v>59</v>
      </c>
      <c r="D9" s="27"/>
      <c r="E9" s="28"/>
      <c r="F9" s="29"/>
    </row>
    <row r="10" spans="1:10" ht="19.5" customHeight="1">
      <c r="A10" s="25" t="s">
        <v>60</v>
      </c>
      <c r="B10" s="26" t="s">
        <v>61</v>
      </c>
      <c r="C10" s="27" t="s">
        <v>62</v>
      </c>
      <c r="D10" s="380">
        <v>12</v>
      </c>
      <c r="E10" s="381"/>
      <c r="F10" s="34">
        <f t="shared" ref="F10:F72" si="0">D10*E10</f>
        <v>0</v>
      </c>
      <c r="H10" s="356">
        <f>D10*'03. Quantitativos'!BJ$7</f>
        <v>0</v>
      </c>
    </row>
    <row r="11" spans="1:10" ht="18" customHeight="1">
      <c r="A11" s="25" t="s">
        <v>63</v>
      </c>
      <c r="B11" s="26" t="s">
        <v>64</v>
      </c>
      <c r="C11" s="27" t="s">
        <v>62</v>
      </c>
      <c r="D11" s="144">
        <v>3.12</v>
      </c>
      <c r="E11" s="33"/>
      <c r="F11" s="34">
        <f t="shared" si="0"/>
        <v>0</v>
      </c>
      <c r="G11" s="614"/>
      <c r="H11" s="356">
        <f>D11*'03. Quantitativos'!BJ$7</f>
        <v>0</v>
      </c>
      <c r="I11" s="33">
        <v>4.49</v>
      </c>
      <c r="J11" s="208">
        <f>H11*I11</f>
        <v>0</v>
      </c>
    </row>
    <row r="12" spans="1:10" ht="26.25" customHeight="1">
      <c r="A12" s="25" t="s">
        <v>65</v>
      </c>
      <c r="B12" s="26" t="s">
        <v>66</v>
      </c>
      <c r="C12" s="27" t="s">
        <v>67</v>
      </c>
      <c r="D12" s="144">
        <v>2.69</v>
      </c>
      <c r="E12" s="33"/>
      <c r="F12" s="34">
        <f t="shared" si="0"/>
        <v>0</v>
      </c>
      <c r="G12" s="614"/>
      <c r="H12" s="356">
        <f>D12*'03. Quantitativos'!BJ$7</f>
        <v>0</v>
      </c>
      <c r="I12" s="33">
        <v>16.66</v>
      </c>
      <c r="J12" s="208">
        <f t="shared" ref="J12:J74" si="1">H12*I12</f>
        <v>0</v>
      </c>
    </row>
    <row r="13" spans="1:10" ht="26.25" customHeight="1">
      <c r="A13" s="25" t="s">
        <v>68</v>
      </c>
      <c r="B13" s="26" t="s">
        <v>850</v>
      </c>
      <c r="C13" s="27" t="s">
        <v>67</v>
      </c>
      <c r="D13" s="144">
        <v>2.52</v>
      </c>
      <c r="E13" s="33"/>
      <c r="F13" s="34">
        <f t="shared" si="0"/>
        <v>0</v>
      </c>
      <c r="G13" s="353"/>
      <c r="H13" s="356">
        <f>D13*'03. Quantitativos'!BJ$7</f>
        <v>0</v>
      </c>
      <c r="I13" s="33"/>
      <c r="J13" s="208"/>
    </row>
    <row r="14" spans="1:10" ht="36" customHeight="1">
      <c r="A14" s="25" t="s">
        <v>70</v>
      </c>
      <c r="B14" s="26" t="s">
        <v>69</v>
      </c>
      <c r="C14" s="27" t="s">
        <v>67</v>
      </c>
      <c r="D14" s="144">
        <v>1.1100000000000001</v>
      </c>
      <c r="E14" s="33"/>
      <c r="F14" s="34">
        <f t="shared" si="0"/>
        <v>0</v>
      </c>
      <c r="G14" s="202">
        <v>2</v>
      </c>
      <c r="H14" s="356">
        <f>D14*'03. Quantitativos'!BJ8</f>
        <v>0</v>
      </c>
      <c r="I14" s="33">
        <v>249.64</v>
      </c>
      <c r="J14" s="208">
        <f t="shared" si="1"/>
        <v>0</v>
      </c>
    </row>
    <row r="15" spans="1:10" ht="21" customHeight="1">
      <c r="A15" s="25" t="s">
        <v>72</v>
      </c>
      <c r="B15" s="26" t="s">
        <v>71</v>
      </c>
      <c r="C15" s="27" t="s">
        <v>67</v>
      </c>
      <c r="D15" s="144">
        <v>0.65</v>
      </c>
      <c r="E15" s="33"/>
      <c r="F15" s="34">
        <f t="shared" si="0"/>
        <v>0</v>
      </c>
      <c r="G15" s="203">
        <v>4</v>
      </c>
      <c r="H15" s="356">
        <f>D15*'03. Quantitativos'!BJ10</f>
        <v>0</v>
      </c>
      <c r="I15" s="33">
        <v>306.10000000000002</v>
      </c>
      <c r="J15" s="208">
        <f t="shared" si="1"/>
        <v>0</v>
      </c>
    </row>
    <row r="16" spans="1:10" ht="27.75" customHeight="1">
      <c r="A16" s="25" t="s">
        <v>74</v>
      </c>
      <c r="B16" s="26" t="s">
        <v>73</v>
      </c>
      <c r="C16" s="27" t="s">
        <v>67</v>
      </c>
      <c r="D16" s="144">
        <v>1.1399999999999999</v>
      </c>
      <c r="E16" s="33"/>
      <c r="F16" s="34">
        <f t="shared" si="0"/>
        <v>0</v>
      </c>
      <c r="G16" s="204">
        <v>5</v>
      </c>
      <c r="H16" s="356">
        <f>D16*'03. Quantitativos'!BJ11</f>
        <v>0</v>
      </c>
      <c r="I16" s="33">
        <v>39.42</v>
      </c>
      <c r="J16" s="208">
        <f t="shared" si="1"/>
        <v>0</v>
      </c>
    </row>
    <row r="17" spans="1:10" ht="30.75" customHeight="1">
      <c r="A17" s="359" t="s">
        <v>76</v>
      </c>
      <c r="B17" s="360" t="s">
        <v>75</v>
      </c>
      <c r="C17" s="361" t="s">
        <v>62</v>
      </c>
      <c r="D17" s="363">
        <v>2.52</v>
      </c>
      <c r="E17" s="364">
        <v>26.8</v>
      </c>
      <c r="F17" s="362">
        <f t="shared" si="0"/>
        <v>67.536000000000001</v>
      </c>
      <c r="G17" s="205">
        <v>6</v>
      </c>
      <c r="H17" s="356">
        <f>D17*'03. Quantitativos'!BJ12</f>
        <v>5.04</v>
      </c>
      <c r="I17" s="33">
        <v>26.8</v>
      </c>
      <c r="J17" s="208">
        <f t="shared" si="1"/>
        <v>135.072</v>
      </c>
    </row>
    <row r="18" spans="1:10" ht="33.75" customHeight="1">
      <c r="A18" s="25" t="s">
        <v>78</v>
      </c>
      <c r="B18" s="26" t="s">
        <v>77</v>
      </c>
      <c r="C18" s="27" t="s">
        <v>62</v>
      </c>
      <c r="D18" s="144">
        <v>14.81</v>
      </c>
      <c r="E18" s="33"/>
      <c r="F18" s="34">
        <f t="shared" si="0"/>
        <v>0</v>
      </c>
      <c r="G18" s="206">
        <v>7</v>
      </c>
      <c r="H18" s="356">
        <f>D18*'03. Quantitativos'!BJ13</f>
        <v>0</v>
      </c>
      <c r="I18" s="33">
        <v>31.68</v>
      </c>
      <c r="J18" s="208">
        <f t="shared" si="1"/>
        <v>0</v>
      </c>
    </row>
    <row r="19" spans="1:10" ht="28.5" customHeight="1">
      <c r="A19" s="359" t="s">
        <v>80</v>
      </c>
      <c r="B19" s="360" t="s">
        <v>281</v>
      </c>
      <c r="C19" s="361" t="s">
        <v>62</v>
      </c>
      <c r="D19" s="363">
        <v>1.65</v>
      </c>
      <c r="E19" s="364">
        <v>20.63</v>
      </c>
      <c r="F19" s="362">
        <f t="shared" si="0"/>
        <v>34.039499999999997</v>
      </c>
      <c r="G19" s="203">
        <v>18</v>
      </c>
      <c r="H19" s="357">
        <f>D19*'03. Quantitativos'!BJ24</f>
        <v>29.7</v>
      </c>
      <c r="I19" s="33">
        <v>20.63</v>
      </c>
      <c r="J19" s="208">
        <f t="shared" si="1"/>
        <v>612.7109999999999</v>
      </c>
    </row>
    <row r="20" spans="1:10" ht="19.5" customHeight="1">
      <c r="A20" s="25" t="s">
        <v>82</v>
      </c>
      <c r="B20" s="26" t="s">
        <v>81</v>
      </c>
      <c r="C20" s="27" t="s">
        <v>62</v>
      </c>
      <c r="D20" s="144">
        <v>5.2</v>
      </c>
      <c r="E20" s="33"/>
      <c r="F20" s="34">
        <f t="shared" si="0"/>
        <v>0</v>
      </c>
      <c r="G20" s="207">
        <v>10</v>
      </c>
      <c r="H20" s="357">
        <f>D20*'03. Quantitativos'!BJ16</f>
        <v>0</v>
      </c>
      <c r="I20" s="33">
        <v>43.31</v>
      </c>
      <c r="J20" s="208">
        <f t="shared" si="1"/>
        <v>0</v>
      </c>
    </row>
    <row r="21" spans="1:10" ht="20.25" customHeight="1">
      <c r="A21" s="359" t="s">
        <v>84</v>
      </c>
      <c r="B21" s="360" t="s">
        <v>83</v>
      </c>
      <c r="C21" s="361" t="s">
        <v>62</v>
      </c>
      <c r="D21" s="363">
        <v>5.2</v>
      </c>
      <c r="E21" s="364">
        <v>46.43</v>
      </c>
      <c r="F21" s="362">
        <f t="shared" si="0"/>
        <v>241.43600000000001</v>
      </c>
      <c r="G21" s="146">
        <v>11</v>
      </c>
      <c r="H21" s="357">
        <f>D21*'03. Quantitativos'!BJ17</f>
        <v>15.600000000000001</v>
      </c>
      <c r="I21" s="33">
        <v>46.43</v>
      </c>
      <c r="J21" s="208">
        <f t="shared" si="1"/>
        <v>724.30800000000011</v>
      </c>
    </row>
    <row r="22" spans="1:10" ht="20.25" customHeight="1">
      <c r="A22" s="359" t="s">
        <v>87</v>
      </c>
      <c r="B22" s="360" t="s">
        <v>282</v>
      </c>
      <c r="C22" s="361" t="s">
        <v>86</v>
      </c>
      <c r="D22" s="363">
        <v>1</v>
      </c>
      <c r="E22" s="364">
        <v>255.52</v>
      </c>
      <c r="F22" s="362">
        <f t="shared" si="0"/>
        <v>255.52</v>
      </c>
      <c r="G22" s="146">
        <v>12</v>
      </c>
      <c r="H22" s="357">
        <f>D22*'03. Quantitativos'!BJ18</f>
        <v>23</v>
      </c>
      <c r="I22" s="33">
        <v>255.52</v>
      </c>
      <c r="J22" s="208">
        <f t="shared" si="1"/>
        <v>5876.96</v>
      </c>
    </row>
    <row r="23" spans="1:10" ht="19.5" customHeight="1">
      <c r="A23" s="359" t="s">
        <v>89</v>
      </c>
      <c r="B23" s="360" t="s">
        <v>88</v>
      </c>
      <c r="C23" s="361" t="s">
        <v>62</v>
      </c>
      <c r="D23" s="363">
        <v>28.1</v>
      </c>
      <c r="E23" s="364">
        <v>3.48</v>
      </c>
      <c r="F23" s="362">
        <f t="shared" si="0"/>
        <v>97.788000000000011</v>
      </c>
      <c r="G23" s="615">
        <v>14</v>
      </c>
      <c r="H23" s="357">
        <f>D23*'03. Quantitativos'!BJ$20</f>
        <v>590.1</v>
      </c>
      <c r="I23" s="33">
        <v>3.48</v>
      </c>
      <c r="J23" s="208">
        <f t="shared" si="1"/>
        <v>2053.5480000000002</v>
      </c>
    </row>
    <row r="24" spans="1:10" ht="19.5" customHeight="1">
      <c r="A24" s="359" t="s">
        <v>91</v>
      </c>
      <c r="B24" s="360" t="s">
        <v>90</v>
      </c>
      <c r="C24" s="361" t="s">
        <v>62</v>
      </c>
      <c r="D24" s="363">
        <v>8.5</v>
      </c>
      <c r="E24" s="364">
        <v>17.559999999999999</v>
      </c>
      <c r="F24" s="362">
        <f t="shared" si="0"/>
        <v>149.26</v>
      </c>
      <c r="G24" s="615"/>
      <c r="H24" s="357">
        <f>D24*'03. Quantitativos'!BJ$20</f>
        <v>178.5</v>
      </c>
      <c r="I24" s="33">
        <v>17.559999999999999</v>
      </c>
      <c r="J24" s="208">
        <f t="shared" si="1"/>
        <v>3134.4599999999996</v>
      </c>
    </row>
    <row r="25" spans="1:10" ht="33" customHeight="1">
      <c r="A25" s="359" t="s">
        <v>93</v>
      </c>
      <c r="B25" s="360" t="s">
        <v>92</v>
      </c>
      <c r="C25" s="361" t="s">
        <v>62</v>
      </c>
      <c r="D25" s="363">
        <v>28.1</v>
      </c>
      <c r="E25" s="364">
        <v>14.59</v>
      </c>
      <c r="F25" s="362">
        <f t="shared" si="0"/>
        <v>409.97900000000004</v>
      </c>
      <c r="G25" s="615"/>
      <c r="H25" s="357">
        <f>D25*'03. Quantitativos'!BJ$20</f>
        <v>590.1</v>
      </c>
      <c r="I25" s="33">
        <v>14.59</v>
      </c>
      <c r="J25" s="208">
        <f t="shared" si="1"/>
        <v>8609.5590000000011</v>
      </c>
    </row>
    <row r="26" spans="1:10" ht="24" customHeight="1">
      <c r="A26" s="359" t="s">
        <v>95</v>
      </c>
      <c r="B26" s="360" t="s">
        <v>94</v>
      </c>
      <c r="C26" s="361" t="s">
        <v>62</v>
      </c>
      <c r="D26" s="363">
        <v>0.6</v>
      </c>
      <c r="E26" s="364">
        <v>14.59</v>
      </c>
      <c r="F26" s="362">
        <f t="shared" si="0"/>
        <v>8.7539999999999996</v>
      </c>
      <c r="G26" s="615"/>
      <c r="H26" s="357">
        <f>D26*'03. Quantitativos'!BJ$20</f>
        <v>12.6</v>
      </c>
      <c r="I26" s="33">
        <v>14.59</v>
      </c>
      <c r="J26" s="208">
        <f t="shared" si="1"/>
        <v>183.834</v>
      </c>
    </row>
    <row r="27" spans="1:10" ht="21" customHeight="1">
      <c r="A27" s="359" t="s">
        <v>97</v>
      </c>
      <c r="B27" s="360" t="s">
        <v>96</v>
      </c>
      <c r="C27" s="361" t="s">
        <v>62</v>
      </c>
      <c r="D27" s="363">
        <v>8.5</v>
      </c>
      <c r="E27" s="364">
        <v>14.92</v>
      </c>
      <c r="F27" s="362">
        <f t="shared" si="0"/>
        <v>126.82</v>
      </c>
      <c r="G27" s="146">
        <v>16</v>
      </c>
      <c r="H27" s="357">
        <f>D27*'03. Quantitativos'!BJ22</f>
        <v>153</v>
      </c>
      <c r="I27" s="33">
        <v>14.92</v>
      </c>
      <c r="J27" s="208">
        <f t="shared" si="1"/>
        <v>2282.7599999999998</v>
      </c>
    </row>
    <row r="28" spans="1:10" ht="25.5" customHeight="1">
      <c r="A28" s="359" t="s">
        <v>99</v>
      </c>
      <c r="B28" s="365" t="s">
        <v>98</v>
      </c>
      <c r="C28" s="361" t="s">
        <v>62</v>
      </c>
      <c r="D28" s="363">
        <v>2.16</v>
      </c>
      <c r="E28" s="364">
        <v>17.96</v>
      </c>
      <c r="F28" s="362">
        <f t="shared" si="0"/>
        <v>38.793600000000005</v>
      </c>
      <c r="G28" s="146">
        <v>32</v>
      </c>
      <c r="H28" s="357">
        <f>D28*'03. Quantitativos'!BJ41</f>
        <v>51.84</v>
      </c>
      <c r="I28" s="33">
        <v>17.96</v>
      </c>
      <c r="J28" s="208">
        <f t="shared" si="1"/>
        <v>931.04640000000006</v>
      </c>
    </row>
    <row r="29" spans="1:10" ht="18.75" customHeight="1">
      <c r="A29" s="359" t="s">
        <v>101</v>
      </c>
      <c r="B29" s="360" t="s">
        <v>283</v>
      </c>
      <c r="C29" s="361" t="s">
        <v>62</v>
      </c>
      <c r="D29" s="363">
        <v>19.600000000000001</v>
      </c>
      <c r="E29" s="364">
        <v>5.42</v>
      </c>
      <c r="F29" s="362">
        <f t="shared" si="0"/>
        <v>106.232</v>
      </c>
      <c r="G29" s="146">
        <v>30</v>
      </c>
      <c r="H29" s="357">
        <f>D29*'03. Quantitativos'!BJ38</f>
        <v>372.40000000000003</v>
      </c>
      <c r="I29" s="33">
        <v>5.42</v>
      </c>
      <c r="J29" s="208">
        <f t="shared" si="1"/>
        <v>2018.4080000000001</v>
      </c>
    </row>
    <row r="30" spans="1:10" ht="21" customHeight="1">
      <c r="A30" s="359" t="s">
        <v>103</v>
      </c>
      <c r="B30" s="360" t="s">
        <v>102</v>
      </c>
      <c r="C30" s="361" t="s">
        <v>62</v>
      </c>
      <c r="D30" s="363">
        <v>0.25</v>
      </c>
      <c r="E30" s="364">
        <v>10.69</v>
      </c>
      <c r="F30" s="362">
        <f t="shared" si="0"/>
        <v>2.6724999999999999</v>
      </c>
      <c r="G30" s="146">
        <v>25</v>
      </c>
      <c r="H30" s="357">
        <f>'03. Quantitativos'!BJ32*D30</f>
        <v>5.25</v>
      </c>
      <c r="I30" s="33">
        <v>10.69</v>
      </c>
      <c r="J30" s="208">
        <f t="shared" si="1"/>
        <v>56.122499999999995</v>
      </c>
    </row>
    <row r="31" spans="1:10" ht="24" customHeight="1">
      <c r="A31" s="359" t="s">
        <v>105</v>
      </c>
      <c r="B31" s="360" t="s">
        <v>104</v>
      </c>
      <c r="C31" s="361" t="s">
        <v>62</v>
      </c>
      <c r="D31" s="363">
        <v>2.82</v>
      </c>
      <c r="E31" s="364">
        <v>26.36</v>
      </c>
      <c r="F31" s="362">
        <f t="shared" si="0"/>
        <v>74.3352</v>
      </c>
      <c r="G31" s="146">
        <v>26</v>
      </c>
      <c r="H31" s="357">
        <f>'03. Quantitativos'!BJ33*D31</f>
        <v>59.22</v>
      </c>
      <c r="I31" s="33">
        <v>26.36</v>
      </c>
      <c r="J31" s="208">
        <f t="shared" si="1"/>
        <v>1561.0391999999999</v>
      </c>
    </row>
    <row r="32" spans="1:10" ht="27.75" customHeight="1">
      <c r="A32" s="359" t="s">
        <v>107</v>
      </c>
      <c r="B32" s="360" t="s">
        <v>106</v>
      </c>
      <c r="C32" s="361" t="s">
        <v>67</v>
      </c>
      <c r="D32" s="363">
        <v>0.04</v>
      </c>
      <c r="E32" s="364">
        <v>1400.28</v>
      </c>
      <c r="F32" s="362">
        <f t="shared" si="0"/>
        <v>56.011200000000002</v>
      </c>
      <c r="G32" s="146">
        <v>23</v>
      </c>
      <c r="H32" s="357">
        <f>D32*'03. Quantitativos'!BJ30</f>
        <v>0.84</v>
      </c>
      <c r="I32" s="33">
        <v>1400.28</v>
      </c>
      <c r="J32" s="208">
        <f t="shared" si="1"/>
        <v>1176.2351999999998</v>
      </c>
    </row>
    <row r="33" spans="1:10" ht="21.75" customHeight="1">
      <c r="A33" s="25" t="s">
        <v>109</v>
      </c>
      <c r="B33" s="26" t="s">
        <v>108</v>
      </c>
      <c r="C33" s="144" t="s">
        <v>62</v>
      </c>
      <c r="D33" s="144">
        <v>0.19</v>
      </c>
      <c r="E33" s="33"/>
      <c r="F33" s="34">
        <f t="shared" si="0"/>
        <v>0</v>
      </c>
      <c r="G33" s="146">
        <v>13</v>
      </c>
      <c r="H33" s="357">
        <f>D33*'03. Quantitativos'!BJ19</f>
        <v>0</v>
      </c>
      <c r="I33" s="33">
        <v>69.81</v>
      </c>
      <c r="J33" s="208">
        <f t="shared" si="1"/>
        <v>0</v>
      </c>
    </row>
    <row r="34" spans="1:10" ht="27" customHeight="1">
      <c r="A34" s="25" t="s">
        <v>111</v>
      </c>
      <c r="B34" s="26" t="s">
        <v>270</v>
      </c>
      <c r="C34" s="144" t="s">
        <v>86</v>
      </c>
      <c r="D34" s="29">
        <v>6</v>
      </c>
      <c r="E34" s="33"/>
      <c r="F34" s="34">
        <f t="shared" si="0"/>
        <v>0</v>
      </c>
      <c r="G34" s="214">
        <v>37</v>
      </c>
      <c r="H34" s="357">
        <f>D34*'03. Quantitativos'!BJ48</f>
        <v>0</v>
      </c>
      <c r="I34" s="33">
        <v>98.79</v>
      </c>
      <c r="J34" s="208">
        <f t="shared" si="1"/>
        <v>0</v>
      </c>
    </row>
    <row r="35" spans="1:10" ht="23.25" customHeight="1">
      <c r="A35" s="25" t="s">
        <v>113</v>
      </c>
      <c r="B35" s="26" t="s">
        <v>271</v>
      </c>
      <c r="C35" s="144" t="s">
        <v>86</v>
      </c>
      <c r="D35" s="29">
        <v>1</v>
      </c>
      <c r="E35" s="33"/>
      <c r="F35" s="34">
        <f t="shared" si="0"/>
        <v>0</v>
      </c>
      <c r="G35" s="212">
        <v>36</v>
      </c>
      <c r="H35" s="357">
        <f>D35*'03. Quantitativos'!BJ47</f>
        <v>0</v>
      </c>
      <c r="I35" s="33">
        <v>83.54</v>
      </c>
      <c r="J35" s="208">
        <f t="shared" si="1"/>
        <v>0</v>
      </c>
    </row>
    <row r="36" spans="1:10" ht="29.25" customHeight="1">
      <c r="A36" s="25" t="s">
        <v>117</v>
      </c>
      <c r="B36" s="26" t="s">
        <v>272</v>
      </c>
      <c r="C36" s="144" t="s">
        <v>86</v>
      </c>
      <c r="D36" s="29">
        <v>1</v>
      </c>
      <c r="E36" s="33"/>
      <c r="F36" s="34">
        <f t="shared" si="0"/>
        <v>0</v>
      </c>
      <c r="G36" s="212">
        <v>34</v>
      </c>
      <c r="H36" s="357">
        <f>D36*'03. Quantitativos'!BJ$45</f>
        <v>0</v>
      </c>
      <c r="I36" s="33">
        <v>52.87</v>
      </c>
      <c r="J36" s="208">
        <f t="shared" si="1"/>
        <v>0</v>
      </c>
    </row>
    <row r="37" spans="1:10" ht="28.5" customHeight="1">
      <c r="A37" s="25" t="s">
        <v>119</v>
      </c>
      <c r="B37" s="26" t="s">
        <v>273</v>
      </c>
      <c r="C37" s="144" t="s">
        <v>86</v>
      </c>
      <c r="D37" s="29">
        <v>1</v>
      </c>
      <c r="E37" s="33"/>
      <c r="F37" s="34">
        <f t="shared" si="0"/>
        <v>0</v>
      </c>
      <c r="G37" s="212">
        <v>34</v>
      </c>
      <c r="H37" s="357">
        <f>D37*'03. Quantitativos'!BJ$45</f>
        <v>0</v>
      </c>
      <c r="I37" s="33">
        <v>52.87</v>
      </c>
      <c r="J37" s="208">
        <f t="shared" si="1"/>
        <v>0</v>
      </c>
    </row>
    <row r="38" spans="1:10" ht="26.25" customHeight="1">
      <c r="A38" s="25" t="s">
        <v>121</v>
      </c>
      <c r="B38" s="26" t="s">
        <v>112</v>
      </c>
      <c r="C38" s="144" t="s">
        <v>62</v>
      </c>
      <c r="D38" s="29">
        <v>0.95</v>
      </c>
      <c r="E38" s="33"/>
      <c r="F38" s="34">
        <f t="shared" si="0"/>
        <v>0</v>
      </c>
      <c r="G38" s="212">
        <v>34</v>
      </c>
      <c r="H38" s="357">
        <f>D38*'03. Quantitativos'!BJ$45</f>
        <v>0</v>
      </c>
      <c r="I38" s="33">
        <v>29.23</v>
      </c>
      <c r="J38" s="208">
        <f t="shared" si="1"/>
        <v>0</v>
      </c>
    </row>
    <row r="39" spans="1:10" ht="26.25" customHeight="1">
      <c r="A39" s="25" t="s">
        <v>845</v>
      </c>
      <c r="B39" s="26" t="s">
        <v>274</v>
      </c>
      <c r="C39" s="144" t="s">
        <v>67</v>
      </c>
      <c r="D39" s="29">
        <v>0.4</v>
      </c>
      <c r="E39" s="33"/>
      <c r="F39" s="34"/>
      <c r="G39" s="212"/>
      <c r="H39" s="357"/>
      <c r="I39" s="33"/>
      <c r="J39" s="208"/>
    </row>
    <row r="40" spans="1:10" ht="26.25" customHeight="1">
      <c r="A40" s="25" t="s">
        <v>846</v>
      </c>
      <c r="B40" s="26" t="s">
        <v>275</v>
      </c>
      <c r="C40" s="144" t="s">
        <v>67</v>
      </c>
      <c r="D40" s="29">
        <v>0.4</v>
      </c>
      <c r="E40" s="33"/>
      <c r="F40" s="34"/>
      <c r="G40" s="212"/>
      <c r="H40" s="357"/>
      <c r="I40" s="33"/>
      <c r="J40" s="208"/>
    </row>
    <row r="41" spans="1:10" ht="21" customHeight="1">
      <c r="A41" s="25" t="s">
        <v>847</v>
      </c>
      <c r="B41" s="26" t="s">
        <v>276</v>
      </c>
      <c r="C41" s="144" t="s">
        <v>67</v>
      </c>
      <c r="D41" s="29">
        <v>0.2</v>
      </c>
      <c r="E41" s="33"/>
      <c r="F41" s="34">
        <f t="shared" si="0"/>
        <v>0</v>
      </c>
      <c r="G41" s="321"/>
      <c r="H41" s="357">
        <f>D41*'03. Quantitativos'!BJ$46</f>
        <v>0</v>
      </c>
      <c r="I41" s="33">
        <v>130.32</v>
      </c>
      <c r="J41" s="208">
        <f t="shared" si="1"/>
        <v>0</v>
      </c>
    </row>
    <row r="42" spans="1:10" ht="30.75" customHeight="1">
      <c r="A42" s="25" t="s">
        <v>851</v>
      </c>
      <c r="B42" s="145" t="s">
        <v>110</v>
      </c>
      <c r="C42" s="144" t="s">
        <v>86</v>
      </c>
      <c r="D42" s="29">
        <v>1</v>
      </c>
      <c r="E42" s="33"/>
      <c r="F42" s="34">
        <f t="shared" si="0"/>
        <v>0</v>
      </c>
      <c r="G42" s="213">
        <v>2</v>
      </c>
      <c r="H42" s="357">
        <f>D42*'03. Quantitativos'!BJ8</f>
        <v>0</v>
      </c>
      <c r="I42" s="33">
        <v>3.55</v>
      </c>
      <c r="J42" s="208">
        <f t="shared" si="1"/>
        <v>0</v>
      </c>
    </row>
    <row r="43" spans="1:10" ht="23.25" customHeight="1">
      <c r="A43" s="21" t="s">
        <v>132</v>
      </c>
      <c r="B43" s="354" t="s">
        <v>284</v>
      </c>
      <c r="C43" s="144" t="s">
        <v>59</v>
      </c>
      <c r="D43" s="144"/>
      <c r="E43" s="33"/>
      <c r="F43" s="34">
        <f t="shared" si="0"/>
        <v>0</v>
      </c>
      <c r="G43" s="147"/>
      <c r="H43" s="357"/>
      <c r="I43" s="33"/>
      <c r="J43" s="208">
        <f t="shared" si="1"/>
        <v>0</v>
      </c>
    </row>
    <row r="44" spans="1:10" ht="21" customHeight="1">
      <c r="A44" s="359" t="s">
        <v>134</v>
      </c>
      <c r="B44" s="360" t="s">
        <v>116</v>
      </c>
      <c r="C44" s="361" t="s">
        <v>285</v>
      </c>
      <c r="D44" s="363">
        <v>2</v>
      </c>
      <c r="E44" s="364">
        <v>0.32</v>
      </c>
      <c r="F44" s="362">
        <f t="shared" si="0"/>
        <v>0.64</v>
      </c>
      <c r="G44" s="616">
        <v>3</v>
      </c>
      <c r="H44" s="357">
        <f>D44*'03. Quantitativos'!BJ$9</f>
        <v>24</v>
      </c>
      <c r="I44" s="33">
        <v>0.32</v>
      </c>
      <c r="J44" s="208">
        <f t="shared" si="1"/>
        <v>7.68</v>
      </c>
    </row>
    <row r="45" spans="1:10" ht="34.5" customHeight="1">
      <c r="A45" s="359" t="s">
        <v>136</v>
      </c>
      <c r="B45" s="360" t="s">
        <v>118</v>
      </c>
      <c r="C45" s="361" t="s">
        <v>285</v>
      </c>
      <c r="D45" s="363">
        <v>3</v>
      </c>
      <c r="E45" s="364">
        <v>0.89</v>
      </c>
      <c r="F45" s="362">
        <f t="shared" si="0"/>
        <v>2.67</v>
      </c>
      <c r="G45" s="616"/>
      <c r="H45" s="358">
        <f>D45*'03. Quantitativos'!BJ$9</f>
        <v>36</v>
      </c>
      <c r="I45" s="33">
        <v>0.89</v>
      </c>
      <c r="J45" s="208">
        <f t="shared" si="1"/>
        <v>32.04</v>
      </c>
    </row>
    <row r="46" spans="1:10" ht="21" customHeight="1">
      <c r="A46" s="359" t="s">
        <v>138</v>
      </c>
      <c r="B46" s="360" t="s">
        <v>120</v>
      </c>
      <c r="C46" s="361" t="s">
        <v>285</v>
      </c>
      <c r="D46" s="363">
        <v>2</v>
      </c>
      <c r="E46" s="364">
        <v>0.51</v>
      </c>
      <c r="F46" s="362">
        <f t="shared" si="0"/>
        <v>1.02</v>
      </c>
      <c r="G46" s="616"/>
      <c r="H46" s="358">
        <f>D46*'03. Quantitativos'!BJ$9</f>
        <v>24</v>
      </c>
      <c r="I46" s="33">
        <v>0.51</v>
      </c>
      <c r="J46" s="208">
        <f t="shared" si="1"/>
        <v>12.24</v>
      </c>
    </row>
    <row r="47" spans="1:10" ht="23.25" customHeight="1">
      <c r="A47" s="359" t="s">
        <v>140</v>
      </c>
      <c r="B47" s="360" t="s">
        <v>122</v>
      </c>
      <c r="C47" s="361" t="s">
        <v>285</v>
      </c>
      <c r="D47" s="363">
        <v>2</v>
      </c>
      <c r="E47" s="364">
        <v>16.309999999999999</v>
      </c>
      <c r="F47" s="362">
        <f t="shared" si="0"/>
        <v>32.619999999999997</v>
      </c>
      <c r="G47" s="616"/>
      <c r="H47" s="358">
        <f>D47*'03. Quantitativos'!BJ$9</f>
        <v>24</v>
      </c>
      <c r="I47" s="33">
        <v>16.309999999999999</v>
      </c>
      <c r="J47" s="208">
        <f t="shared" si="1"/>
        <v>391.43999999999994</v>
      </c>
    </row>
    <row r="48" spans="1:10" ht="28.5" customHeight="1">
      <c r="A48" s="359" t="s">
        <v>142</v>
      </c>
      <c r="B48" s="360" t="s">
        <v>123</v>
      </c>
      <c r="C48" s="361" t="s">
        <v>124</v>
      </c>
      <c r="D48" s="363">
        <v>18</v>
      </c>
      <c r="E48" s="364">
        <v>1.56</v>
      </c>
      <c r="F48" s="362">
        <f t="shared" si="0"/>
        <v>28.080000000000002</v>
      </c>
      <c r="G48" s="616"/>
      <c r="H48" s="358">
        <f>D48*'03. Quantitativos'!BJ$9</f>
        <v>216</v>
      </c>
      <c r="I48" s="33">
        <v>1.56</v>
      </c>
      <c r="J48" s="208">
        <f t="shared" si="1"/>
        <v>336.96000000000004</v>
      </c>
    </row>
    <row r="49" spans="1:10" ht="18.75" customHeight="1">
      <c r="A49" s="359" t="s">
        <v>144</v>
      </c>
      <c r="B49" s="360" t="s">
        <v>125</v>
      </c>
      <c r="C49" s="361" t="s">
        <v>285</v>
      </c>
      <c r="D49" s="363">
        <v>1</v>
      </c>
      <c r="E49" s="364">
        <v>6.21</v>
      </c>
      <c r="F49" s="362">
        <f t="shared" si="0"/>
        <v>6.21</v>
      </c>
      <c r="G49" s="616"/>
      <c r="H49" s="358">
        <f>D49*'03. Quantitativos'!BJ$9</f>
        <v>12</v>
      </c>
      <c r="I49" s="33">
        <v>6.21</v>
      </c>
      <c r="J49" s="208">
        <f t="shared" si="1"/>
        <v>74.52</v>
      </c>
    </row>
    <row r="50" spans="1:10" ht="18" customHeight="1">
      <c r="A50" s="359" t="s">
        <v>146</v>
      </c>
      <c r="B50" s="360" t="s">
        <v>126</v>
      </c>
      <c r="C50" s="361" t="s">
        <v>285</v>
      </c>
      <c r="D50" s="363">
        <v>1</v>
      </c>
      <c r="E50" s="364">
        <v>0.36</v>
      </c>
      <c r="F50" s="362">
        <f t="shared" si="0"/>
        <v>0.36</v>
      </c>
      <c r="G50" s="616"/>
      <c r="H50" s="358">
        <f>D50*'03. Quantitativos'!BJ$9</f>
        <v>12</v>
      </c>
      <c r="I50" s="33">
        <v>0.36</v>
      </c>
      <c r="J50" s="208">
        <f t="shared" si="1"/>
        <v>4.32</v>
      </c>
    </row>
    <row r="51" spans="1:10" ht="17.25" customHeight="1">
      <c r="A51" s="359" t="s">
        <v>148</v>
      </c>
      <c r="B51" s="360" t="s">
        <v>128</v>
      </c>
      <c r="C51" s="361" t="s">
        <v>285</v>
      </c>
      <c r="D51" s="363">
        <v>1</v>
      </c>
      <c r="E51" s="364">
        <v>6.3</v>
      </c>
      <c r="F51" s="362">
        <f t="shared" si="0"/>
        <v>6.3</v>
      </c>
      <c r="G51" s="616"/>
      <c r="H51" s="358">
        <f>D51*'03. Quantitativos'!BJ$9</f>
        <v>12</v>
      </c>
      <c r="I51" s="33">
        <v>6.3</v>
      </c>
      <c r="J51" s="208">
        <f t="shared" si="1"/>
        <v>75.599999999999994</v>
      </c>
    </row>
    <row r="52" spans="1:10" ht="30" customHeight="1">
      <c r="A52" s="359" t="s">
        <v>150</v>
      </c>
      <c r="B52" s="360" t="s">
        <v>129</v>
      </c>
      <c r="C52" s="361" t="s">
        <v>285</v>
      </c>
      <c r="D52" s="363">
        <v>2</v>
      </c>
      <c r="E52" s="364">
        <v>0.42</v>
      </c>
      <c r="F52" s="362">
        <f t="shared" si="0"/>
        <v>0.84</v>
      </c>
      <c r="G52" s="616"/>
      <c r="H52" s="358">
        <f>D52*'03. Quantitativos'!BJ$9</f>
        <v>24</v>
      </c>
      <c r="I52" s="33">
        <v>0.42</v>
      </c>
      <c r="J52" s="208">
        <f t="shared" si="1"/>
        <v>10.08</v>
      </c>
    </row>
    <row r="53" spans="1:10" ht="26.25" customHeight="1">
      <c r="A53" s="359" t="s">
        <v>152</v>
      </c>
      <c r="B53" s="360" t="s">
        <v>130</v>
      </c>
      <c r="C53" s="361" t="s">
        <v>285</v>
      </c>
      <c r="D53" s="363">
        <v>2</v>
      </c>
      <c r="E53" s="364">
        <v>0.63</v>
      </c>
      <c r="F53" s="362">
        <f t="shared" si="0"/>
        <v>1.26</v>
      </c>
      <c r="G53" s="616"/>
      <c r="H53" s="358">
        <f>D53*'03. Quantitativos'!BJ$9</f>
        <v>24</v>
      </c>
      <c r="I53" s="33">
        <v>0.63</v>
      </c>
      <c r="J53" s="208">
        <f t="shared" si="1"/>
        <v>15.120000000000001</v>
      </c>
    </row>
    <row r="54" spans="1:10" ht="23.25" customHeight="1">
      <c r="A54" s="359" t="s">
        <v>154</v>
      </c>
      <c r="B54" s="360" t="s">
        <v>131</v>
      </c>
      <c r="C54" s="361" t="s">
        <v>86</v>
      </c>
      <c r="D54" s="363">
        <v>1</v>
      </c>
      <c r="E54" s="364">
        <v>24.82</v>
      </c>
      <c r="F54" s="362">
        <f t="shared" si="0"/>
        <v>24.82</v>
      </c>
      <c r="G54" s="616"/>
      <c r="H54" s="358">
        <f>D54*'03. Quantitativos'!BJ$9</f>
        <v>12</v>
      </c>
      <c r="I54" s="33">
        <v>24.82</v>
      </c>
      <c r="J54" s="208">
        <f t="shared" si="1"/>
        <v>297.84000000000003</v>
      </c>
    </row>
    <row r="55" spans="1:10" ht="18" customHeight="1">
      <c r="A55" s="21" t="s">
        <v>164</v>
      </c>
      <c r="B55" s="354" t="s">
        <v>133</v>
      </c>
      <c r="C55" s="144" t="s">
        <v>59</v>
      </c>
      <c r="D55" s="144"/>
      <c r="E55" s="33"/>
      <c r="F55" s="34">
        <f t="shared" si="0"/>
        <v>0</v>
      </c>
      <c r="G55" s="616"/>
      <c r="H55" s="358">
        <f>D55*'03. Quantitativos'!BJ$9</f>
        <v>0</v>
      </c>
      <c r="I55" s="33"/>
      <c r="J55" s="208">
        <f t="shared" si="1"/>
        <v>0</v>
      </c>
    </row>
    <row r="56" spans="1:10" ht="29.25" customHeight="1">
      <c r="A56" s="359" t="s">
        <v>166</v>
      </c>
      <c r="B56" s="360" t="s">
        <v>135</v>
      </c>
      <c r="C56" s="363" t="s">
        <v>86</v>
      </c>
      <c r="D56" s="363">
        <v>1</v>
      </c>
      <c r="E56" s="364">
        <v>9.75</v>
      </c>
      <c r="F56" s="362">
        <f t="shared" si="0"/>
        <v>9.75</v>
      </c>
      <c r="G56" s="616"/>
      <c r="H56" s="358">
        <f>D56*'03. Quantitativos'!BJ$9</f>
        <v>12</v>
      </c>
      <c r="I56" s="33">
        <v>9.75</v>
      </c>
      <c r="J56" s="208">
        <f t="shared" si="1"/>
        <v>117</v>
      </c>
    </row>
    <row r="57" spans="1:10" ht="30" customHeight="1">
      <c r="A57" s="359" t="s">
        <v>168</v>
      </c>
      <c r="B57" s="360" t="s">
        <v>286</v>
      </c>
      <c r="C57" s="363" t="s">
        <v>86</v>
      </c>
      <c r="D57" s="363">
        <v>1</v>
      </c>
      <c r="E57" s="364">
        <v>8.32</v>
      </c>
      <c r="F57" s="362">
        <f t="shared" si="0"/>
        <v>8.32</v>
      </c>
      <c r="G57" s="616"/>
      <c r="H57" s="358">
        <f>D57*'03. Quantitativos'!BJ$9</f>
        <v>12</v>
      </c>
      <c r="I57" s="33">
        <v>8.32</v>
      </c>
      <c r="J57" s="208">
        <f t="shared" si="1"/>
        <v>99.84</v>
      </c>
    </row>
    <row r="58" spans="1:10" ht="21.75" customHeight="1">
      <c r="A58" s="359" t="s">
        <v>170</v>
      </c>
      <c r="B58" s="360" t="s">
        <v>139</v>
      </c>
      <c r="C58" s="363" t="s">
        <v>86</v>
      </c>
      <c r="D58" s="363">
        <v>1</v>
      </c>
      <c r="E58" s="364">
        <v>22.9</v>
      </c>
      <c r="F58" s="362">
        <f t="shared" si="0"/>
        <v>22.9</v>
      </c>
      <c r="G58" s="616"/>
      <c r="H58" s="358">
        <f>D58*'03. Quantitativos'!BJ$9</f>
        <v>12</v>
      </c>
      <c r="I58" s="33">
        <v>22.9</v>
      </c>
      <c r="J58" s="208">
        <f t="shared" si="1"/>
        <v>274.79999999999995</v>
      </c>
    </row>
    <row r="59" spans="1:10" ht="22.5" customHeight="1">
      <c r="A59" s="359" t="s">
        <v>172</v>
      </c>
      <c r="B59" s="360" t="s">
        <v>141</v>
      </c>
      <c r="C59" s="363" t="s">
        <v>124</v>
      </c>
      <c r="D59" s="363">
        <v>9.75</v>
      </c>
      <c r="E59" s="364">
        <v>6.45</v>
      </c>
      <c r="F59" s="362">
        <f t="shared" si="0"/>
        <v>62.887500000000003</v>
      </c>
      <c r="G59" s="616"/>
      <c r="H59" s="358">
        <f>D59*'03. Quantitativos'!BJ$9</f>
        <v>117</v>
      </c>
      <c r="I59" s="33">
        <v>6.45</v>
      </c>
      <c r="J59" s="208">
        <f t="shared" si="1"/>
        <v>754.65</v>
      </c>
    </row>
    <row r="60" spans="1:10" ht="24" customHeight="1">
      <c r="A60" s="359" t="s">
        <v>174</v>
      </c>
      <c r="B60" s="360" t="s">
        <v>143</v>
      </c>
      <c r="C60" s="363" t="s">
        <v>86</v>
      </c>
      <c r="D60" s="363">
        <v>2</v>
      </c>
      <c r="E60" s="364">
        <v>8.93</v>
      </c>
      <c r="F60" s="362">
        <f t="shared" si="0"/>
        <v>17.86</v>
      </c>
      <c r="G60" s="616"/>
      <c r="H60" s="358">
        <f>D60*'03. Quantitativos'!BJ$9</f>
        <v>24</v>
      </c>
      <c r="I60" s="33">
        <v>8.93</v>
      </c>
      <c r="J60" s="208">
        <f t="shared" si="1"/>
        <v>214.32</v>
      </c>
    </row>
    <row r="61" spans="1:10" ht="21" customHeight="1">
      <c r="A61" s="359" t="s">
        <v>176</v>
      </c>
      <c r="B61" s="360" t="s">
        <v>145</v>
      </c>
      <c r="C61" s="363" t="s">
        <v>124</v>
      </c>
      <c r="D61" s="363">
        <v>1.8</v>
      </c>
      <c r="E61" s="364">
        <v>5.38</v>
      </c>
      <c r="F61" s="362">
        <f t="shared" si="0"/>
        <v>9.6839999999999993</v>
      </c>
      <c r="G61" s="616"/>
      <c r="H61" s="358">
        <f>D61*'03. Quantitativos'!BJ$9</f>
        <v>21.6</v>
      </c>
      <c r="I61" s="33">
        <v>5.38</v>
      </c>
      <c r="J61" s="208">
        <f t="shared" si="1"/>
        <v>116.208</v>
      </c>
    </row>
    <row r="62" spans="1:10" ht="30.75" customHeight="1">
      <c r="A62" s="359" t="s">
        <v>178</v>
      </c>
      <c r="B62" s="360" t="s">
        <v>147</v>
      </c>
      <c r="C62" s="363" t="s">
        <v>124</v>
      </c>
      <c r="D62" s="363">
        <v>4.7</v>
      </c>
      <c r="E62" s="364">
        <v>2.84</v>
      </c>
      <c r="F62" s="362">
        <f t="shared" si="0"/>
        <v>13.347999999999999</v>
      </c>
      <c r="G62" s="616"/>
      <c r="H62" s="358">
        <f>D62*'03. Quantitativos'!BJ$9</f>
        <v>56.400000000000006</v>
      </c>
      <c r="I62" s="33">
        <v>2.84</v>
      </c>
      <c r="J62" s="208">
        <f t="shared" si="1"/>
        <v>160.17600000000002</v>
      </c>
    </row>
    <row r="63" spans="1:10" ht="21.75" customHeight="1">
      <c r="A63" s="359" t="s">
        <v>249</v>
      </c>
      <c r="B63" s="360" t="s">
        <v>149</v>
      </c>
      <c r="C63" s="363" t="s">
        <v>86</v>
      </c>
      <c r="D63" s="363">
        <v>1</v>
      </c>
      <c r="E63" s="364">
        <v>1.28</v>
      </c>
      <c r="F63" s="362">
        <f t="shared" si="0"/>
        <v>1.28</v>
      </c>
      <c r="G63" s="616"/>
      <c r="H63" s="358">
        <f>D63*'03. Quantitativos'!BJ$9</f>
        <v>12</v>
      </c>
      <c r="I63" s="33">
        <v>1.28</v>
      </c>
      <c r="J63" s="208">
        <f t="shared" si="1"/>
        <v>15.36</v>
      </c>
    </row>
    <row r="64" spans="1:10" ht="23.25" customHeight="1">
      <c r="A64" s="359" t="s">
        <v>250</v>
      </c>
      <c r="B64" s="360" t="s">
        <v>151</v>
      </c>
      <c r="C64" s="363" t="s">
        <v>86</v>
      </c>
      <c r="D64" s="363">
        <v>6</v>
      </c>
      <c r="E64" s="364">
        <v>2.7</v>
      </c>
      <c r="F64" s="362">
        <f t="shared" si="0"/>
        <v>16.200000000000003</v>
      </c>
      <c r="G64" s="616"/>
      <c r="H64" s="358">
        <f>D64*'03. Quantitativos'!BJ$9</f>
        <v>72</v>
      </c>
      <c r="I64" s="33">
        <v>2.7</v>
      </c>
      <c r="J64" s="208">
        <f t="shared" si="1"/>
        <v>194.4</v>
      </c>
    </row>
    <row r="65" spans="1:10" ht="24.75" customHeight="1">
      <c r="A65" s="359" t="s">
        <v>251</v>
      </c>
      <c r="B65" s="360" t="s">
        <v>287</v>
      </c>
      <c r="C65" s="363" t="s">
        <v>86</v>
      </c>
      <c r="D65" s="363">
        <v>1</v>
      </c>
      <c r="E65" s="364">
        <v>1.78</v>
      </c>
      <c r="F65" s="362">
        <f t="shared" si="0"/>
        <v>1.78</v>
      </c>
      <c r="G65" s="616"/>
      <c r="H65" s="358">
        <f>D65*'03. Quantitativos'!BJ$9</f>
        <v>12</v>
      </c>
      <c r="I65" s="33">
        <v>1.78</v>
      </c>
      <c r="J65" s="208">
        <f t="shared" si="1"/>
        <v>21.36</v>
      </c>
    </row>
    <row r="66" spans="1:10" ht="22.5" customHeight="1">
      <c r="A66" s="359" t="s">
        <v>252</v>
      </c>
      <c r="B66" s="360" t="s">
        <v>155</v>
      </c>
      <c r="C66" s="363" t="s">
        <v>86</v>
      </c>
      <c r="D66" s="363">
        <v>2</v>
      </c>
      <c r="E66" s="364">
        <v>6.14</v>
      </c>
      <c r="F66" s="362">
        <f t="shared" si="0"/>
        <v>12.28</v>
      </c>
      <c r="G66" s="616"/>
      <c r="H66" s="358">
        <f>D66*'03. Quantitativos'!BJ$9</f>
        <v>24</v>
      </c>
      <c r="I66" s="33">
        <v>6.14</v>
      </c>
      <c r="J66" s="208">
        <f t="shared" si="1"/>
        <v>147.35999999999999</v>
      </c>
    </row>
    <row r="67" spans="1:10" ht="18.75" customHeight="1">
      <c r="A67" s="359" t="s">
        <v>253</v>
      </c>
      <c r="B67" s="360" t="s">
        <v>157</v>
      </c>
      <c r="C67" s="363" t="s">
        <v>86</v>
      </c>
      <c r="D67" s="363">
        <v>1</v>
      </c>
      <c r="E67" s="364">
        <v>2.99</v>
      </c>
      <c r="F67" s="362">
        <f t="shared" si="0"/>
        <v>2.99</v>
      </c>
      <c r="G67" s="616"/>
      <c r="H67" s="358">
        <f>D67*'03. Quantitativos'!BJ$9</f>
        <v>12</v>
      </c>
      <c r="I67" s="33">
        <v>2.99</v>
      </c>
      <c r="J67" s="208">
        <f t="shared" si="1"/>
        <v>35.880000000000003</v>
      </c>
    </row>
    <row r="68" spans="1:10" ht="30" customHeight="1">
      <c r="A68" s="359" t="s">
        <v>254</v>
      </c>
      <c r="B68" s="360" t="s">
        <v>277</v>
      </c>
      <c r="C68" s="363" t="s">
        <v>86</v>
      </c>
      <c r="D68" s="363">
        <v>1</v>
      </c>
      <c r="E68" s="364">
        <v>15.13</v>
      </c>
      <c r="F68" s="362">
        <f t="shared" si="0"/>
        <v>15.13</v>
      </c>
      <c r="G68" s="616"/>
      <c r="H68" s="358">
        <f>D68*'03. Quantitativos'!BJ$9</f>
        <v>12</v>
      </c>
      <c r="I68" s="33">
        <v>15.13</v>
      </c>
      <c r="J68" s="208">
        <f t="shared" si="1"/>
        <v>181.56</v>
      </c>
    </row>
    <row r="69" spans="1:10" ht="21.75" customHeight="1">
      <c r="A69" s="359" t="s">
        <v>255</v>
      </c>
      <c r="B69" s="360" t="s">
        <v>278</v>
      </c>
      <c r="C69" s="363" t="s">
        <v>86</v>
      </c>
      <c r="D69" s="363">
        <v>3</v>
      </c>
      <c r="E69" s="364">
        <v>30.33</v>
      </c>
      <c r="F69" s="362">
        <f t="shared" si="0"/>
        <v>90.99</v>
      </c>
      <c r="G69" s="616"/>
      <c r="H69" s="358">
        <f>D69*'03. Quantitativos'!BJ$9</f>
        <v>36</v>
      </c>
      <c r="I69" s="33">
        <v>30.33</v>
      </c>
      <c r="J69" s="208">
        <f t="shared" si="1"/>
        <v>1091.8799999999999</v>
      </c>
    </row>
    <row r="70" spans="1:10" ht="30.75" customHeight="1">
      <c r="A70" s="359" t="s">
        <v>256</v>
      </c>
      <c r="B70" s="360" t="s">
        <v>160</v>
      </c>
      <c r="C70" s="363" t="s">
        <v>86</v>
      </c>
      <c r="D70" s="363">
        <v>1</v>
      </c>
      <c r="E70" s="364">
        <v>64.95</v>
      </c>
      <c r="F70" s="362">
        <f t="shared" si="0"/>
        <v>64.95</v>
      </c>
      <c r="G70" s="616"/>
      <c r="H70" s="358">
        <f>D70*'03. Quantitativos'!BJ$9</f>
        <v>12</v>
      </c>
      <c r="I70" s="33">
        <v>64.95</v>
      </c>
      <c r="J70" s="208">
        <f t="shared" si="1"/>
        <v>779.40000000000009</v>
      </c>
    </row>
    <row r="71" spans="1:10" ht="32.25" customHeight="1">
      <c r="A71" s="359" t="s">
        <v>257</v>
      </c>
      <c r="B71" s="382" t="s">
        <v>162</v>
      </c>
      <c r="C71" s="363" t="s">
        <v>86</v>
      </c>
      <c r="D71" s="363">
        <v>1</v>
      </c>
      <c r="E71" s="364">
        <v>84.91</v>
      </c>
      <c r="F71" s="362">
        <f t="shared" si="0"/>
        <v>84.91</v>
      </c>
      <c r="G71" s="616"/>
      <c r="H71" s="358">
        <f>D71*'03. Quantitativos'!BJ$9</f>
        <v>12</v>
      </c>
      <c r="I71" s="33">
        <v>84.91</v>
      </c>
      <c r="J71" s="208">
        <f t="shared" si="1"/>
        <v>1018.92</v>
      </c>
    </row>
    <row r="72" spans="1:10" ht="27" customHeight="1">
      <c r="A72" s="359" t="s">
        <v>258</v>
      </c>
      <c r="B72" s="360" t="s">
        <v>163</v>
      </c>
      <c r="C72" s="363" t="s">
        <v>86</v>
      </c>
      <c r="D72" s="363">
        <v>1</v>
      </c>
      <c r="E72" s="364">
        <v>41.35</v>
      </c>
      <c r="F72" s="362">
        <f t="shared" si="0"/>
        <v>41.35</v>
      </c>
      <c r="G72" s="616"/>
      <c r="H72" s="358">
        <f>D72*'03. Quantitativos'!BJ$9</f>
        <v>12</v>
      </c>
      <c r="I72" s="33">
        <v>41.35</v>
      </c>
      <c r="J72" s="208">
        <f t="shared" si="1"/>
        <v>496.20000000000005</v>
      </c>
    </row>
    <row r="73" spans="1:10" ht="24" customHeight="1">
      <c r="A73" s="21" t="s">
        <v>180</v>
      </c>
      <c r="B73" s="354" t="s">
        <v>165</v>
      </c>
      <c r="C73" s="27"/>
      <c r="D73" s="144"/>
      <c r="E73" s="33"/>
      <c r="F73" s="34">
        <f t="shared" ref="F73:F81" si="2">D73*E73</f>
        <v>0</v>
      </c>
      <c r="G73" s="147"/>
      <c r="H73" s="357"/>
      <c r="I73" s="33"/>
      <c r="J73" s="208">
        <f t="shared" si="1"/>
        <v>0</v>
      </c>
    </row>
    <row r="74" spans="1:10" ht="18" customHeight="1">
      <c r="A74" s="359" t="s">
        <v>289</v>
      </c>
      <c r="B74" s="360" t="s">
        <v>167</v>
      </c>
      <c r="C74" s="361" t="s">
        <v>189</v>
      </c>
      <c r="D74" s="363">
        <v>2</v>
      </c>
      <c r="E74" s="364">
        <v>2</v>
      </c>
      <c r="F74" s="362">
        <f t="shared" si="2"/>
        <v>4</v>
      </c>
      <c r="G74" s="617">
        <v>17</v>
      </c>
      <c r="H74" s="357">
        <f>D74*'03. Quantitativos'!BJ$23</f>
        <v>40</v>
      </c>
      <c r="I74" s="33">
        <v>2</v>
      </c>
      <c r="J74" s="208">
        <f t="shared" si="1"/>
        <v>80</v>
      </c>
    </row>
    <row r="75" spans="1:10" ht="18" customHeight="1">
      <c r="A75" s="359" t="s">
        <v>290</v>
      </c>
      <c r="B75" s="360" t="s">
        <v>169</v>
      </c>
      <c r="C75" s="361" t="s">
        <v>219</v>
      </c>
      <c r="D75" s="363">
        <v>28</v>
      </c>
      <c r="E75" s="364">
        <v>0.53</v>
      </c>
      <c r="F75" s="362">
        <f t="shared" si="2"/>
        <v>14.84</v>
      </c>
      <c r="G75" s="617"/>
      <c r="H75" s="357">
        <f>D75*'03. Quantitativos'!BJ$23</f>
        <v>560</v>
      </c>
      <c r="I75" s="33">
        <v>0.53</v>
      </c>
      <c r="J75" s="208">
        <f t="shared" ref="J75:J81" si="3">H75*I75</f>
        <v>296.8</v>
      </c>
    </row>
    <row r="76" spans="1:10" ht="17.25" customHeight="1">
      <c r="A76" s="359" t="s">
        <v>291</v>
      </c>
      <c r="B76" s="360" t="s">
        <v>171</v>
      </c>
      <c r="C76" s="361" t="s">
        <v>189</v>
      </c>
      <c r="D76" s="363">
        <v>1</v>
      </c>
      <c r="E76" s="364">
        <v>2.39</v>
      </c>
      <c r="F76" s="362">
        <f t="shared" si="2"/>
        <v>2.39</v>
      </c>
      <c r="G76" s="617"/>
      <c r="H76" s="357">
        <f>D76*'03. Quantitativos'!BJ$23</f>
        <v>20</v>
      </c>
      <c r="I76" s="33">
        <v>2.39</v>
      </c>
      <c r="J76" s="208">
        <f t="shared" si="3"/>
        <v>47.800000000000004</v>
      </c>
    </row>
    <row r="77" spans="1:10" ht="27.75" customHeight="1">
      <c r="A77" s="359" t="s">
        <v>292</v>
      </c>
      <c r="B77" s="360" t="s">
        <v>173</v>
      </c>
      <c r="C77" s="361" t="s">
        <v>124</v>
      </c>
      <c r="D77" s="363">
        <v>1</v>
      </c>
      <c r="E77" s="364">
        <v>1.1399999999999999</v>
      </c>
      <c r="F77" s="362">
        <f t="shared" si="2"/>
        <v>1.1399999999999999</v>
      </c>
      <c r="G77" s="617"/>
      <c r="H77" s="357">
        <f>D77*'03. Quantitativos'!BJ$23</f>
        <v>20</v>
      </c>
      <c r="I77" s="33">
        <v>1.1399999999999999</v>
      </c>
      <c r="J77" s="208">
        <f t="shared" si="3"/>
        <v>22.799999999999997</v>
      </c>
    </row>
    <row r="78" spans="1:10" ht="21.75" customHeight="1">
      <c r="A78" s="359" t="s">
        <v>293</v>
      </c>
      <c r="B78" s="360" t="s">
        <v>175</v>
      </c>
      <c r="C78" s="361" t="s">
        <v>285</v>
      </c>
      <c r="D78" s="363">
        <v>1</v>
      </c>
      <c r="E78" s="364">
        <v>1.6</v>
      </c>
      <c r="F78" s="362">
        <f t="shared" si="2"/>
        <v>1.6</v>
      </c>
      <c r="G78" s="617"/>
      <c r="H78" s="357">
        <f>D78*'03. Quantitativos'!BJ$23</f>
        <v>20</v>
      </c>
      <c r="I78" s="33">
        <v>1.6</v>
      </c>
      <c r="J78" s="208">
        <f t="shared" si="3"/>
        <v>32</v>
      </c>
    </row>
    <row r="79" spans="1:10" ht="22.5" customHeight="1">
      <c r="A79" s="359" t="s">
        <v>294</v>
      </c>
      <c r="B79" s="360" t="s">
        <v>177</v>
      </c>
      <c r="C79" s="361" t="s">
        <v>189</v>
      </c>
      <c r="D79" s="363">
        <v>1</v>
      </c>
      <c r="E79" s="364">
        <v>3.75</v>
      </c>
      <c r="F79" s="362">
        <f t="shared" si="2"/>
        <v>3.75</v>
      </c>
      <c r="G79" s="617"/>
      <c r="H79" s="357">
        <f>D79*'03. Quantitativos'!BJ$23</f>
        <v>20</v>
      </c>
      <c r="I79" s="33">
        <v>3.75</v>
      </c>
      <c r="J79" s="208">
        <f t="shared" si="3"/>
        <v>75</v>
      </c>
    </row>
    <row r="80" spans="1:10" ht="18.75" customHeight="1">
      <c r="A80" s="359" t="s">
        <v>295</v>
      </c>
      <c r="B80" s="360" t="s">
        <v>179</v>
      </c>
      <c r="C80" s="361" t="s">
        <v>86</v>
      </c>
      <c r="D80" s="363">
        <v>1</v>
      </c>
      <c r="E80" s="364">
        <v>33.06</v>
      </c>
      <c r="F80" s="362">
        <f t="shared" si="2"/>
        <v>33.06</v>
      </c>
      <c r="G80" s="617"/>
      <c r="H80" s="357">
        <f>D80*'03. Quantitativos'!BJ$23</f>
        <v>20</v>
      </c>
      <c r="I80" s="33">
        <v>33.06</v>
      </c>
      <c r="J80" s="208">
        <f t="shared" si="3"/>
        <v>661.2</v>
      </c>
    </row>
    <row r="81" spans="1:10" ht="27.75" customHeight="1">
      <c r="A81" s="383" t="s">
        <v>260</v>
      </c>
      <c r="B81" s="384" t="s">
        <v>181</v>
      </c>
      <c r="C81" s="361" t="s">
        <v>62</v>
      </c>
      <c r="D81" s="363">
        <v>6</v>
      </c>
      <c r="E81" s="364">
        <v>1.1299999999999999</v>
      </c>
      <c r="F81" s="362">
        <f t="shared" si="2"/>
        <v>6.7799999999999994</v>
      </c>
      <c r="G81" s="617"/>
      <c r="H81" s="357">
        <f>D81*'03. Quantitativos'!BJ$23</f>
        <v>120</v>
      </c>
      <c r="I81" s="33">
        <v>1.1299999999999999</v>
      </c>
      <c r="J81" s="208">
        <f t="shared" si="3"/>
        <v>135.6</v>
      </c>
    </row>
    <row r="82" spans="1:10">
      <c r="A82" s="25"/>
      <c r="B82" s="26"/>
      <c r="C82" s="611" t="s">
        <v>182</v>
      </c>
      <c r="D82" s="612"/>
      <c r="E82" s="613"/>
      <c r="F82" s="35">
        <f>SUM(F11:F81)</f>
        <v>2318.1664999999989</v>
      </c>
      <c r="G82" s="147"/>
      <c r="H82" s="357"/>
      <c r="J82" s="322">
        <f>SUM(J11:J81)</f>
        <v>37684.417300000001</v>
      </c>
    </row>
  </sheetData>
  <mergeCells count="14">
    <mergeCell ref="C82:E82"/>
    <mergeCell ref="G11:G12"/>
    <mergeCell ref="G23:G26"/>
    <mergeCell ref="G44:G72"/>
    <mergeCell ref="G74:G81"/>
    <mergeCell ref="A6:A7"/>
    <mergeCell ref="B6:B7"/>
    <mergeCell ref="C6:C7"/>
    <mergeCell ref="D6:D7"/>
    <mergeCell ref="A1:F1"/>
    <mergeCell ref="B2:F2"/>
    <mergeCell ref="B3:F3"/>
    <mergeCell ref="C4:F4"/>
    <mergeCell ref="C5:F5"/>
  </mergeCells>
  <printOptions horizontalCentered="1"/>
  <pageMargins left="0.23622047244094491" right="0.23622047244094491" top="1.9685039370078741" bottom="1.1811023622047245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68" workbookViewId="0">
      <selection activeCell="G30" sqref="G30"/>
    </sheetView>
  </sheetViews>
  <sheetFormatPr defaultRowHeight="12.75"/>
  <cols>
    <col min="1" max="1" width="6.7109375" style="15" customWidth="1"/>
    <col min="2" max="2" width="52.85546875" style="15" customWidth="1"/>
    <col min="3" max="3" width="5.85546875" style="15" customWidth="1"/>
    <col min="4" max="4" width="7" style="15" customWidth="1"/>
    <col min="5" max="5" width="10.7109375" style="15" customWidth="1"/>
    <col min="6" max="6" width="12" style="15" customWidth="1"/>
    <col min="7" max="256" width="9.140625" style="15"/>
    <col min="257" max="257" width="6.7109375" style="15" customWidth="1"/>
    <col min="258" max="258" width="52.85546875" style="15" customWidth="1"/>
    <col min="259" max="259" width="5.85546875" style="15" customWidth="1"/>
    <col min="260" max="260" width="7" style="15" customWidth="1"/>
    <col min="261" max="261" width="10.7109375" style="15" customWidth="1"/>
    <col min="262" max="262" width="12" style="15" customWidth="1"/>
    <col min="263" max="512" width="9.140625" style="15"/>
    <col min="513" max="513" width="6.7109375" style="15" customWidth="1"/>
    <col min="514" max="514" width="52.85546875" style="15" customWidth="1"/>
    <col min="515" max="515" width="5.85546875" style="15" customWidth="1"/>
    <col min="516" max="516" width="7" style="15" customWidth="1"/>
    <col min="517" max="517" width="10.7109375" style="15" customWidth="1"/>
    <col min="518" max="518" width="12" style="15" customWidth="1"/>
    <col min="519" max="768" width="9.140625" style="15"/>
    <col min="769" max="769" width="6.7109375" style="15" customWidth="1"/>
    <col min="770" max="770" width="52.85546875" style="15" customWidth="1"/>
    <col min="771" max="771" width="5.85546875" style="15" customWidth="1"/>
    <col min="772" max="772" width="7" style="15" customWidth="1"/>
    <col min="773" max="773" width="10.7109375" style="15" customWidth="1"/>
    <col min="774" max="774" width="12" style="15" customWidth="1"/>
    <col min="775" max="1024" width="9.140625" style="15"/>
    <col min="1025" max="1025" width="6.7109375" style="15" customWidth="1"/>
    <col min="1026" max="1026" width="52.85546875" style="15" customWidth="1"/>
    <col min="1027" max="1027" width="5.85546875" style="15" customWidth="1"/>
    <col min="1028" max="1028" width="7" style="15" customWidth="1"/>
    <col min="1029" max="1029" width="10.7109375" style="15" customWidth="1"/>
    <col min="1030" max="1030" width="12" style="15" customWidth="1"/>
    <col min="1031" max="1280" width="9.140625" style="15"/>
    <col min="1281" max="1281" width="6.7109375" style="15" customWidth="1"/>
    <col min="1282" max="1282" width="52.85546875" style="15" customWidth="1"/>
    <col min="1283" max="1283" width="5.85546875" style="15" customWidth="1"/>
    <col min="1284" max="1284" width="7" style="15" customWidth="1"/>
    <col min="1285" max="1285" width="10.7109375" style="15" customWidth="1"/>
    <col min="1286" max="1286" width="12" style="15" customWidth="1"/>
    <col min="1287" max="1536" width="9.140625" style="15"/>
    <col min="1537" max="1537" width="6.7109375" style="15" customWidth="1"/>
    <col min="1538" max="1538" width="52.85546875" style="15" customWidth="1"/>
    <col min="1539" max="1539" width="5.85546875" style="15" customWidth="1"/>
    <col min="1540" max="1540" width="7" style="15" customWidth="1"/>
    <col min="1541" max="1541" width="10.7109375" style="15" customWidth="1"/>
    <col min="1542" max="1542" width="12" style="15" customWidth="1"/>
    <col min="1543" max="1792" width="9.140625" style="15"/>
    <col min="1793" max="1793" width="6.7109375" style="15" customWidth="1"/>
    <col min="1794" max="1794" width="52.85546875" style="15" customWidth="1"/>
    <col min="1795" max="1795" width="5.85546875" style="15" customWidth="1"/>
    <col min="1796" max="1796" width="7" style="15" customWidth="1"/>
    <col min="1797" max="1797" width="10.7109375" style="15" customWidth="1"/>
    <col min="1798" max="1798" width="12" style="15" customWidth="1"/>
    <col min="1799" max="2048" width="9.140625" style="15"/>
    <col min="2049" max="2049" width="6.7109375" style="15" customWidth="1"/>
    <col min="2050" max="2050" width="52.85546875" style="15" customWidth="1"/>
    <col min="2051" max="2051" width="5.85546875" style="15" customWidth="1"/>
    <col min="2052" max="2052" width="7" style="15" customWidth="1"/>
    <col min="2053" max="2053" width="10.7109375" style="15" customWidth="1"/>
    <col min="2054" max="2054" width="12" style="15" customWidth="1"/>
    <col min="2055" max="2304" width="9.140625" style="15"/>
    <col min="2305" max="2305" width="6.7109375" style="15" customWidth="1"/>
    <col min="2306" max="2306" width="52.85546875" style="15" customWidth="1"/>
    <col min="2307" max="2307" width="5.85546875" style="15" customWidth="1"/>
    <col min="2308" max="2308" width="7" style="15" customWidth="1"/>
    <col min="2309" max="2309" width="10.7109375" style="15" customWidth="1"/>
    <col min="2310" max="2310" width="12" style="15" customWidth="1"/>
    <col min="2311" max="2560" width="9.140625" style="15"/>
    <col min="2561" max="2561" width="6.7109375" style="15" customWidth="1"/>
    <col min="2562" max="2562" width="52.85546875" style="15" customWidth="1"/>
    <col min="2563" max="2563" width="5.85546875" style="15" customWidth="1"/>
    <col min="2564" max="2564" width="7" style="15" customWidth="1"/>
    <col min="2565" max="2565" width="10.7109375" style="15" customWidth="1"/>
    <col min="2566" max="2566" width="12" style="15" customWidth="1"/>
    <col min="2567" max="2816" width="9.140625" style="15"/>
    <col min="2817" max="2817" width="6.7109375" style="15" customWidth="1"/>
    <col min="2818" max="2818" width="52.85546875" style="15" customWidth="1"/>
    <col min="2819" max="2819" width="5.85546875" style="15" customWidth="1"/>
    <col min="2820" max="2820" width="7" style="15" customWidth="1"/>
    <col min="2821" max="2821" width="10.7109375" style="15" customWidth="1"/>
    <col min="2822" max="2822" width="12" style="15" customWidth="1"/>
    <col min="2823" max="3072" width="9.140625" style="15"/>
    <col min="3073" max="3073" width="6.7109375" style="15" customWidth="1"/>
    <col min="3074" max="3074" width="52.85546875" style="15" customWidth="1"/>
    <col min="3075" max="3075" width="5.85546875" style="15" customWidth="1"/>
    <col min="3076" max="3076" width="7" style="15" customWidth="1"/>
    <col min="3077" max="3077" width="10.7109375" style="15" customWidth="1"/>
    <col min="3078" max="3078" width="12" style="15" customWidth="1"/>
    <col min="3079" max="3328" width="9.140625" style="15"/>
    <col min="3329" max="3329" width="6.7109375" style="15" customWidth="1"/>
    <col min="3330" max="3330" width="52.85546875" style="15" customWidth="1"/>
    <col min="3331" max="3331" width="5.85546875" style="15" customWidth="1"/>
    <col min="3332" max="3332" width="7" style="15" customWidth="1"/>
    <col min="3333" max="3333" width="10.7109375" style="15" customWidth="1"/>
    <col min="3334" max="3334" width="12" style="15" customWidth="1"/>
    <col min="3335" max="3584" width="9.140625" style="15"/>
    <col min="3585" max="3585" width="6.7109375" style="15" customWidth="1"/>
    <col min="3586" max="3586" width="52.85546875" style="15" customWidth="1"/>
    <col min="3587" max="3587" width="5.85546875" style="15" customWidth="1"/>
    <col min="3588" max="3588" width="7" style="15" customWidth="1"/>
    <col min="3589" max="3589" width="10.7109375" style="15" customWidth="1"/>
    <col min="3590" max="3590" width="12" style="15" customWidth="1"/>
    <col min="3591" max="3840" width="9.140625" style="15"/>
    <col min="3841" max="3841" width="6.7109375" style="15" customWidth="1"/>
    <col min="3842" max="3842" width="52.85546875" style="15" customWidth="1"/>
    <col min="3843" max="3843" width="5.85546875" style="15" customWidth="1"/>
    <col min="3844" max="3844" width="7" style="15" customWidth="1"/>
    <col min="3845" max="3845" width="10.7109375" style="15" customWidth="1"/>
    <col min="3846" max="3846" width="12" style="15" customWidth="1"/>
    <col min="3847" max="4096" width="9.140625" style="15"/>
    <col min="4097" max="4097" width="6.7109375" style="15" customWidth="1"/>
    <col min="4098" max="4098" width="52.85546875" style="15" customWidth="1"/>
    <col min="4099" max="4099" width="5.85546875" style="15" customWidth="1"/>
    <col min="4100" max="4100" width="7" style="15" customWidth="1"/>
    <col min="4101" max="4101" width="10.7109375" style="15" customWidth="1"/>
    <col min="4102" max="4102" width="12" style="15" customWidth="1"/>
    <col min="4103" max="4352" width="9.140625" style="15"/>
    <col min="4353" max="4353" width="6.7109375" style="15" customWidth="1"/>
    <col min="4354" max="4354" width="52.85546875" style="15" customWidth="1"/>
    <col min="4355" max="4355" width="5.85546875" style="15" customWidth="1"/>
    <col min="4356" max="4356" width="7" style="15" customWidth="1"/>
    <col min="4357" max="4357" width="10.7109375" style="15" customWidth="1"/>
    <col min="4358" max="4358" width="12" style="15" customWidth="1"/>
    <col min="4359" max="4608" width="9.140625" style="15"/>
    <col min="4609" max="4609" width="6.7109375" style="15" customWidth="1"/>
    <col min="4610" max="4610" width="52.85546875" style="15" customWidth="1"/>
    <col min="4611" max="4611" width="5.85546875" style="15" customWidth="1"/>
    <col min="4612" max="4612" width="7" style="15" customWidth="1"/>
    <col min="4613" max="4613" width="10.7109375" style="15" customWidth="1"/>
    <col min="4614" max="4614" width="12" style="15" customWidth="1"/>
    <col min="4615" max="4864" width="9.140625" style="15"/>
    <col min="4865" max="4865" width="6.7109375" style="15" customWidth="1"/>
    <col min="4866" max="4866" width="52.85546875" style="15" customWidth="1"/>
    <col min="4867" max="4867" width="5.85546875" style="15" customWidth="1"/>
    <col min="4868" max="4868" width="7" style="15" customWidth="1"/>
    <col min="4869" max="4869" width="10.7109375" style="15" customWidth="1"/>
    <col min="4870" max="4870" width="12" style="15" customWidth="1"/>
    <col min="4871" max="5120" width="9.140625" style="15"/>
    <col min="5121" max="5121" width="6.7109375" style="15" customWidth="1"/>
    <col min="5122" max="5122" width="52.85546875" style="15" customWidth="1"/>
    <col min="5123" max="5123" width="5.85546875" style="15" customWidth="1"/>
    <col min="5124" max="5124" width="7" style="15" customWidth="1"/>
    <col min="5125" max="5125" width="10.7109375" style="15" customWidth="1"/>
    <col min="5126" max="5126" width="12" style="15" customWidth="1"/>
    <col min="5127" max="5376" width="9.140625" style="15"/>
    <col min="5377" max="5377" width="6.7109375" style="15" customWidth="1"/>
    <col min="5378" max="5378" width="52.85546875" style="15" customWidth="1"/>
    <col min="5379" max="5379" width="5.85546875" style="15" customWidth="1"/>
    <col min="5380" max="5380" width="7" style="15" customWidth="1"/>
    <col min="5381" max="5381" width="10.7109375" style="15" customWidth="1"/>
    <col min="5382" max="5382" width="12" style="15" customWidth="1"/>
    <col min="5383" max="5632" width="9.140625" style="15"/>
    <col min="5633" max="5633" width="6.7109375" style="15" customWidth="1"/>
    <col min="5634" max="5634" width="52.85546875" style="15" customWidth="1"/>
    <col min="5635" max="5635" width="5.85546875" style="15" customWidth="1"/>
    <col min="5636" max="5636" width="7" style="15" customWidth="1"/>
    <col min="5637" max="5637" width="10.7109375" style="15" customWidth="1"/>
    <col min="5638" max="5638" width="12" style="15" customWidth="1"/>
    <col min="5639" max="5888" width="9.140625" style="15"/>
    <col min="5889" max="5889" width="6.7109375" style="15" customWidth="1"/>
    <col min="5890" max="5890" width="52.85546875" style="15" customWidth="1"/>
    <col min="5891" max="5891" width="5.85546875" style="15" customWidth="1"/>
    <col min="5892" max="5892" width="7" style="15" customWidth="1"/>
    <col min="5893" max="5893" width="10.7109375" style="15" customWidth="1"/>
    <col min="5894" max="5894" width="12" style="15" customWidth="1"/>
    <col min="5895" max="6144" width="9.140625" style="15"/>
    <col min="6145" max="6145" width="6.7109375" style="15" customWidth="1"/>
    <col min="6146" max="6146" width="52.85546875" style="15" customWidth="1"/>
    <col min="6147" max="6147" width="5.85546875" style="15" customWidth="1"/>
    <col min="6148" max="6148" width="7" style="15" customWidth="1"/>
    <col min="6149" max="6149" width="10.7109375" style="15" customWidth="1"/>
    <col min="6150" max="6150" width="12" style="15" customWidth="1"/>
    <col min="6151" max="6400" width="9.140625" style="15"/>
    <col min="6401" max="6401" width="6.7109375" style="15" customWidth="1"/>
    <col min="6402" max="6402" width="52.85546875" style="15" customWidth="1"/>
    <col min="6403" max="6403" width="5.85546875" style="15" customWidth="1"/>
    <col min="6404" max="6404" width="7" style="15" customWidth="1"/>
    <col min="6405" max="6405" width="10.7109375" style="15" customWidth="1"/>
    <col min="6406" max="6406" width="12" style="15" customWidth="1"/>
    <col min="6407" max="6656" width="9.140625" style="15"/>
    <col min="6657" max="6657" width="6.7109375" style="15" customWidth="1"/>
    <col min="6658" max="6658" width="52.85546875" style="15" customWidth="1"/>
    <col min="6659" max="6659" width="5.85546875" style="15" customWidth="1"/>
    <col min="6660" max="6660" width="7" style="15" customWidth="1"/>
    <col min="6661" max="6661" width="10.7109375" style="15" customWidth="1"/>
    <col min="6662" max="6662" width="12" style="15" customWidth="1"/>
    <col min="6663" max="6912" width="9.140625" style="15"/>
    <col min="6913" max="6913" width="6.7109375" style="15" customWidth="1"/>
    <col min="6914" max="6914" width="52.85546875" style="15" customWidth="1"/>
    <col min="6915" max="6915" width="5.85546875" style="15" customWidth="1"/>
    <col min="6916" max="6916" width="7" style="15" customWidth="1"/>
    <col min="6917" max="6917" width="10.7109375" style="15" customWidth="1"/>
    <col min="6918" max="6918" width="12" style="15" customWidth="1"/>
    <col min="6919" max="7168" width="9.140625" style="15"/>
    <col min="7169" max="7169" width="6.7109375" style="15" customWidth="1"/>
    <col min="7170" max="7170" width="52.85546875" style="15" customWidth="1"/>
    <col min="7171" max="7171" width="5.85546875" style="15" customWidth="1"/>
    <col min="7172" max="7172" width="7" style="15" customWidth="1"/>
    <col min="7173" max="7173" width="10.7109375" style="15" customWidth="1"/>
    <col min="7174" max="7174" width="12" style="15" customWidth="1"/>
    <col min="7175" max="7424" width="9.140625" style="15"/>
    <col min="7425" max="7425" width="6.7109375" style="15" customWidth="1"/>
    <col min="7426" max="7426" width="52.85546875" style="15" customWidth="1"/>
    <col min="7427" max="7427" width="5.85546875" style="15" customWidth="1"/>
    <col min="7428" max="7428" width="7" style="15" customWidth="1"/>
    <col min="7429" max="7429" width="10.7109375" style="15" customWidth="1"/>
    <col min="7430" max="7430" width="12" style="15" customWidth="1"/>
    <col min="7431" max="7680" width="9.140625" style="15"/>
    <col min="7681" max="7681" width="6.7109375" style="15" customWidth="1"/>
    <col min="7682" max="7682" width="52.85546875" style="15" customWidth="1"/>
    <col min="7683" max="7683" width="5.85546875" style="15" customWidth="1"/>
    <col min="7684" max="7684" width="7" style="15" customWidth="1"/>
    <col min="7685" max="7685" width="10.7109375" style="15" customWidth="1"/>
    <col min="7686" max="7686" width="12" style="15" customWidth="1"/>
    <col min="7687" max="7936" width="9.140625" style="15"/>
    <col min="7937" max="7937" width="6.7109375" style="15" customWidth="1"/>
    <col min="7938" max="7938" width="52.85546875" style="15" customWidth="1"/>
    <col min="7939" max="7939" width="5.85546875" style="15" customWidth="1"/>
    <col min="7940" max="7940" width="7" style="15" customWidth="1"/>
    <col min="7941" max="7941" width="10.7109375" style="15" customWidth="1"/>
    <col min="7942" max="7942" width="12" style="15" customWidth="1"/>
    <col min="7943" max="8192" width="9.140625" style="15"/>
    <col min="8193" max="8193" width="6.7109375" style="15" customWidth="1"/>
    <col min="8194" max="8194" width="52.85546875" style="15" customWidth="1"/>
    <col min="8195" max="8195" width="5.85546875" style="15" customWidth="1"/>
    <col min="8196" max="8196" width="7" style="15" customWidth="1"/>
    <col min="8197" max="8197" width="10.7109375" style="15" customWidth="1"/>
    <col min="8198" max="8198" width="12" style="15" customWidth="1"/>
    <col min="8199" max="8448" width="9.140625" style="15"/>
    <col min="8449" max="8449" width="6.7109375" style="15" customWidth="1"/>
    <col min="8450" max="8450" width="52.85546875" style="15" customWidth="1"/>
    <col min="8451" max="8451" width="5.85546875" style="15" customWidth="1"/>
    <col min="8452" max="8452" width="7" style="15" customWidth="1"/>
    <col min="8453" max="8453" width="10.7109375" style="15" customWidth="1"/>
    <col min="8454" max="8454" width="12" style="15" customWidth="1"/>
    <col min="8455" max="8704" width="9.140625" style="15"/>
    <col min="8705" max="8705" width="6.7109375" style="15" customWidth="1"/>
    <col min="8706" max="8706" width="52.85546875" style="15" customWidth="1"/>
    <col min="8707" max="8707" width="5.85546875" style="15" customWidth="1"/>
    <col min="8708" max="8708" width="7" style="15" customWidth="1"/>
    <col min="8709" max="8709" width="10.7109375" style="15" customWidth="1"/>
    <col min="8710" max="8710" width="12" style="15" customWidth="1"/>
    <col min="8711" max="8960" width="9.140625" style="15"/>
    <col min="8961" max="8961" width="6.7109375" style="15" customWidth="1"/>
    <col min="8962" max="8962" width="52.85546875" style="15" customWidth="1"/>
    <col min="8963" max="8963" width="5.85546875" style="15" customWidth="1"/>
    <col min="8964" max="8964" width="7" style="15" customWidth="1"/>
    <col min="8965" max="8965" width="10.7109375" style="15" customWidth="1"/>
    <col min="8966" max="8966" width="12" style="15" customWidth="1"/>
    <col min="8967" max="9216" width="9.140625" style="15"/>
    <col min="9217" max="9217" width="6.7109375" style="15" customWidth="1"/>
    <col min="9218" max="9218" width="52.85546875" style="15" customWidth="1"/>
    <col min="9219" max="9219" width="5.85546875" style="15" customWidth="1"/>
    <col min="9220" max="9220" width="7" style="15" customWidth="1"/>
    <col min="9221" max="9221" width="10.7109375" style="15" customWidth="1"/>
    <col min="9222" max="9222" width="12" style="15" customWidth="1"/>
    <col min="9223" max="9472" width="9.140625" style="15"/>
    <col min="9473" max="9473" width="6.7109375" style="15" customWidth="1"/>
    <col min="9474" max="9474" width="52.85546875" style="15" customWidth="1"/>
    <col min="9475" max="9475" width="5.85546875" style="15" customWidth="1"/>
    <col min="9476" max="9476" width="7" style="15" customWidth="1"/>
    <col min="9477" max="9477" width="10.7109375" style="15" customWidth="1"/>
    <col min="9478" max="9478" width="12" style="15" customWidth="1"/>
    <col min="9479" max="9728" width="9.140625" style="15"/>
    <col min="9729" max="9729" width="6.7109375" style="15" customWidth="1"/>
    <col min="9730" max="9730" width="52.85546875" style="15" customWidth="1"/>
    <col min="9731" max="9731" width="5.85546875" style="15" customWidth="1"/>
    <col min="9732" max="9732" width="7" style="15" customWidth="1"/>
    <col min="9733" max="9733" width="10.7109375" style="15" customWidth="1"/>
    <col min="9734" max="9734" width="12" style="15" customWidth="1"/>
    <col min="9735" max="9984" width="9.140625" style="15"/>
    <col min="9985" max="9985" width="6.7109375" style="15" customWidth="1"/>
    <col min="9986" max="9986" width="52.85546875" style="15" customWidth="1"/>
    <col min="9987" max="9987" width="5.85546875" style="15" customWidth="1"/>
    <col min="9988" max="9988" width="7" style="15" customWidth="1"/>
    <col min="9989" max="9989" width="10.7109375" style="15" customWidth="1"/>
    <col min="9990" max="9990" width="12" style="15" customWidth="1"/>
    <col min="9991" max="10240" width="9.140625" style="15"/>
    <col min="10241" max="10241" width="6.7109375" style="15" customWidth="1"/>
    <col min="10242" max="10242" width="52.85546875" style="15" customWidth="1"/>
    <col min="10243" max="10243" width="5.85546875" style="15" customWidth="1"/>
    <col min="10244" max="10244" width="7" style="15" customWidth="1"/>
    <col min="10245" max="10245" width="10.7109375" style="15" customWidth="1"/>
    <col min="10246" max="10246" width="12" style="15" customWidth="1"/>
    <col min="10247" max="10496" width="9.140625" style="15"/>
    <col min="10497" max="10497" width="6.7109375" style="15" customWidth="1"/>
    <col min="10498" max="10498" width="52.85546875" style="15" customWidth="1"/>
    <col min="10499" max="10499" width="5.85546875" style="15" customWidth="1"/>
    <col min="10500" max="10500" width="7" style="15" customWidth="1"/>
    <col min="10501" max="10501" width="10.7109375" style="15" customWidth="1"/>
    <col min="10502" max="10502" width="12" style="15" customWidth="1"/>
    <col min="10503" max="10752" width="9.140625" style="15"/>
    <col min="10753" max="10753" width="6.7109375" style="15" customWidth="1"/>
    <col min="10754" max="10754" width="52.85546875" style="15" customWidth="1"/>
    <col min="10755" max="10755" width="5.85546875" style="15" customWidth="1"/>
    <col min="10756" max="10756" width="7" style="15" customWidth="1"/>
    <col min="10757" max="10757" width="10.7109375" style="15" customWidth="1"/>
    <col min="10758" max="10758" width="12" style="15" customWidth="1"/>
    <col min="10759" max="11008" width="9.140625" style="15"/>
    <col min="11009" max="11009" width="6.7109375" style="15" customWidth="1"/>
    <col min="11010" max="11010" width="52.85546875" style="15" customWidth="1"/>
    <col min="11011" max="11011" width="5.85546875" style="15" customWidth="1"/>
    <col min="11012" max="11012" width="7" style="15" customWidth="1"/>
    <col min="11013" max="11013" width="10.7109375" style="15" customWidth="1"/>
    <col min="11014" max="11014" width="12" style="15" customWidth="1"/>
    <col min="11015" max="11264" width="9.140625" style="15"/>
    <col min="11265" max="11265" width="6.7109375" style="15" customWidth="1"/>
    <col min="11266" max="11266" width="52.85546875" style="15" customWidth="1"/>
    <col min="11267" max="11267" width="5.85546875" style="15" customWidth="1"/>
    <col min="11268" max="11268" width="7" style="15" customWidth="1"/>
    <col min="11269" max="11269" width="10.7109375" style="15" customWidth="1"/>
    <col min="11270" max="11270" width="12" style="15" customWidth="1"/>
    <col min="11271" max="11520" width="9.140625" style="15"/>
    <col min="11521" max="11521" width="6.7109375" style="15" customWidth="1"/>
    <col min="11522" max="11522" width="52.85546875" style="15" customWidth="1"/>
    <col min="11523" max="11523" width="5.85546875" style="15" customWidth="1"/>
    <col min="11524" max="11524" width="7" style="15" customWidth="1"/>
    <col min="11525" max="11525" width="10.7109375" style="15" customWidth="1"/>
    <col min="11526" max="11526" width="12" style="15" customWidth="1"/>
    <col min="11527" max="11776" width="9.140625" style="15"/>
    <col min="11777" max="11777" width="6.7109375" style="15" customWidth="1"/>
    <col min="11778" max="11778" width="52.85546875" style="15" customWidth="1"/>
    <col min="11779" max="11779" width="5.85546875" style="15" customWidth="1"/>
    <col min="11780" max="11780" width="7" style="15" customWidth="1"/>
    <col min="11781" max="11781" width="10.7109375" style="15" customWidth="1"/>
    <col min="11782" max="11782" width="12" style="15" customWidth="1"/>
    <col min="11783" max="12032" width="9.140625" style="15"/>
    <col min="12033" max="12033" width="6.7109375" style="15" customWidth="1"/>
    <col min="12034" max="12034" width="52.85546875" style="15" customWidth="1"/>
    <col min="12035" max="12035" width="5.85546875" style="15" customWidth="1"/>
    <col min="12036" max="12036" width="7" style="15" customWidth="1"/>
    <col min="12037" max="12037" width="10.7109375" style="15" customWidth="1"/>
    <col min="12038" max="12038" width="12" style="15" customWidth="1"/>
    <col min="12039" max="12288" width="9.140625" style="15"/>
    <col min="12289" max="12289" width="6.7109375" style="15" customWidth="1"/>
    <col min="12290" max="12290" width="52.85546875" style="15" customWidth="1"/>
    <col min="12291" max="12291" width="5.85546875" style="15" customWidth="1"/>
    <col min="12292" max="12292" width="7" style="15" customWidth="1"/>
    <col min="12293" max="12293" width="10.7109375" style="15" customWidth="1"/>
    <col min="12294" max="12294" width="12" style="15" customWidth="1"/>
    <col min="12295" max="12544" width="9.140625" style="15"/>
    <col min="12545" max="12545" width="6.7109375" style="15" customWidth="1"/>
    <col min="12546" max="12546" width="52.85546875" style="15" customWidth="1"/>
    <col min="12547" max="12547" width="5.85546875" style="15" customWidth="1"/>
    <col min="12548" max="12548" width="7" style="15" customWidth="1"/>
    <col min="12549" max="12549" width="10.7109375" style="15" customWidth="1"/>
    <col min="12550" max="12550" width="12" style="15" customWidth="1"/>
    <col min="12551" max="12800" width="9.140625" style="15"/>
    <col min="12801" max="12801" width="6.7109375" style="15" customWidth="1"/>
    <col min="12802" max="12802" width="52.85546875" style="15" customWidth="1"/>
    <col min="12803" max="12803" width="5.85546875" style="15" customWidth="1"/>
    <col min="12804" max="12804" width="7" style="15" customWidth="1"/>
    <col min="12805" max="12805" width="10.7109375" style="15" customWidth="1"/>
    <col min="12806" max="12806" width="12" style="15" customWidth="1"/>
    <col min="12807" max="13056" width="9.140625" style="15"/>
    <col min="13057" max="13057" width="6.7109375" style="15" customWidth="1"/>
    <col min="13058" max="13058" width="52.85546875" style="15" customWidth="1"/>
    <col min="13059" max="13059" width="5.85546875" style="15" customWidth="1"/>
    <col min="13060" max="13060" width="7" style="15" customWidth="1"/>
    <col min="13061" max="13061" width="10.7109375" style="15" customWidth="1"/>
    <col min="13062" max="13062" width="12" style="15" customWidth="1"/>
    <col min="13063" max="13312" width="9.140625" style="15"/>
    <col min="13313" max="13313" width="6.7109375" style="15" customWidth="1"/>
    <col min="13314" max="13314" width="52.85546875" style="15" customWidth="1"/>
    <col min="13315" max="13315" width="5.85546875" style="15" customWidth="1"/>
    <col min="13316" max="13316" width="7" style="15" customWidth="1"/>
    <col min="13317" max="13317" width="10.7109375" style="15" customWidth="1"/>
    <col min="13318" max="13318" width="12" style="15" customWidth="1"/>
    <col min="13319" max="13568" width="9.140625" style="15"/>
    <col min="13569" max="13569" width="6.7109375" style="15" customWidth="1"/>
    <col min="13570" max="13570" width="52.85546875" style="15" customWidth="1"/>
    <col min="13571" max="13571" width="5.85546875" style="15" customWidth="1"/>
    <col min="13572" max="13572" width="7" style="15" customWidth="1"/>
    <col min="13573" max="13573" width="10.7109375" style="15" customWidth="1"/>
    <col min="13574" max="13574" width="12" style="15" customWidth="1"/>
    <col min="13575" max="13824" width="9.140625" style="15"/>
    <col min="13825" max="13825" width="6.7109375" style="15" customWidth="1"/>
    <col min="13826" max="13826" width="52.85546875" style="15" customWidth="1"/>
    <col min="13827" max="13827" width="5.85546875" style="15" customWidth="1"/>
    <col min="13828" max="13828" width="7" style="15" customWidth="1"/>
    <col min="13829" max="13829" width="10.7109375" style="15" customWidth="1"/>
    <col min="13830" max="13830" width="12" style="15" customWidth="1"/>
    <col min="13831" max="14080" width="9.140625" style="15"/>
    <col min="14081" max="14081" width="6.7109375" style="15" customWidth="1"/>
    <col min="14082" max="14082" width="52.85546875" style="15" customWidth="1"/>
    <col min="14083" max="14083" width="5.85546875" style="15" customWidth="1"/>
    <col min="14084" max="14084" width="7" style="15" customWidth="1"/>
    <col min="14085" max="14085" width="10.7109375" style="15" customWidth="1"/>
    <col min="14086" max="14086" width="12" style="15" customWidth="1"/>
    <col min="14087" max="14336" width="9.140625" style="15"/>
    <col min="14337" max="14337" width="6.7109375" style="15" customWidth="1"/>
    <col min="14338" max="14338" width="52.85546875" style="15" customWidth="1"/>
    <col min="14339" max="14339" width="5.85546875" style="15" customWidth="1"/>
    <col min="14340" max="14340" width="7" style="15" customWidth="1"/>
    <col min="14341" max="14341" width="10.7109375" style="15" customWidth="1"/>
    <col min="14342" max="14342" width="12" style="15" customWidth="1"/>
    <col min="14343" max="14592" width="9.140625" style="15"/>
    <col min="14593" max="14593" width="6.7109375" style="15" customWidth="1"/>
    <col min="14594" max="14594" width="52.85546875" style="15" customWidth="1"/>
    <col min="14595" max="14595" width="5.85546875" style="15" customWidth="1"/>
    <col min="14596" max="14596" width="7" style="15" customWidth="1"/>
    <col min="14597" max="14597" width="10.7109375" style="15" customWidth="1"/>
    <col min="14598" max="14598" width="12" style="15" customWidth="1"/>
    <col min="14599" max="14848" width="9.140625" style="15"/>
    <col min="14849" max="14849" width="6.7109375" style="15" customWidth="1"/>
    <col min="14850" max="14850" width="52.85546875" style="15" customWidth="1"/>
    <col min="14851" max="14851" width="5.85546875" style="15" customWidth="1"/>
    <col min="14852" max="14852" width="7" style="15" customWidth="1"/>
    <col min="14853" max="14853" width="10.7109375" style="15" customWidth="1"/>
    <col min="14854" max="14854" width="12" style="15" customWidth="1"/>
    <col min="14855" max="15104" width="9.140625" style="15"/>
    <col min="15105" max="15105" width="6.7109375" style="15" customWidth="1"/>
    <col min="15106" max="15106" width="52.85546875" style="15" customWidth="1"/>
    <col min="15107" max="15107" width="5.85546875" style="15" customWidth="1"/>
    <col min="15108" max="15108" width="7" style="15" customWidth="1"/>
    <col min="15109" max="15109" width="10.7109375" style="15" customWidth="1"/>
    <col min="15110" max="15110" width="12" style="15" customWidth="1"/>
    <col min="15111" max="15360" width="9.140625" style="15"/>
    <col min="15361" max="15361" width="6.7109375" style="15" customWidth="1"/>
    <col min="15362" max="15362" width="52.85546875" style="15" customWidth="1"/>
    <col min="15363" max="15363" width="5.85546875" style="15" customWidth="1"/>
    <col min="15364" max="15364" width="7" style="15" customWidth="1"/>
    <col min="15365" max="15365" width="10.7109375" style="15" customWidth="1"/>
    <col min="15366" max="15366" width="12" style="15" customWidth="1"/>
    <col min="15367" max="15616" width="9.140625" style="15"/>
    <col min="15617" max="15617" width="6.7109375" style="15" customWidth="1"/>
    <col min="15618" max="15618" width="52.85546875" style="15" customWidth="1"/>
    <col min="15619" max="15619" width="5.85546875" style="15" customWidth="1"/>
    <col min="15620" max="15620" width="7" style="15" customWidth="1"/>
    <col min="15621" max="15621" width="10.7109375" style="15" customWidth="1"/>
    <col min="15622" max="15622" width="12" style="15" customWidth="1"/>
    <col min="15623" max="15872" width="9.140625" style="15"/>
    <col min="15873" max="15873" width="6.7109375" style="15" customWidth="1"/>
    <col min="15874" max="15874" width="52.85546875" style="15" customWidth="1"/>
    <col min="15875" max="15875" width="5.85546875" style="15" customWidth="1"/>
    <col min="15876" max="15876" width="7" style="15" customWidth="1"/>
    <col min="15877" max="15877" width="10.7109375" style="15" customWidth="1"/>
    <col min="15878" max="15878" width="12" style="15" customWidth="1"/>
    <col min="15879" max="16128" width="9.140625" style="15"/>
    <col min="16129" max="16129" width="6.7109375" style="15" customWidth="1"/>
    <col min="16130" max="16130" width="52.85546875" style="15" customWidth="1"/>
    <col min="16131" max="16131" width="5.85546875" style="15" customWidth="1"/>
    <col min="16132" max="16132" width="7" style="15" customWidth="1"/>
    <col min="16133" max="16133" width="10.7109375" style="15" customWidth="1"/>
    <col min="16134" max="16134" width="12" style="15" customWidth="1"/>
    <col min="16135" max="16384" width="9.140625" style="15"/>
  </cols>
  <sheetData>
    <row r="1" spans="1:8">
      <c r="A1" s="620" t="s">
        <v>43</v>
      </c>
      <c r="B1" s="620"/>
      <c r="C1" s="620"/>
      <c r="D1" s="620"/>
      <c r="E1" s="620"/>
      <c r="F1" s="620"/>
    </row>
    <row r="2" spans="1:8" ht="25.5">
      <c r="A2" s="16" t="s">
        <v>44</v>
      </c>
      <c r="B2" s="606" t="s">
        <v>45</v>
      </c>
      <c r="C2" s="606"/>
      <c r="D2" s="606"/>
      <c r="E2" s="606"/>
      <c r="F2" s="606"/>
    </row>
    <row r="3" spans="1:8" ht="25.5">
      <c r="A3" s="16" t="s">
        <v>46</v>
      </c>
      <c r="B3" s="607" t="s">
        <v>47</v>
      </c>
      <c r="C3" s="607"/>
      <c r="D3" s="607"/>
      <c r="E3" s="607"/>
      <c r="F3" s="607"/>
    </row>
    <row r="4" spans="1:8">
      <c r="A4" s="16"/>
      <c r="B4" s="17"/>
      <c r="C4" s="608" t="s">
        <v>48</v>
      </c>
      <c r="D4" s="609"/>
      <c r="E4" s="609"/>
      <c r="F4" s="610"/>
    </row>
    <row r="5" spans="1:8">
      <c r="A5" s="16"/>
      <c r="B5" s="17"/>
      <c r="C5" s="608" t="s">
        <v>49</v>
      </c>
      <c r="D5" s="609"/>
      <c r="E5" s="609"/>
      <c r="F5" s="610"/>
    </row>
    <row r="6" spans="1:8" ht="84" customHeight="1">
      <c r="A6" s="603" t="s">
        <v>50</v>
      </c>
      <c r="B6" s="604" t="s">
        <v>51</v>
      </c>
      <c r="C6" s="604" t="s">
        <v>52</v>
      </c>
      <c r="D6" s="604" t="s">
        <v>53</v>
      </c>
      <c r="E6" s="18" t="s">
        <v>54</v>
      </c>
      <c r="F6" s="18" t="s">
        <v>55</v>
      </c>
    </row>
    <row r="7" spans="1:8" hidden="1">
      <c r="A7" s="603"/>
      <c r="B7" s="604"/>
      <c r="C7" s="604"/>
      <c r="D7" s="604"/>
      <c r="E7" s="19">
        <v>0.25</v>
      </c>
      <c r="F7" s="20" t="s">
        <v>42</v>
      </c>
    </row>
    <row r="8" spans="1:8" ht="38.25" customHeight="1">
      <c r="A8" s="131">
        <v>1</v>
      </c>
      <c r="B8" s="131" t="s">
        <v>56</v>
      </c>
      <c r="C8" s="132"/>
      <c r="D8" s="132"/>
      <c r="E8" s="133"/>
      <c r="F8" s="134"/>
    </row>
    <row r="9" spans="1:8" ht="28.5" customHeight="1">
      <c r="A9" s="129" t="s">
        <v>57</v>
      </c>
      <c r="B9" s="135" t="s">
        <v>58</v>
      </c>
      <c r="C9" s="130" t="s">
        <v>59</v>
      </c>
      <c r="D9" s="130"/>
      <c r="E9" s="136"/>
      <c r="F9" s="137"/>
    </row>
    <row r="10" spans="1:8" ht="39" customHeight="1">
      <c r="A10" s="30" t="s">
        <v>60</v>
      </c>
      <c r="B10" s="31" t="s">
        <v>61</v>
      </c>
      <c r="C10" s="55" t="s">
        <v>62</v>
      </c>
      <c r="D10" s="32">
        <v>12</v>
      </c>
      <c r="E10" s="33">
        <f>[39]composicao!F96</f>
        <v>2.0760000000000001</v>
      </c>
      <c r="F10" s="34">
        <f t="shared" ref="F10:F73" si="0">D10*E10</f>
        <v>24.911999999999999</v>
      </c>
      <c r="G10" s="618">
        <v>1</v>
      </c>
    </row>
    <row r="11" spans="1:8" ht="30" customHeight="1">
      <c r="A11" s="30" t="s">
        <v>63</v>
      </c>
      <c r="B11" s="31" t="s">
        <v>64</v>
      </c>
      <c r="C11" s="55" t="s">
        <v>62</v>
      </c>
      <c r="D11" s="32">
        <v>3.12</v>
      </c>
      <c r="E11" s="33">
        <f>[39]composicao!F107</f>
        <v>4.6524999999999999</v>
      </c>
      <c r="F11" s="34">
        <f t="shared" si="0"/>
        <v>14.5158</v>
      </c>
      <c r="G11" s="618"/>
    </row>
    <row r="12" spans="1:8" ht="43.5" customHeight="1">
      <c r="A12" s="30" t="s">
        <v>65</v>
      </c>
      <c r="B12" s="31" t="s">
        <v>66</v>
      </c>
      <c r="C12" s="55" t="s">
        <v>67</v>
      </c>
      <c r="D12" s="32">
        <v>5.62</v>
      </c>
      <c r="E12" s="33">
        <f>[39]composicao!F114</f>
        <v>21.972000000000001</v>
      </c>
      <c r="F12" s="34">
        <f t="shared" si="0"/>
        <v>123.48264</v>
      </c>
      <c r="G12" s="618"/>
    </row>
    <row r="13" spans="1:8" ht="34.5" customHeight="1">
      <c r="A13" s="30" t="s">
        <v>68</v>
      </c>
      <c r="B13" s="31" t="s">
        <v>69</v>
      </c>
      <c r="C13" s="55" t="s">
        <v>67</v>
      </c>
      <c r="D13" s="32">
        <v>2.1</v>
      </c>
      <c r="E13" s="33">
        <f>[39]composicao!F133</f>
        <v>297</v>
      </c>
      <c r="F13" s="34">
        <f t="shared" si="0"/>
        <v>623.70000000000005</v>
      </c>
      <c r="G13" s="61">
        <v>2</v>
      </c>
    </row>
    <row r="14" spans="1:8" ht="53.25" customHeight="1">
      <c r="A14" s="30" t="s">
        <v>70</v>
      </c>
      <c r="B14" s="31" t="s">
        <v>71</v>
      </c>
      <c r="C14" s="55" t="s">
        <v>67</v>
      </c>
      <c r="D14" s="32">
        <v>0.65</v>
      </c>
      <c r="E14" s="33">
        <f>[39]composicao!F145</f>
        <v>317.06400000000002</v>
      </c>
      <c r="F14" s="34">
        <f t="shared" si="0"/>
        <v>206.09160000000003</v>
      </c>
      <c r="G14" s="60">
        <v>4</v>
      </c>
    </row>
    <row r="15" spans="1:8" ht="36.75" customHeight="1">
      <c r="A15" s="30" t="s">
        <v>72</v>
      </c>
      <c r="B15" s="31" t="s">
        <v>73</v>
      </c>
      <c r="C15" s="55" t="s">
        <v>67</v>
      </c>
      <c r="D15" s="32">
        <v>0.5</v>
      </c>
      <c r="E15" s="33">
        <f>[39]composicao!F153</f>
        <v>41.483999999999995</v>
      </c>
      <c r="F15" s="34">
        <f t="shared" si="0"/>
        <v>20.741999999999997</v>
      </c>
      <c r="G15" s="62">
        <v>5</v>
      </c>
      <c r="H15" s="15">
        <v>41.48</v>
      </c>
    </row>
    <row r="16" spans="1:8" ht="52.5" customHeight="1">
      <c r="A16" s="30" t="s">
        <v>74</v>
      </c>
      <c r="B16" s="31" t="s">
        <v>75</v>
      </c>
      <c r="C16" s="55" t="s">
        <v>62</v>
      </c>
      <c r="D16" s="32">
        <v>2.52</v>
      </c>
      <c r="E16" s="33">
        <f>[39]composicao!F166</f>
        <v>27.143999999999998</v>
      </c>
      <c r="F16" s="34">
        <f t="shared" si="0"/>
        <v>68.402879999999996</v>
      </c>
      <c r="G16" s="63">
        <v>6</v>
      </c>
      <c r="H16" s="15">
        <v>27.14</v>
      </c>
    </row>
    <row r="17" spans="1:8" ht="47.25" customHeight="1">
      <c r="A17" s="30" t="s">
        <v>76</v>
      </c>
      <c r="B17" s="31" t="s">
        <v>77</v>
      </c>
      <c r="C17" s="55" t="s">
        <v>62</v>
      </c>
      <c r="D17" s="32">
        <v>13.9</v>
      </c>
      <c r="E17" s="33">
        <f>[39]composicao!F178</f>
        <v>38.856000000000002</v>
      </c>
      <c r="F17" s="34">
        <f t="shared" si="0"/>
        <v>540.09840000000008</v>
      </c>
      <c r="G17" s="58">
        <v>7</v>
      </c>
      <c r="H17" s="15">
        <v>38.86</v>
      </c>
    </row>
    <row r="18" spans="1:8" ht="33.75" customHeight="1">
      <c r="A18" s="30" t="s">
        <v>78</v>
      </c>
      <c r="B18" s="31" t="s">
        <v>79</v>
      </c>
      <c r="C18" s="55" t="s">
        <v>62</v>
      </c>
      <c r="D18" s="32">
        <v>1.65</v>
      </c>
      <c r="E18" s="33">
        <f>[39]composicao!F188</f>
        <v>21.263999999999999</v>
      </c>
      <c r="F18" s="34">
        <f t="shared" si="0"/>
        <v>35.085599999999999</v>
      </c>
      <c r="G18" s="58">
        <v>18</v>
      </c>
      <c r="H18" s="15">
        <v>21.26</v>
      </c>
    </row>
    <row r="19" spans="1:8" ht="47.25" customHeight="1">
      <c r="A19" s="30" t="s">
        <v>80</v>
      </c>
      <c r="B19" s="31" t="s">
        <v>81</v>
      </c>
      <c r="C19" s="55" t="s">
        <v>62</v>
      </c>
      <c r="D19" s="32">
        <v>5.75</v>
      </c>
      <c r="E19" s="33">
        <f>[39]composicao!F200</f>
        <v>42.312000000000005</v>
      </c>
      <c r="F19" s="34">
        <f t="shared" si="0"/>
        <v>243.29400000000004</v>
      </c>
      <c r="G19" s="619">
        <v>10</v>
      </c>
      <c r="H19" s="15">
        <v>42.31</v>
      </c>
    </row>
    <row r="20" spans="1:8" ht="30.75" customHeight="1">
      <c r="A20" s="30" t="s">
        <v>82</v>
      </c>
      <c r="B20" s="31" t="s">
        <v>83</v>
      </c>
      <c r="C20" s="55" t="s">
        <v>62</v>
      </c>
      <c r="D20" s="32">
        <v>5.75</v>
      </c>
      <c r="E20" s="33">
        <f>[39]composicao!F212</f>
        <v>46.307999999999993</v>
      </c>
      <c r="F20" s="34">
        <f t="shared" si="0"/>
        <v>266.27099999999996</v>
      </c>
      <c r="G20" s="619"/>
      <c r="H20" s="15">
        <v>46.31</v>
      </c>
    </row>
    <row r="21" spans="1:8" ht="32.25" customHeight="1">
      <c r="A21" s="30" t="s">
        <v>84</v>
      </c>
      <c r="B21" s="31" t="s">
        <v>85</v>
      </c>
      <c r="C21" s="55" t="s">
        <v>86</v>
      </c>
      <c r="D21" s="32">
        <v>1</v>
      </c>
      <c r="E21" s="33">
        <f>[39]composicao!F223</f>
        <v>234.18</v>
      </c>
      <c r="F21" s="34">
        <f t="shared" si="0"/>
        <v>234.18</v>
      </c>
      <c r="G21" s="58">
        <v>12</v>
      </c>
      <c r="H21" s="15">
        <v>234.18</v>
      </c>
    </row>
    <row r="22" spans="1:8" ht="36.75" customHeight="1">
      <c r="A22" s="30" t="s">
        <v>87</v>
      </c>
      <c r="B22" s="31" t="s">
        <v>88</v>
      </c>
      <c r="C22" s="55" t="s">
        <v>62</v>
      </c>
      <c r="D22" s="32">
        <v>28.1</v>
      </c>
      <c r="E22" s="33">
        <f>[39]composicao!F233</f>
        <v>3.6</v>
      </c>
      <c r="F22" s="34">
        <f t="shared" si="0"/>
        <v>101.16000000000001</v>
      </c>
      <c r="G22" s="619">
        <v>14</v>
      </c>
      <c r="H22" s="15">
        <v>3.6</v>
      </c>
    </row>
    <row r="23" spans="1:8" ht="29.25" customHeight="1">
      <c r="A23" s="30" t="s">
        <v>89</v>
      </c>
      <c r="B23" s="31" t="s">
        <v>90</v>
      </c>
      <c r="C23" s="55" t="s">
        <v>62</v>
      </c>
      <c r="D23" s="32">
        <v>8.5</v>
      </c>
      <c r="E23" s="33">
        <f>[39]composicao!F1257</f>
        <v>20.952000000000002</v>
      </c>
      <c r="F23" s="34">
        <f t="shared" si="0"/>
        <v>178.09200000000001</v>
      </c>
      <c r="G23" s="619"/>
      <c r="H23" s="15">
        <v>20.95</v>
      </c>
    </row>
    <row r="24" spans="1:8" ht="33" customHeight="1">
      <c r="A24" s="30" t="s">
        <v>91</v>
      </c>
      <c r="B24" s="31" t="s">
        <v>92</v>
      </c>
      <c r="C24" s="55" t="s">
        <v>62</v>
      </c>
      <c r="D24" s="32">
        <v>19.600000000000001</v>
      </c>
      <c r="E24" s="33">
        <f>[39]composicao!F244</f>
        <v>16.931999999999999</v>
      </c>
      <c r="F24" s="34">
        <f t="shared" si="0"/>
        <v>331.86719999999997</v>
      </c>
      <c r="G24" s="619"/>
      <c r="H24" s="15">
        <v>16.93</v>
      </c>
    </row>
    <row r="25" spans="1:8" ht="49.5" customHeight="1">
      <c r="A25" s="30" t="s">
        <v>93</v>
      </c>
      <c r="B25" s="31" t="s">
        <v>94</v>
      </c>
      <c r="C25" s="55" t="s">
        <v>62</v>
      </c>
      <c r="D25" s="32">
        <v>0.6</v>
      </c>
      <c r="E25" s="33">
        <f>[39]composicao!F255</f>
        <v>16.931999999999999</v>
      </c>
      <c r="F25" s="34">
        <f t="shared" si="0"/>
        <v>10.159199999999998</v>
      </c>
      <c r="G25" s="619"/>
      <c r="H25" s="15">
        <v>16.93</v>
      </c>
    </row>
    <row r="26" spans="1:8" ht="39.75" customHeight="1">
      <c r="A26" s="30" t="s">
        <v>95</v>
      </c>
      <c r="B26" s="31" t="s">
        <v>96</v>
      </c>
      <c r="C26" s="55" t="s">
        <v>62</v>
      </c>
      <c r="D26" s="32">
        <v>8.5</v>
      </c>
      <c r="E26" s="33">
        <f>[39]composicao!F266</f>
        <v>15.036</v>
      </c>
      <c r="F26" s="34">
        <f t="shared" si="0"/>
        <v>127.806</v>
      </c>
      <c r="G26" s="58">
        <v>16</v>
      </c>
      <c r="H26" s="15">
        <v>15.04</v>
      </c>
    </row>
    <row r="27" spans="1:8" ht="25.5">
      <c r="A27" s="30" t="s">
        <v>97</v>
      </c>
      <c r="B27" s="31" t="s">
        <v>98</v>
      </c>
      <c r="C27" s="55" t="s">
        <v>62</v>
      </c>
      <c r="D27" s="32">
        <v>2.4</v>
      </c>
      <c r="E27" s="33">
        <f>[39]composicao!F277</f>
        <v>20.484000000000002</v>
      </c>
      <c r="F27" s="34">
        <f t="shared" si="0"/>
        <v>49.1616</v>
      </c>
      <c r="G27" s="58">
        <v>31</v>
      </c>
      <c r="H27" s="15">
        <v>20.48</v>
      </c>
    </row>
    <row r="28" spans="1:8" ht="42" customHeight="1">
      <c r="A28" s="30" t="s">
        <v>99</v>
      </c>
      <c r="B28" s="31" t="s">
        <v>100</v>
      </c>
      <c r="C28" s="55" t="s">
        <v>62</v>
      </c>
      <c r="D28" s="32">
        <v>19.600000000000001</v>
      </c>
      <c r="E28" s="33">
        <f>[39]composicao!F287</f>
        <v>6.24</v>
      </c>
      <c r="F28" s="34">
        <f t="shared" si="0"/>
        <v>122.30400000000002</v>
      </c>
      <c r="G28" s="58">
        <v>30</v>
      </c>
      <c r="H28" s="15">
        <v>6.24</v>
      </c>
    </row>
    <row r="29" spans="1:8" ht="26.25" customHeight="1">
      <c r="A29" s="30" t="s">
        <v>101</v>
      </c>
      <c r="B29" s="31" t="s">
        <v>102</v>
      </c>
      <c r="C29" s="55" t="s">
        <v>62</v>
      </c>
      <c r="D29" s="32">
        <v>0.25</v>
      </c>
      <c r="E29" s="33">
        <f>[39]composicao!F294</f>
        <v>14.1</v>
      </c>
      <c r="F29" s="34">
        <f t="shared" si="0"/>
        <v>3.5249999999999999</v>
      </c>
      <c r="G29" s="58">
        <v>25</v>
      </c>
      <c r="H29" s="15">
        <v>14.1</v>
      </c>
    </row>
    <row r="30" spans="1:8" ht="35.25" customHeight="1">
      <c r="A30" s="30" t="s">
        <v>103</v>
      </c>
      <c r="B30" s="31" t="s">
        <v>104</v>
      </c>
      <c r="C30" s="55" t="s">
        <v>62</v>
      </c>
      <c r="D30" s="32">
        <v>3.28</v>
      </c>
      <c r="E30" s="33">
        <f>[39]composicao!F306</f>
        <v>26.771999999999998</v>
      </c>
      <c r="F30" s="34">
        <f t="shared" si="0"/>
        <v>87.812159999999992</v>
      </c>
      <c r="G30" s="58">
        <v>26</v>
      </c>
      <c r="H30" s="15">
        <v>26.77</v>
      </c>
    </row>
    <row r="31" spans="1:8" ht="41.25" customHeight="1">
      <c r="A31" s="30" t="s">
        <v>105</v>
      </c>
      <c r="B31" s="31" t="s">
        <v>106</v>
      </c>
      <c r="C31" s="55" t="s">
        <v>67</v>
      </c>
      <c r="D31" s="32">
        <v>0.04</v>
      </c>
      <c r="E31" s="33">
        <f>[39]composicao!F327</f>
        <v>1393.7760000000001</v>
      </c>
      <c r="F31" s="34">
        <f t="shared" si="0"/>
        <v>55.751040000000003</v>
      </c>
      <c r="G31" s="58">
        <v>23</v>
      </c>
      <c r="H31" s="15">
        <v>1393.78</v>
      </c>
    </row>
    <row r="32" spans="1:8" ht="43.5" customHeight="1">
      <c r="A32" s="30" t="s">
        <v>107</v>
      </c>
      <c r="B32" s="31" t="s">
        <v>108</v>
      </c>
      <c r="C32" s="55" t="s">
        <v>62</v>
      </c>
      <c r="D32" s="32">
        <v>0.19</v>
      </c>
      <c r="E32" s="33">
        <v>69.81</v>
      </c>
      <c r="F32" s="34">
        <f t="shared" si="0"/>
        <v>13.263900000000001</v>
      </c>
      <c r="G32" s="58">
        <v>13</v>
      </c>
      <c r="H32" s="15">
        <v>69.81</v>
      </c>
    </row>
    <row r="33" spans="1:8" ht="37.5" customHeight="1">
      <c r="A33" s="30" t="s">
        <v>109</v>
      </c>
      <c r="B33" s="125" t="s">
        <v>110</v>
      </c>
      <c r="C33" s="55" t="s">
        <v>86</v>
      </c>
      <c r="D33" s="32">
        <v>1</v>
      </c>
      <c r="E33" s="33">
        <f>[39]composicao!F422</f>
        <v>3.9359999999999999</v>
      </c>
      <c r="F33" s="34">
        <f t="shared" si="0"/>
        <v>3.9359999999999999</v>
      </c>
      <c r="G33" s="59">
        <v>2</v>
      </c>
      <c r="H33" s="15">
        <v>3.94</v>
      </c>
    </row>
    <row r="34" spans="1:8" ht="41.25" customHeight="1">
      <c r="A34" s="30" t="s">
        <v>111</v>
      </c>
      <c r="B34" s="31" t="s">
        <v>112</v>
      </c>
      <c r="C34" s="55" t="s">
        <v>62</v>
      </c>
      <c r="D34" s="32">
        <v>0.95</v>
      </c>
      <c r="E34" s="33">
        <f>[39]composicao!F389</f>
        <v>29.436</v>
      </c>
      <c r="F34" s="34">
        <f t="shared" si="0"/>
        <v>27.964199999999998</v>
      </c>
      <c r="G34" s="58">
        <v>33</v>
      </c>
      <c r="H34" s="15">
        <v>29.44</v>
      </c>
    </row>
    <row r="35" spans="1:8" ht="42.75" customHeight="1">
      <c r="A35" s="138" t="s">
        <v>132</v>
      </c>
      <c r="B35" s="139" t="s">
        <v>114</v>
      </c>
      <c r="C35" s="140" t="s">
        <v>59</v>
      </c>
      <c r="D35" s="141"/>
      <c r="E35" s="142"/>
      <c r="F35" s="143">
        <f t="shared" si="0"/>
        <v>0</v>
      </c>
    </row>
    <row r="36" spans="1:8" ht="39.75" customHeight="1">
      <c r="A36" s="30" t="s">
        <v>134</v>
      </c>
      <c r="B36" s="31" t="s">
        <v>116</v>
      </c>
      <c r="C36" s="55" t="s">
        <v>86</v>
      </c>
      <c r="D36" s="32">
        <v>2</v>
      </c>
      <c r="E36" s="33">
        <f>[39]composicao!F431</f>
        <v>0.26400000000000001</v>
      </c>
      <c r="F36" s="34">
        <f t="shared" si="0"/>
        <v>0.52800000000000002</v>
      </c>
      <c r="G36" s="621">
        <v>2</v>
      </c>
      <c r="H36" s="15">
        <v>0.26</v>
      </c>
    </row>
    <row r="37" spans="1:8" ht="36.75" customHeight="1">
      <c r="A37" s="54" t="s">
        <v>136</v>
      </c>
      <c r="B37" s="31" t="s">
        <v>118</v>
      </c>
      <c r="C37" s="55" t="s">
        <v>86</v>
      </c>
      <c r="D37" s="32">
        <v>3</v>
      </c>
      <c r="E37" s="33">
        <f>[39]composicao!F438</f>
        <v>0.74399999999999999</v>
      </c>
      <c r="F37" s="34">
        <f t="shared" si="0"/>
        <v>2.2320000000000002</v>
      </c>
      <c r="G37" s="621"/>
      <c r="H37" s="15">
        <v>0.74</v>
      </c>
    </row>
    <row r="38" spans="1:8" ht="36" customHeight="1">
      <c r="A38" s="54" t="s">
        <v>138</v>
      </c>
      <c r="B38" s="31" t="s">
        <v>120</v>
      </c>
      <c r="C38" s="55" t="s">
        <v>86</v>
      </c>
      <c r="D38" s="32">
        <v>2</v>
      </c>
      <c r="E38" s="33">
        <f>[39]composicao!F445</f>
        <v>0.432</v>
      </c>
      <c r="F38" s="34">
        <f t="shared" si="0"/>
        <v>0.86399999999999999</v>
      </c>
      <c r="G38" s="621"/>
      <c r="H38" s="15">
        <v>0.43</v>
      </c>
    </row>
    <row r="39" spans="1:8" ht="32.25" customHeight="1">
      <c r="A39" s="54" t="s">
        <v>140</v>
      </c>
      <c r="B39" s="31" t="s">
        <v>122</v>
      </c>
      <c r="C39" s="55" t="s">
        <v>86</v>
      </c>
      <c r="D39" s="32">
        <v>2</v>
      </c>
      <c r="E39" s="33">
        <f>[39]composicao!F452</f>
        <v>13.739999999999998</v>
      </c>
      <c r="F39" s="34">
        <f t="shared" si="0"/>
        <v>27.479999999999997</v>
      </c>
      <c r="G39" s="621"/>
      <c r="H39" s="15">
        <v>13.74</v>
      </c>
    </row>
    <row r="40" spans="1:8" ht="30" customHeight="1">
      <c r="A40" s="54" t="s">
        <v>142</v>
      </c>
      <c r="B40" s="31" t="s">
        <v>123</v>
      </c>
      <c r="C40" s="55" t="s">
        <v>124</v>
      </c>
      <c r="D40" s="32">
        <v>18</v>
      </c>
      <c r="E40" s="33">
        <f>[39]composicao!F459</f>
        <v>1.3080000000000001</v>
      </c>
      <c r="F40" s="34">
        <f t="shared" si="0"/>
        <v>23.544</v>
      </c>
      <c r="G40" s="621"/>
      <c r="H40" s="15">
        <v>1.31</v>
      </c>
    </row>
    <row r="41" spans="1:8" ht="30" customHeight="1">
      <c r="A41" s="54" t="s">
        <v>144</v>
      </c>
      <c r="B41" s="31" t="s">
        <v>125</v>
      </c>
      <c r="C41" s="55" t="s">
        <v>86</v>
      </c>
      <c r="D41" s="32">
        <v>1</v>
      </c>
      <c r="E41" s="33">
        <f>[39]composicao!F466</f>
        <v>5.2320000000000002</v>
      </c>
      <c r="F41" s="34">
        <f t="shared" si="0"/>
        <v>5.2320000000000002</v>
      </c>
      <c r="G41" s="621"/>
      <c r="H41" s="15">
        <v>5.23</v>
      </c>
    </row>
    <row r="42" spans="1:8" ht="30.75" customHeight="1">
      <c r="A42" s="54" t="s">
        <v>146</v>
      </c>
      <c r="B42" s="31" t="s">
        <v>126</v>
      </c>
      <c r="C42" s="55" t="s">
        <v>86</v>
      </c>
      <c r="D42" s="32">
        <v>1</v>
      </c>
      <c r="E42" s="33">
        <f>[39]composicao!F473</f>
        <v>0.3</v>
      </c>
      <c r="F42" s="34">
        <f t="shared" si="0"/>
        <v>0.3</v>
      </c>
      <c r="G42" s="621"/>
      <c r="H42" s="15">
        <v>0.3</v>
      </c>
    </row>
    <row r="43" spans="1:8" ht="33.75" customHeight="1">
      <c r="A43" s="54" t="s">
        <v>148</v>
      </c>
      <c r="B43" s="31" t="s">
        <v>127</v>
      </c>
      <c r="C43" s="55" t="s">
        <v>86</v>
      </c>
      <c r="D43" s="32">
        <v>1</v>
      </c>
      <c r="E43" s="33">
        <f>[39]composicao!F480</f>
        <v>1.68</v>
      </c>
      <c r="F43" s="34">
        <f t="shared" si="0"/>
        <v>1.68</v>
      </c>
      <c r="G43" s="621"/>
      <c r="H43" s="15">
        <v>1.68</v>
      </c>
    </row>
    <row r="44" spans="1:8" ht="38.25" customHeight="1">
      <c r="A44" s="54" t="s">
        <v>150</v>
      </c>
      <c r="B44" s="31" t="s">
        <v>128</v>
      </c>
      <c r="C44" s="55" t="s">
        <v>86</v>
      </c>
      <c r="D44" s="32">
        <v>1</v>
      </c>
      <c r="E44" s="33">
        <f>[39]composicao!F487</f>
        <v>5.3040000000000003</v>
      </c>
      <c r="F44" s="34">
        <f t="shared" si="0"/>
        <v>5.3040000000000003</v>
      </c>
      <c r="G44" s="621"/>
      <c r="H44" s="15">
        <v>5.3</v>
      </c>
    </row>
    <row r="45" spans="1:8" ht="48.75" customHeight="1">
      <c r="A45" s="54" t="s">
        <v>152</v>
      </c>
      <c r="B45" s="31" t="s">
        <v>129</v>
      </c>
      <c r="C45" s="55" t="s">
        <v>86</v>
      </c>
      <c r="D45" s="32">
        <v>2</v>
      </c>
      <c r="E45" s="33">
        <f>[39]composicao!F494</f>
        <v>0.34799999999999998</v>
      </c>
      <c r="F45" s="34">
        <f t="shared" si="0"/>
        <v>0.69599999999999995</v>
      </c>
      <c r="G45" s="621"/>
      <c r="H45" s="15">
        <v>0.35</v>
      </c>
    </row>
    <row r="46" spans="1:8" ht="27.75" customHeight="1">
      <c r="A46" s="54" t="s">
        <v>154</v>
      </c>
      <c r="B46" s="31" t="s">
        <v>130</v>
      </c>
      <c r="C46" s="55" t="s">
        <v>86</v>
      </c>
      <c r="D46" s="32">
        <v>2</v>
      </c>
      <c r="E46" s="33">
        <f>[39]composicao!F501</f>
        <v>0.52800000000000002</v>
      </c>
      <c r="F46" s="34">
        <f t="shared" si="0"/>
        <v>1.056</v>
      </c>
      <c r="G46" s="621"/>
      <c r="H46" s="15">
        <v>0.53</v>
      </c>
    </row>
    <row r="47" spans="1:8" ht="35.25" customHeight="1">
      <c r="A47" s="54" t="s">
        <v>156</v>
      </c>
      <c r="B47" s="31" t="s">
        <v>131</v>
      </c>
      <c r="C47" s="55" t="s">
        <v>86</v>
      </c>
      <c r="D47" s="32">
        <v>1</v>
      </c>
      <c r="E47" s="33">
        <f>[39]composicao!F509</f>
        <v>30.9</v>
      </c>
      <c r="F47" s="34">
        <f t="shared" si="0"/>
        <v>30.9</v>
      </c>
      <c r="G47" s="621"/>
      <c r="H47" s="15">
        <v>30.9</v>
      </c>
    </row>
    <row r="48" spans="1:8" ht="36.75" customHeight="1">
      <c r="A48" s="138" t="s">
        <v>164</v>
      </c>
      <c r="B48" s="139" t="s">
        <v>133</v>
      </c>
      <c r="C48" s="140" t="s">
        <v>59</v>
      </c>
      <c r="D48" s="141"/>
      <c r="E48" s="142">
        <v>0</v>
      </c>
      <c r="F48" s="143">
        <f t="shared" si="0"/>
        <v>0</v>
      </c>
      <c r="G48" s="621"/>
    </row>
    <row r="49" spans="1:8" ht="30.75" customHeight="1">
      <c r="A49" s="30" t="s">
        <v>166</v>
      </c>
      <c r="B49" s="31" t="s">
        <v>135</v>
      </c>
      <c r="C49" s="55" t="s">
        <v>86</v>
      </c>
      <c r="D49" s="32">
        <v>1</v>
      </c>
      <c r="E49" s="33">
        <f>[39]composicao!F517</f>
        <v>8.2199999999999989</v>
      </c>
      <c r="F49" s="34">
        <f t="shared" si="0"/>
        <v>8.2199999999999989</v>
      </c>
      <c r="G49" s="621"/>
      <c r="H49" s="15">
        <v>8.2200000000000006</v>
      </c>
    </row>
    <row r="50" spans="1:8" ht="27.75" customHeight="1">
      <c r="A50" s="54" t="s">
        <v>168</v>
      </c>
      <c r="B50" s="31" t="s">
        <v>137</v>
      </c>
      <c r="C50" s="55" t="s">
        <v>86</v>
      </c>
      <c r="D50" s="32">
        <v>1</v>
      </c>
      <c r="E50" s="33">
        <f>[39]composicao!F524</f>
        <v>6.7439999999999998</v>
      </c>
      <c r="F50" s="34">
        <f t="shared" si="0"/>
        <v>6.7439999999999998</v>
      </c>
      <c r="G50" s="621"/>
      <c r="H50" s="15">
        <v>6.74</v>
      </c>
    </row>
    <row r="51" spans="1:8" ht="30.75" customHeight="1">
      <c r="A51" s="54" t="s">
        <v>170</v>
      </c>
      <c r="B51" s="31" t="s">
        <v>139</v>
      </c>
      <c r="C51" s="55" t="s">
        <v>86</v>
      </c>
      <c r="D51" s="32">
        <v>1</v>
      </c>
      <c r="E51" s="33">
        <f>[39]composicao!F531</f>
        <v>19.295999999999999</v>
      </c>
      <c r="F51" s="34">
        <f t="shared" si="0"/>
        <v>19.295999999999999</v>
      </c>
      <c r="G51" s="621"/>
      <c r="H51" s="15">
        <v>19.3</v>
      </c>
    </row>
    <row r="52" spans="1:8" ht="24" customHeight="1">
      <c r="A52" s="54" t="s">
        <v>172</v>
      </c>
      <c r="B52" s="31" t="s">
        <v>141</v>
      </c>
      <c r="C52" s="55" t="s">
        <v>124</v>
      </c>
      <c r="D52" s="32">
        <v>16</v>
      </c>
      <c r="E52" s="33">
        <f>[39]composicao!F538</f>
        <v>5.4359999999999999</v>
      </c>
      <c r="F52" s="34">
        <f t="shared" si="0"/>
        <v>86.975999999999999</v>
      </c>
      <c r="G52" s="621"/>
      <c r="H52" s="15">
        <v>5.44</v>
      </c>
    </row>
    <row r="53" spans="1:8" ht="42" customHeight="1">
      <c r="A53" s="54" t="s">
        <v>174</v>
      </c>
      <c r="B53" s="31" t="s">
        <v>143</v>
      </c>
      <c r="C53" s="55" t="s">
        <v>86</v>
      </c>
      <c r="D53" s="32">
        <v>2</v>
      </c>
      <c r="E53" s="33">
        <f>[39]composicao!F545</f>
        <v>7.2360000000000007</v>
      </c>
      <c r="F53" s="34">
        <f t="shared" si="0"/>
        <v>14.472000000000001</v>
      </c>
      <c r="G53" s="621"/>
      <c r="H53" s="15">
        <v>7.24</v>
      </c>
    </row>
    <row r="54" spans="1:8" ht="36" customHeight="1">
      <c r="A54" s="54" t="s">
        <v>176</v>
      </c>
      <c r="B54" s="31" t="s">
        <v>145</v>
      </c>
      <c r="C54" s="55" t="s">
        <v>124</v>
      </c>
      <c r="D54" s="32">
        <v>1.8</v>
      </c>
      <c r="E54" s="33">
        <f>[39]composicao!F552</f>
        <v>4.5359999999999996</v>
      </c>
      <c r="F54" s="34">
        <f t="shared" si="0"/>
        <v>8.1647999999999996</v>
      </c>
      <c r="G54" s="621"/>
      <c r="H54" s="15">
        <v>4.54</v>
      </c>
    </row>
    <row r="55" spans="1:8" ht="33" customHeight="1">
      <c r="A55" s="54" t="s">
        <v>178</v>
      </c>
      <c r="B55" s="31" t="s">
        <v>147</v>
      </c>
      <c r="C55" s="55" t="s">
        <v>124</v>
      </c>
      <c r="D55" s="32">
        <v>4.7</v>
      </c>
      <c r="E55" s="33">
        <f>[39]composicao!F559</f>
        <v>2.3879999999999999</v>
      </c>
      <c r="F55" s="34">
        <f t="shared" si="0"/>
        <v>11.223599999999999</v>
      </c>
      <c r="G55" s="621"/>
      <c r="H55" s="15">
        <v>2.39</v>
      </c>
    </row>
    <row r="56" spans="1:8" ht="30" customHeight="1">
      <c r="A56" s="54" t="s">
        <v>249</v>
      </c>
      <c r="B56" s="31" t="s">
        <v>149</v>
      </c>
      <c r="C56" s="32" t="s">
        <v>86</v>
      </c>
      <c r="D56" s="32">
        <v>1</v>
      </c>
      <c r="E56" s="33">
        <f>[39]composicao!F566</f>
        <v>1.08</v>
      </c>
      <c r="F56" s="34">
        <f t="shared" si="0"/>
        <v>1.08</v>
      </c>
      <c r="G56" s="621"/>
      <c r="H56" s="15">
        <v>1.08</v>
      </c>
    </row>
    <row r="57" spans="1:8" ht="39" customHeight="1">
      <c r="A57" s="54" t="s">
        <v>250</v>
      </c>
      <c r="B57" s="31" t="s">
        <v>151</v>
      </c>
      <c r="C57" s="55" t="s">
        <v>86</v>
      </c>
      <c r="D57" s="32">
        <v>6</v>
      </c>
      <c r="E57" s="33">
        <f>[39]composicao!F573</f>
        <v>2.2799999999999998</v>
      </c>
      <c r="F57" s="34">
        <f t="shared" si="0"/>
        <v>13.68</v>
      </c>
      <c r="G57" s="621"/>
      <c r="H57" s="15">
        <v>2.2799999999999998</v>
      </c>
    </row>
    <row r="58" spans="1:8" ht="41.25" customHeight="1">
      <c r="A58" s="54" t="s">
        <v>251</v>
      </c>
      <c r="B58" s="31" t="s">
        <v>153</v>
      </c>
      <c r="C58" s="55" t="s">
        <v>86</v>
      </c>
      <c r="D58" s="32">
        <v>1</v>
      </c>
      <c r="E58" s="33">
        <f>[39]composicao!F580</f>
        <v>1.5</v>
      </c>
      <c r="F58" s="34">
        <f t="shared" si="0"/>
        <v>1.5</v>
      </c>
      <c r="G58" s="621"/>
      <c r="H58" s="15">
        <v>1.5</v>
      </c>
    </row>
    <row r="59" spans="1:8" ht="31.5" customHeight="1">
      <c r="A59" s="54" t="s">
        <v>252</v>
      </c>
      <c r="B59" s="31" t="s">
        <v>155</v>
      </c>
      <c r="C59" s="55" t="s">
        <v>86</v>
      </c>
      <c r="D59" s="32">
        <v>2</v>
      </c>
      <c r="E59" s="33">
        <f>[39]composicao!F587</f>
        <v>5.1719999999999997</v>
      </c>
      <c r="F59" s="34">
        <f t="shared" si="0"/>
        <v>10.343999999999999</v>
      </c>
      <c r="G59" s="621"/>
      <c r="H59" s="15">
        <v>5.17</v>
      </c>
    </row>
    <row r="60" spans="1:8" ht="32.25" customHeight="1">
      <c r="A60" s="54" t="s">
        <v>253</v>
      </c>
      <c r="B60" s="31" t="s">
        <v>157</v>
      </c>
      <c r="C60" s="55" t="s">
        <v>86</v>
      </c>
      <c r="D60" s="32">
        <v>1</v>
      </c>
      <c r="E60" s="33">
        <f>[39]composicao!F594</f>
        <v>2.52</v>
      </c>
      <c r="F60" s="34">
        <f t="shared" si="0"/>
        <v>2.52</v>
      </c>
      <c r="G60" s="621"/>
      <c r="H60" s="15">
        <v>2.52</v>
      </c>
    </row>
    <row r="61" spans="1:8" ht="38.25" customHeight="1">
      <c r="A61" s="54" t="s">
        <v>254</v>
      </c>
      <c r="B61" s="31" t="s">
        <v>158</v>
      </c>
      <c r="C61" s="55" t="s">
        <v>86</v>
      </c>
      <c r="D61" s="32">
        <v>1</v>
      </c>
      <c r="E61" s="33">
        <f>[39]insumos!D304</f>
        <v>8.43</v>
      </c>
      <c r="F61" s="34">
        <f t="shared" si="0"/>
        <v>8.43</v>
      </c>
      <c r="G61" s="621"/>
      <c r="H61" s="15">
        <v>8.43</v>
      </c>
    </row>
    <row r="62" spans="1:8" ht="39.75" customHeight="1">
      <c r="A62" s="54" t="s">
        <v>255</v>
      </c>
      <c r="B62" s="31" t="s">
        <v>159</v>
      </c>
      <c r="C62" s="55" t="s">
        <v>86</v>
      </c>
      <c r="D62" s="32">
        <v>1</v>
      </c>
      <c r="E62" s="33">
        <f>[39]composicao!F615</f>
        <v>15.084</v>
      </c>
      <c r="F62" s="34">
        <f t="shared" si="0"/>
        <v>15.084</v>
      </c>
      <c r="G62" s="621"/>
      <c r="H62" s="15">
        <v>15.08</v>
      </c>
    </row>
    <row r="63" spans="1:8" ht="30.75" customHeight="1">
      <c r="A63" s="54" t="s">
        <v>256</v>
      </c>
      <c r="B63" s="31" t="s">
        <v>160</v>
      </c>
      <c r="C63" s="55" t="s">
        <v>86</v>
      </c>
      <c r="D63" s="32">
        <v>1</v>
      </c>
      <c r="E63" s="33">
        <f>[39]composicao!F622</f>
        <v>54.731999999999999</v>
      </c>
      <c r="F63" s="34">
        <f t="shared" si="0"/>
        <v>54.731999999999999</v>
      </c>
      <c r="G63" s="621"/>
      <c r="H63" s="15">
        <v>54.73</v>
      </c>
    </row>
    <row r="64" spans="1:8" ht="37.5" customHeight="1">
      <c r="A64" s="54" t="s">
        <v>257</v>
      </c>
      <c r="B64" s="31" t="s">
        <v>161</v>
      </c>
      <c r="C64" s="55" t="s">
        <v>86</v>
      </c>
      <c r="D64" s="32">
        <v>2</v>
      </c>
      <c r="E64" s="33">
        <f>[39]composicao!F629</f>
        <v>1.512</v>
      </c>
      <c r="F64" s="34">
        <f t="shared" si="0"/>
        <v>3.024</v>
      </c>
      <c r="G64" s="621"/>
      <c r="H64" s="15">
        <v>1.51</v>
      </c>
    </row>
    <row r="65" spans="1:8" ht="45" customHeight="1">
      <c r="A65" s="54" t="s">
        <v>258</v>
      </c>
      <c r="B65" s="31" t="s">
        <v>162</v>
      </c>
      <c r="C65" s="55" t="s">
        <v>86</v>
      </c>
      <c r="D65" s="32">
        <v>1</v>
      </c>
      <c r="E65" s="33">
        <f>[39]composicao!F636</f>
        <v>71.543999999999997</v>
      </c>
      <c r="F65" s="34">
        <f t="shared" si="0"/>
        <v>71.543999999999997</v>
      </c>
      <c r="G65" s="621"/>
      <c r="H65" s="15">
        <v>71.540000000000006</v>
      </c>
    </row>
    <row r="66" spans="1:8" ht="49.5" customHeight="1">
      <c r="A66" s="54" t="s">
        <v>259</v>
      </c>
      <c r="B66" s="31" t="s">
        <v>163</v>
      </c>
      <c r="C66" s="55" t="s">
        <v>86</v>
      </c>
      <c r="D66" s="32">
        <v>1</v>
      </c>
      <c r="E66" s="33">
        <f>[39]composicao!F644</f>
        <v>51.48</v>
      </c>
      <c r="F66" s="34">
        <f t="shared" si="0"/>
        <v>51.48</v>
      </c>
      <c r="G66" s="621"/>
      <c r="H66" s="15">
        <v>51.48</v>
      </c>
    </row>
    <row r="67" spans="1:8" ht="39" customHeight="1">
      <c r="A67" s="138" t="s">
        <v>180</v>
      </c>
      <c r="B67" s="139" t="s">
        <v>165</v>
      </c>
      <c r="C67" s="140" t="s">
        <v>59</v>
      </c>
      <c r="D67" s="141"/>
      <c r="E67" s="142">
        <v>0</v>
      </c>
      <c r="F67" s="143">
        <f t="shared" si="0"/>
        <v>0</v>
      </c>
    </row>
    <row r="68" spans="1:8" ht="27.75" customHeight="1">
      <c r="A68" s="54" t="s">
        <v>260</v>
      </c>
      <c r="B68" s="31" t="s">
        <v>167</v>
      </c>
      <c r="C68" s="55" t="s">
        <v>86</v>
      </c>
      <c r="D68" s="32">
        <v>2</v>
      </c>
      <c r="E68" s="33">
        <f>[39]composicao!F652</f>
        <v>1.68</v>
      </c>
      <c r="F68" s="34">
        <f t="shared" si="0"/>
        <v>3.36</v>
      </c>
      <c r="G68" s="622">
        <v>17</v>
      </c>
      <c r="H68" s="15">
        <v>1.68</v>
      </c>
    </row>
    <row r="69" spans="1:8" ht="30" customHeight="1">
      <c r="A69" s="54" t="s">
        <v>261</v>
      </c>
      <c r="B69" s="31" t="s">
        <v>169</v>
      </c>
      <c r="C69" s="55" t="s">
        <v>124</v>
      </c>
      <c r="D69" s="32">
        <v>28</v>
      </c>
      <c r="E69" s="33">
        <f>[39]composicao!F659</f>
        <v>0.44400000000000001</v>
      </c>
      <c r="F69" s="34">
        <f t="shared" si="0"/>
        <v>12.432</v>
      </c>
      <c r="G69" s="622"/>
      <c r="H69" s="15">
        <v>0.44</v>
      </c>
    </row>
    <row r="70" spans="1:8" ht="38.25" customHeight="1">
      <c r="A70" s="54" t="s">
        <v>262</v>
      </c>
      <c r="B70" s="31" t="s">
        <v>171</v>
      </c>
      <c r="C70" s="55" t="s">
        <v>86</v>
      </c>
      <c r="D70" s="32">
        <v>1</v>
      </c>
      <c r="E70" s="33">
        <f>[39]composicao!F666</f>
        <v>1.9440000000000002</v>
      </c>
      <c r="F70" s="34">
        <f t="shared" si="0"/>
        <v>1.9440000000000002</v>
      </c>
      <c r="G70" s="622"/>
      <c r="H70" s="15">
        <v>1.94</v>
      </c>
    </row>
    <row r="71" spans="1:8" ht="33.75" customHeight="1">
      <c r="A71" s="54" t="s">
        <v>263</v>
      </c>
      <c r="B71" s="31" t="s">
        <v>173</v>
      </c>
      <c r="C71" s="55" t="s">
        <v>124</v>
      </c>
      <c r="D71" s="32">
        <v>1</v>
      </c>
      <c r="E71" s="33">
        <f>[39]composicao!F673</f>
        <v>0.96000000000000008</v>
      </c>
      <c r="F71" s="34">
        <f t="shared" si="0"/>
        <v>0.96000000000000008</v>
      </c>
      <c r="G71" s="622"/>
      <c r="H71" s="15">
        <v>0.96</v>
      </c>
    </row>
    <row r="72" spans="1:8" ht="43.5" customHeight="1">
      <c r="A72" s="54" t="s">
        <v>264</v>
      </c>
      <c r="B72" s="31" t="s">
        <v>175</v>
      </c>
      <c r="C72" s="55" t="s">
        <v>86</v>
      </c>
      <c r="D72" s="32">
        <v>1</v>
      </c>
      <c r="E72" s="33">
        <f>[39]composicao!F680</f>
        <v>1.3440000000000001</v>
      </c>
      <c r="F72" s="34">
        <f t="shared" si="0"/>
        <v>1.3440000000000001</v>
      </c>
      <c r="G72" s="622"/>
      <c r="H72" s="15">
        <v>1.34</v>
      </c>
    </row>
    <row r="73" spans="1:8" ht="45" customHeight="1">
      <c r="A73" s="54" t="s">
        <v>265</v>
      </c>
      <c r="B73" s="31" t="s">
        <v>177</v>
      </c>
      <c r="C73" s="55" t="s">
        <v>86</v>
      </c>
      <c r="D73" s="32">
        <v>1</v>
      </c>
      <c r="E73" s="33">
        <f>[39]composicao!F687</f>
        <v>3.1559999999999997</v>
      </c>
      <c r="F73" s="34">
        <f t="shared" si="0"/>
        <v>3.1559999999999997</v>
      </c>
      <c r="G73" s="622"/>
      <c r="H73" s="15">
        <v>3.16</v>
      </c>
    </row>
    <row r="74" spans="1:8" ht="48" customHeight="1">
      <c r="A74" s="54" t="s">
        <v>266</v>
      </c>
      <c r="B74" s="31" t="s">
        <v>179</v>
      </c>
      <c r="C74" s="55" t="s">
        <v>86</v>
      </c>
      <c r="D74" s="32">
        <v>1</v>
      </c>
      <c r="E74" s="33">
        <f>[39]composicao!F695</f>
        <v>41.172000000000004</v>
      </c>
      <c r="F74" s="34">
        <f>D74*E74</f>
        <v>41.172000000000004</v>
      </c>
      <c r="G74" s="622"/>
      <c r="H74" s="15">
        <v>41.17</v>
      </c>
    </row>
    <row r="75" spans="1:8" ht="45" customHeight="1">
      <c r="A75" s="138" t="s">
        <v>260</v>
      </c>
      <c r="B75" s="139" t="s">
        <v>181</v>
      </c>
      <c r="C75" s="140" t="s">
        <v>62</v>
      </c>
      <c r="D75" s="141">
        <v>6</v>
      </c>
      <c r="E75" s="142">
        <f>[39]composicao!F702</f>
        <v>1.4880000000000002</v>
      </c>
      <c r="F75" s="143">
        <f>D75*E75</f>
        <v>8.9280000000000008</v>
      </c>
      <c r="G75" s="622"/>
    </row>
    <row r="76" spans="1:8">
      <c r="A76" s="25"/>
      <c r="B76" s="26"/>
      <c r="C76" s="611" t="s">
        <v>182</v>
      </c>
      <c r="D76" s="612"/>
      <c r="E76" s="613"/>
      <c r="F76" s="35">
        <f>SUM(F10:F75)</f>
        <v>4075.2046199999991</v>
      </c>
    </row>
    <row r="77" spans="1:8">
      <c r="A77" s="36"/>
      <c r="B77" s="128"/>
      <c r="C77" s="128"/>
      <c r="D77" s="128"/>
      <c r="E77" s="128"/>
      <c r="F77" s="128"/>
    </row>
  </sheetData>
  <mergeCells count="15">
    <mergeCell ref="C76:E76"/>
    <mergeCell ref="G10:G12"/>
    <mergeCell ref="G19:G20"/>
    <mergeCell ref="G22:G25"/>
    <mergeCell ref="A1:F1"/>
    <mergeCell ref="B2:F2"/>
    <mergeCell ref="B3:F3"/>
    <mergeCell ref="C4:F4"/>
    <mergeCell ref="C5:F5"/>
    <mergeCell ref="A6:A7"/>
    <mergeCell ref="B6:B7"/>
    <mergeCell ref="C6:C7"/>
    <mergeCell ref="D6:D7"/>
    <mergeCell ref="G36:G66"/>
    <mergeCell ref="G68:G75"/>
  </mergeCells>
  <pageMargins left="0.23622047244094491" right="0.23622047244094491" top="0.74803149606299213" bottom="0.74803149606299213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8" workbookViewId="0">
      <selection activeCell="C15" sqref="C15:E15"/>
    </sheetView>
  </sheetViews>
  <sheetFormatPr defaultRowHeight="12.75"/>
  <cols>
    <col min="1" max="1" width="9.5703125" style="15" customWidth="1"/>
    <col min="2" max="2" width="58.85546875" style="15" customWidth="1"/>
    <col min="3" max="3" width="7.28515625" style="15" hidden="1" customWidth="1"/>
    <col min="4" max="4" width="6.85546875" style="15" customWidth="1"/>
    <col min="5" max="5" width="10.5703125" style="15" customWidth="1"/>
    <col min="6" max="6" width="13.5703125" style="15" customWidth="1"/>
    <col min="7" max="7" width="9.140625" style="15"/>
    <col min="8" max="9" width="11.28515625" style="15" bestFit="1" customWidth="1"/>
    <col min="10" max="256" width="9.140625" style="15"/>
    <col min="257" max="257" width="9.5703125" style="15" customWidth="1"/>
    <col min="258" max="258" width="58.85546875" style="15" customWidth="1"/>
    <col min="259" max="259" width="0" style="15" hidden="1" customWidth="1"/>
    <col min="260" max="260" width="6.85546875" style="15" customWidth="1"/>
    <col min="261" max="261" width="10.5703125" style="15" customWidth="1"/>
    <col min="262" max="262" width="13.5703125" style="15" customWidth="1"/>
    <col min="263" max="263" width="9.140625" style="15"/>
    <col min="264" max="265" width="11.28515625" style="15" bestFit="1" customWidth="1"/>
    <col min="266" max="512" width="9.140625" style="15"/>
    <col min="513" max="513" width="9.5703125" style="15" customWidth="1"/>
    <col min="514" max="514" width="58.85546875" style="15" customWidth="1"/>
    <col min="515" max="515" width="0" style="15" hidden="1" customWidth="1"/>
    <col min="516" max="516" width="6.85546875" style="15" customWidth="1"/>
    <col min="517" max="517" width="10.5703125" style="15" customWidth="1"/>
    <col min="518" max="518" width="13.5703125" style="15" customWidth="1"/>
    <col min="519" max="519" width="9.140625" style="15"/>
    <col min="520" max="521" width="11.28515625" style="15" bestFit="1" customWidth="1"/>
    <col min="522" max="768" width="9.140625" style="15"/>
    <col min="769" max="769" width="9.5703125" style="15" customWidth="1"/>
    <col min="770" max="770" width="58.85546875" style="15" customWidth="1"/>
    <col min="771" max="771" width="0" style="15" hidden="1" customWidth="1"/>
    <col min="772" max="772" width="6.85546875" style="15" customWidth="1"/>
    <col min="773" max="773" width="10.5703125" style="15" customWidth="1"/>
    <col min="774" max="774" width="13.5703125" style="15" customWidth="1"/>
    <col min="775" max="775" width="9.140625" style="15"/>
    <col min="776" max="777" width="11.28515625" style="15" bestFit="1" customWidth="1"/>
    <col min="778" max="1024" width="9.140625" style="15"/>
    <col min="1025" max="1025" width="9.5703125" style="15" customWidth="1"/>
    <col min="1026" max="1026" width="58.85546875" style="15" customWidth="1"/>
    <col min="1027" max="1027" width="0" style="15" hidden="1" customWidth="1"/>
    <col min="1028" max="1028" width="6.85546875" style="15" customWidth="1"/>
    <col min="1029" max="1029" width="10.5703125" style="15" customWidth="1"/>
    <col min="1030" max="1030" width="13.5703125" style="15" customWidth="1"/>
    <col min="1031" max="1031" width="9.140625" style="15"/>
    <col min="1032" max="1033" width="11.28515625" style="15" bestFit="1" customWidth="1"/>
    <col min="1034" max="1280" width="9.140625" style="15"/>
    <col min="1281" max="1281" width="9.5703125" style="15" customWidth="1"/>
    <col min="1282" max="1282" width="58.85546875" style="15" customWidth="1"/>
    <col min="1283" max="1283" width="0" style="15" hidden="1" customWidth="1"/>
    <col min="1284" max="1284" width="6.85546875" style="15" customWidth="1"/>
    <col min="1285" max="1285" width="10.5703125" style="15" customWidth="1"/>
    <col min="1286" max="1286" width="13.5703125" style="15" customWidth="1"/>
    <col min="1287" max="1287" width="9.140625" style="15"/>
    <col min="1288" max="1289" width="11.28515625" style="15" bestFit="1" customWidth="1"/>
    <col min="1290" max="1536" width="9.140625" style="15"/>
    <col min="1537" max="1537" width="9.5703125" style="15" customWidth="1"/>
    <col min="1538" max="1538" width="58.85546875" style="15" customWidth="1"/>
    <col min="1539" max="1539" width="0" style="15" hidden="1" customWidth="1"/>
    <col min="1540" max="1540" width="6.85546875" style="15" customWidth="1"/>
    <col min="1541" max="1541" width="10.5703125" style="15" customWidth="1"/>
    <col min="1542" max="1542" width="13.5703125" style="15" customWidth="1"/>
    <col min="1543" max="1543" width="9.140625" style="15"/>
    <col min="1544" max="1545" width="11.28515625" style="15" bestFit="1" customWidth="1"/>
    <col min="1546" max="1792" width="9.140625" style="15"/>
    <col min="1793" max="1793" width="9.5703125" style="15" customWidth="1"/>
    <col min="1794" max="1794" width="58.85546875" style="15" customWidth="1"/>
    <col min="1795" max="1795" width="0" style="15" hidden="1" customWidth="1"/>
    <col min="1796" max="1796" width="6.85546875" style="15" customWidth="1"/>
    <col min="1797" max="1797" width="10.5703125" style="15" customWidth="1"/>
    <col min="1798" max="1798" width="13.5703125" style="15" customWidth="1"/>
    <col min="1799" max="1799" width="9.140625" style="15"/>
    <col min="1800" max="1801" width="11.28515625" style="15" bestFit="1" customWidth="1"/>
    <col min="1802" max="2048" width="9.140625" style="15"/>
    <col min="2049" max="2049" width="9.5703125" style="15" customWidth="1"/>
    <col min="2050" max="2050" width="58.85546875" style="15" customWidth="1"/>
    <col min="2051" max="2051" width="0" style="15" hidden="1" customWidth="1"/>
    <col min="2052" max="2052" width="6.85546875" style="15" customWidth="1"/>
    <col min="2053" max="2053" width="10.5703125" style="15" customWidth="1"/>
    <col min="2054" max="2054" width="13.5703125" style="15" customWidth="1"/>
    <col min="2055" max="2055" width="9.140625" style="15"/>
    <col min="2056" max="2057" width="11.28515625" style="15" bestFit="1" customWidth="1"/>
    <col min="2058" max="2304" width="9.140625" style="15"/>
    <col min="2305" max="2305" width="9.5703125" style="15" customWidth="1"/>
    <col min="2306" max="2306" width="58.85546875" style="15" customWidth="1"/>
    <col min="2307" max="2307" width="0" style="15" hidden="1" customWidth="1"/>
    <col min="2308" max="2308" width="6.85546875" style="15" customWidth="1"/>
    <col min="2309" max="2309" width="10.5703125" style="15" customWidth="1"/>
    <col min="2310" max="2310" width="13.5703125" style="15" customWidth="1"/>
    <col min="2311" max="2311" width="9.140625" style="15"/>
    <col min="2312" max="2313" width="11.28515625" style="15" bestFit="1" customWidth="1"/>
    <col min="2314" max="2560" width="9.140625" style="15"/>
    <col min="2561" max="2561" width="9.5703125" style="15" customWidth="1"/>
    <col min="2562" max="2562" width="58.85546875" style="15" customWidth="1"/>
    <col min="2563" max="2563" width="0" style="15" hidden="1" customWidth="1"/>
    <col min="2564" max="2564" width="6.85546875" style="15" customWidth="1"/>
    <col min="2565" max="2565" width="10.5703125" style="15" customWidth="1"/>
    <col min="2566" max="2566" width="13.5703125" style="15" customWidth="1"/>
    <col min="2567" max="2567" width="9.140625" style="15"/>
    <col min="2568" max="2569" width="11.28515625" style="15" bestFit="1" customWidth="1"/>
    <col min="2570" max="2816" width="9.140625" style="15"/>
    <col min="2817" max="2817" width="9.5703125" style="15" customWidth="1"/>
    <col min="2818" max="2818" width="58.85546875" style="15" customWidth="1"/>
    <col min="2819" max="2819" width="0" style="15" hidden="1" customWidth="1"/>
    <col min="2820" max="2820" width="6.85546875" style="15" customWidth="1"/>
    <col min="2821" max="2821" width="10.5703125" style="15" customWidth="1"/>
    <col min="2822" max="2822" width="13.5703125" style="15" customWidth="1"/>
    <col min="2823" max="2823" width="9.140625" style="15"/>
    <col min="2824" max="2825" width="11.28515625" style="15" bestFit="1" customWidth="1"/>
    <col min="2826" max="3072" width="9.140625" style="15"/>
    <col min="3073" max="3073" width="9.5703125" style="15" customWidth="1"/>
    <col min="3074" max="3074" width="58.85546875" style="15" customWidth="1"/>
    <col min="3075" max="3075" width="0" style="15" hidden="1" customWidth="1"/>
    <col min="3076" max="3076" width="6.85546875" style="15" customWidth="1"/>
    <col min="3077" max="3077" width="10.5703125" style="15" customWidth="1"/>
    <col min="3078" max="3078" width="13.5703125" style="15" customWidth="1"/>
    <col min="3079" max="3079" width="9.140625" style="15"/>
    <col min="3080" max="3081" width="11.28515625" style="15" bestFit="1" customWidth="1"/>
    <col min="3082" max="3328" width="9.140625" style="15"/>
    <col min="3329" max="3329" width="9.5703125" style="15" customWidth="1"/>
    <col min="3330" max="3330" width="58.85546875" style="15" customWidth="1"/>
    <col min="3331" max="3331" width="0" style="15" hidden="1" customWidth="1"/>
    <col min="3332" max="3332" width="6.85546875" style="15" customWidth="1"/>
    <col min="3333" max="3333" width="10.5703125" style="15" customWidth="1"/>
    <col min="3334" max="3334" width="13.5703125" style="15" customWidth="1"/>
    <col min="3335" max="3335" width="9.140625" style="15"/>
    <col min="3336" max="3337" width="11.28515625" style="15" bestFit="1" customWidth="1"/>
    <col min="3338" max="3584" width="9.140625" style="15"/>
    <col min="3585" max="3585" width="9.5703125" style="15" customWidth="1"/>
    <col min="3586" max="3586" width="58.85546875" style="15" customWidth="1"/>
    <col min="3587" max="3587" width="0" style="15" hidden="1" customWidth="1"/>
    <col min="3588" max="3588" width="6.85546875" style="15" customWidth="1"/>
    <col min="3589" max="3589" width="10.5703125" style="15" customWidth="1"/>
    <col min="3590" max="3590" width="13.5703125" style="15" customWidth="1"/>
    <col min="3591" max="3591" width="9.140625" style="15"/>
    <col min="3592" max="3593" width="11.28515625" style="15" bestFit="1" customWidth="1"/>
    <col min="3594" max="3840" width="9.140625" style="15"/>
    <col min="3841" max="3841" width="9.5703125" style="15" customWidth="1"/>
    <col min="3842" max="3842" width="58.85546875" style="15" customWidth="1"/>
    <col min="3843" max="3843" width="0" style="15" hidden="1" customWidth="1"/>
    <col min="3844" max="3844" width="6.85546875" style="15" customWidth="1"/>
    <col min="3845" max="3845" width="10.5703125" style="15" customWidth="1"/>
    <col min="3846" max="3846" width="13.5703125" style="15" customWidth="1"/>
    <col min="3847" max="3847" width="9.140625" style="15"/>
    <col min="3848" max="3849" width="11.28515625" style="15" bestFit="1" customWidth="1"/>
    <col min="3850" max="4096" width="9.140625" style="15"/>
    <col min="4097" max="4097" width="9.5703125" style="15" customWidth="1"/>
    <col min="4098" max="4098" width="58.85546875" style="15" customWidth="1"/>
    <col min="4099" max="4099" width="0" style="15" hidden="1" customWidth="1"/>
    <col min="4100" max="4100" width="6.85546875" style="15" customWidth="1"/>
    <col min="4101" max="4101" width="10.5703125" style="15" customWidth="1"/>
    <col min="4102" max="4102" width="13.5703125" style="15" customWidth="1"/>
    <col min="4103" max="4103" width="9.140625" style="15"/>
    <col min="4104" max="4105" width="11.28515625" style="15" bestFit="1" customWidth="1"/>
    <col min="4106" max="4352" width="9.140625" style="15"/>
    <col min="4353" max="4353" width="9.5703125" style="15" customWidth="1"/>
    <col min="4354" max="4354" width="58.85546875" style="15" customWidth="1"/>
    <col min="4355" max="4355" width="0" style="15" hidden="1" customWidth="1"/>
    <col min="4356" max="4356" width="6.85546875" style="15" customWidth="1"/>
    <col min="4357" max="4357" width="10.5703125" style="15" customWidth="1"/>
    <col min="4358" max="4358" width="13.5703125" style="15" customWidth="1"/>
    <col min="4359" max="4359" width="9.140625" style="15"/>
    <col min="4360" max="4361" width="11.28515625" style="15" bestFit="1" customWidth="1"/>
    <col min="4362" max="4608" width="9.140625" style="15"/>
    <col min="4609" max="4609" width="9.5703125" style="15" customWidth="1"/>
    <col min="4610" max="4610" width="58.85546875" style="15" customWidth="1"/>
    <col min="4611" max="4611" width="0" style="15" hidden="1" customWidth="1"/>
    <col min="4612" max="4612" width="6.85546875" style="15" customWidth="1"/>
    <col min="4613" max="4613" width="10.5703125" style="15" customWidth="1"/>
    <col min="4614" max="4614" width="13.5703125" style="15" customWidth="1"/>
    <col min="4615" max="4615" width="9.140625" style="15"/>
    <col min="4616" max="4617" width="11.28515625" style="15" bestFit="1" customWidth="1"/>
    <col min="4618" max="4864" width="9.140625" style="15"/>
    <col min="4865" max="4865" width="9.5703125" style="15" customWidth="1"/>
    <col min="4866" max="4866" width="58.85546875" style="15" customWidth="1"/>
    <col min="4867" max="4867" width="0" style="15" hidden="1" customWidth="1"/>
    <col min="4868" max="4868" width="6.85546875" style="15" customWidth="1"/>
    <col min="4869" max="4869" width="10.5703125" style="15" customWidth="1"/>
    <col min="4870" max="4870" width="13.5703125" style="15" customWidth="1"/>
    <col min="4871" max="4871" width="9.140625" style="15"/>
    <col min="4872" max="4873" width="11.28515625" style="15" bestFit="1" customWidth="1"/>
    <col min="4874" max="5120" width="9.140625" style="15"/>
    <col min="5121" max="5121" width="9.5703125" style="15" customWidth="1"/>
    <col min="5122" max="5122" width="58.85546875" style="15" customWidth="1"/>
    <col min="5123" max="5123" width="0" style="15" hidden="1" customWidth="1"/>
    <col min="5124" max="5124" width="6.85546875" style="15" customWidth="1"/>
    <col min="5125" max="5125" width="10.5703125" style="15" customWidth="1"/>
    <col min="5126" max="5126" width="13.5703125" style="15" customWidth="1"/>
    <col min="5127" max="5127" width="9.140625" style="15"/>
    <col min="5128" max="5129" width="11.28515625" style="15" bestFit="1" customWidth="1"/>
    <col min="5130" max="5376" width="9.140625" style="15"/>
    <col min="5377" max="5377" width="9.5703125" style="15" customWidth="1"/>
    <col min="5378" max="5378" width="58.85546875" style="15" customWidth="1"/>
    <col min="5379" max="5379" width="0" style="15" hidden="1" customWidth="1"/>
    <col min="5380" max="5380" width="6.85546875" style="15" customWidth="1"/>
    <col min="5381" max="5381" width="10.5703125" style="15" customWidth="1"/>
    <col min="5382" max="5382" width="13.5703125" style="15" customWidth="1"/>
    <col min="5383" max="5383" width="9.140625" style="15"/>
    <col min="5384" max="5385" width="11.28515625" style="15" bestFit="1" customWidth="1"/>
    <col min="5386" max="5632" width="9.140625" style="15"/>
    <col min="5633" max="5633" width="9.5703125" style="15" customWidth="1"/>
    <col min="5634" max="5634" width="58.85546875" style="15" customWidth="1"/>
    <col min="5635" max="5635" width="0" style="15" hidden="1" customWidth="1"/>
    <col min="5636" max="5636" width="6.85546875" style="15" customWidth="1"/>
    <col min="5637" max="5637" width="10.5703125" style="15" customWidth="1"/>
    <col min="5638" max="5638" width="13.5703125" style="15" customWidth="1"/>
    <col min="5639" max="5639" width="9.140625" style="15"/>
    <col min="5640" max="5641" width="11.28515625" style="15" bestFit="1" customWidth="1"/>
    <col min="5642" max="5888" width="9.140625" style="15"/>
    <col min="5889" max="5889" width="9.5703125" style="15" customWidth="1"/>
    <col min="5890" max="5890" width="58.85546875" style="15" customWidth="1"/>
    <col min="5891" max="5891" width="0" style="15" hidden="1" customWidth="1"/>
    <col min="5892" max="5892" width="6.85546875" style="15" customWidth="1"/>
    <col min="5893" max="5893" width="10.5703125" style="15" customWidth="1"/>
    <col min="5894" max="5894" width="13.5703125" style="15" customWidth="1"/>
    <col min="5895" max="5895" width="9.140625" style="15"/>
    <col min="5896" max="5897" width="11.28515625" style="15" bestFit="1" customWidth="1"/>
    <col min="5898" max="6144" width="9.140625" style="15"/>
    <col min="6145" max="6145" width="9.5703125" style="15" customWidth="1"/>
    <col min="6146" max="6146" width="58.85546875" style="15" customWidth="1"/>
    <col min="6147" max="6147" width="0" style="15" hidden="1" customWidth="1"/>
    <col min="6148" max="6148" width="6.85546875" style="15" customWidth="1"/>
    <col min="6149" max="6149" width="10.5703125" style="15" customWidth="1"/>
    <col min="6150" max="6150" width="13.5703125" style="15" customWidth="1"/>
    <col min="6151" max="6151" width="9.140625" style="15"/>
    <col min="6152" max="6153" width="11.28515625" style="15" bestFit="1" customWidth="1"/>
    <col min="6154" max="6400" width="9.140625" style="15"/>
    <col min="6401" max="6401" width="9.5703125" style="15" customWidth="1"/>
    <col min="6402" max="6402" width="58.85546875" style="15" customWidth="1"/>
    <col min="6403" max="6403" width="0" style="15" hidden="1" customWidth="1"/>
    <col min="6404" max="6404" width="6.85546875" style="15" customWidth="1"/>
    <col min="6405" max="6405" width="10.5703125" style="15" customWidth="1"/>
    <col min="6406" max="6406" width="13.5703125" style="15" customWidth="1"/>
    <col min="6407" max="6407" width="9.140625" style="15"/>
    <col min="6408" max="6409" width="11.28515625" style="15" bestFit="1" customWidth="1"/>
    <col min="6410" max="6656" width="9.140625" style="15"/>
    <col min="6657" max="6657" width="9.5703125" style="15" customWidth="1"/>
    <col min="6658" max="6658" width="58.85546875" style="15" customWidth="1"/>
    <col min="6659" max="6659" width="0" style="15" hidden="1" customWidth="1"/>
    <col min="6660" max="6660" width="6.85546875" style="15" customWidth="1"/>
    <col min="6661" max="6661" width="10.5703125" style="15" customWidth="1"/>
    <col min="6662" max="6662" width="13.5703125" style="15" customWidth="1"/>
    <col min="6663" max="6663" width="9.140625" style="15"/>
    <col min="6664" max="6665" width="11.28515625" style="15" bestFit="1" customWidth="1"/>
    <col min="6666" max="6912" width="9.140625" style="15"/>
    <col min="6913" max="6913" width="9.5703125" style="15" customWidth="1"/>
    <col min="6914" max="6914" width="58.85546875" style="15" customWidth="1"/>
    <col min="6915" max="6915" width="0" style="15" hidden="1" customWidth="1"/>
    <col min="6916" max="6916" width="6.85546875" style="15" customWidth="1"/>
    <col min="6917" max="6917" width="10.5703125" style="15" customWidth="1"/>
    <col min="6918" max="6918" width="13.5703125" style="15" customWidth="1"/>
    <col min="6919" max="6919" width="9.140625" style="15"/>
    <col min="6920" max="6921" width="11.28515625" style="15" bestFit="1" customWidth="1"/>
    <col min="6922" max="7168" width="9.140625" style="15"/>
    <col min="7169" max="7169" width="9.5703125" style="15" customWidth="1"/>
    <col min="7170" max="7170" width="58.85546875" style="15" customWidth="1"/>
    <col min="7171" max="7171" width="0" style="15" hidden="1" customWidth="1"/>
    <col min="7172" max="7172" width="6.85546875" style="15" customWidth="1"/>
    <col min="7173" max="7173" width="10.5703125" style="15" customWidth="1"/>
    <col min="7174" max="7174" width="13.5703125" style="15" customWidth="1"/>
    <col min="7175" max="7175" width="9.140625" style="15"/>
    <col min="7176" max="7177" width="11.28515625" style="15" bestFit="1" customWidth="1"/>
    <col min="7178" max="7424" width="9.140625" style="15"/>
    <col min="7425" max="7425" width="9.5703125" style="15" customWidth="1"/>
    <col min="7426" max="7426" width="58.85546875" style="15" customWidth="1"/>
    <col min="7427" max="7427" width="0" style="15" hidden="1" customWidth="1"/>
    <col min="7428" max="7428" width="6.85546875" style="15" customWidth="1"/>
    <col min="7429" max="7429" width="10.5703125" style="15" customWidth="1"/>
    <col min="7430" max="7430" width="13.5703125" style="15" customWidth="1"/>
    <col min="7431" max="7431" width="9.140625" style="15"/>
    <col min="7432" max="7433" width="11.28515625" style="15" bestFit="1" customWidth="1"/>
    <col min="7434" max="7680" width="9.140625" style="15"/>
    <col min="7681" max="7681" width="9.5703125" style="15" customWidth="1"/>
    <col min="7682" max="7682" width="58.85546875" style="15" customWidth="1"/>
    <col min="7683" max="7683" width="0" style="15" hidden="1" customWidth="1"/>
    <col min="7684" max="7684" width="6.85546875" style="15" customWidth="1"/>
    <col min="7685" max="7685" width="10.5703125" style="15" customWidth="1"/>
    <col min="7686" max="7686" width="13.5703125" style="15" customWidth="1"/>
    <col min="7687" max="7687" width="9.140625" style="15"/>
    <col min="7688" max="7689" width="11.28515625" style="15" bestFit="1" customWidth="1"/>
    <col min="7690" max="7936" width="9.140625" style="15"/>
    <col min="7937" max="7937" width="9.5703125" style="15" customWidth="1"/>
    <col min="7938" max="7938" width="58.85546875" style="15" customWidth="1"/>
    <col min="7939" max="7939" width="0" style="15" hidden="1" customWidth="1"/>
    <col min="7940" max="7940" width="6.85546875" style="15" customWidth="1"/>
    <col min="7941" max="7941" width="10.5703125" style="15" customWidth="1"/>
    <col min="7942" max="7942" width="13.5703125" style="15" customWidth="1"/>
    <col min="7943" max="7943" width="9.140625" style="15"/>
    <col min="7944" max="7945" width="11.28515625" style="15" bestFit="1" customWidth="1"/>
    <col min="7946" max="8192" width="9.140625" style="15"/>
    <col min="8193" max="8193" width="9.5703125" style="15" customWidth="1"/>
    <col min="8194" max="8194" width="58.85546875" style="15" customWidth="1"/>
    <col min="8195" max="8195" width="0" style="15" hidden="1" customWidth="1"/>
    <col min="8196" max="8196" width="6.85546875" style="15" customWidth="1"/>
    <col min="8197" max="8197" width="10.5703125" style="15" customWidth="1"/>
    <col min="8198" max="8198" width="13.5703125" style="15" customWidth="1"/>
    <col min="8199" max="8199" width="9.140625" style="15"/>
    <col min="8200" max="8201" width="11.28515625" style="15" bestFit="1" customWidth="1"/>
    <col min="8202" max="8448" width="9.140625" style="15"/>
    <col min="8449" max="8449" width="9.5703125" style="15" customWidth="1"/>
    <col min="8450" max="8450" width="58.85546875" style="15" customWidth="1"/>
    <col min="8451" max="8451" width="0" style="15" hidden="1" customWidth="1"/>
    <col min="8452" max="8452" width="6.85546875" style="15" customWidth="1"/>
    <col min="8453" max="8453" width="10.5703125" style="15" customWidth="1"/>
    <col min="8454" max="8454" width="13.5703125" style="15" customWidth="1"/>
    <col min="8455" max="8455" width="9.140625" style="15"/>
    <col min="8456" max="8457" width="11.28515625" style="15" bestFit="1" customWidth="1"/>
    <col min="8458" max="8704" width="9.140625" style="15"/>
    <col min="8705" max="8705" width="9.5703125" style="15" customWidth="1"/>
    <col min="8706" max="8706" width="58.85546875" style="15" customWidth="1"/>
    <col min="8707" max="8707" width="0" style="15" hidden="1" customWidth="1"/>
    <col min="8708" max="8708" width="6.85546875" style="15" customWidth="1"/>
    <col min="8709" max="8709" width="10.5703125" style="15" customWidth="1"/>
    <col min="8710" max="8710" width="13.5703125" style="15" customWidth="1"/>
    <col min="8711" max="8711" width="9.140625" style="15"/>
    <col min="8712" max="8713" width="11.28515625" style="15" bestFit="1" customWidth="1"/>
    <col min="8714" max="8960" width="9.140625" style="15"/>
    <col min="8961" max="8961" width="9.5703125" style="15" customWidth="1"/>
    <col min="8962" max="8962" width="58.85546875" style="15" customWidth="1"/>
    <col min="8963" max="8963" width="0" style="15" hidden="1" customWidth="1"/>
    <col min="8964" max="8964" width="6.85546875" style="15" customWidth="1"/>
    <col min="8965" max="8965" width="10.5703125" style="15" customWidth="1"/>
    <col min="8966" max="8966" width="13.5703125" style="15" customWidth="1"/>
    <col min="8967" max="8967" width="9.140625" style="15"/>
    <col min="8968" max="8969" width="11.28515625" style="15" bestFit="1" customWidth="1"/>
    <col min="8970" max="9216" width="9.140625" style="15"/>
    <col min="9217" max="9217" width="9.5703125" style="15" customWidth="1"/>
    <col min="9218" max="9218" width="58.85546875" style="15" customWidth="1"/>
    <col min="9219" max="9219" width="0" style="15" hidden="1" customWidth="1"/>
    <col min="9220" max="9220" width="6.85546875" style="15" customWidth="1"/>
    <col min="9221" max="9221" width="10.5703125" style="15" customWidth="1"/>
    <col min="9222" max="9222" width="13.5703125" style="15" customWidth="1"/>
    <col min="9223" max="9223" width="9.140625" style="15"/>
    <col min="9224" max="9225" width="11.28515625" style="15" bestFit="1" customWidth="1"/>
    <col min="9226" max="9472" width="9.140625" style="15"/>
    <col min="9473" max="9473" width="9.5703125" style="15" customWidth="1"/>
    <col min="9474" max="9474" width="58.85546875" style="15" customWidth="1"/>
    <col min="9475" max="9475" width="0" style="15" hidden="1" customWidth="1"/>
    <col min="9476" max="9476" width="6.85546875" style="15" customWidth="1"/>
    <col min="9477" max="9477" width="10.5703125" style="15" customWidth="1"/>
    <col min="9478" max="9478" width="13.5703125" style="15" customWidth="1"/>
    <col min="9479" max="9479" width="9.140625" style="15"/>
    <col min="9480" max="9481" width="11.28515625" style="15" bestFit="1" customWidth="1"/>
    <col min="9482" max="9728" width="9.140625" style="15"/>
    <col min="9729" max="9729" width="9.5703125" style="15" customWidth="1"/>
    <col min="9730" max="9730" width="58.85546875" style="15" customWidth="1"/>
    <col min="9731" max="9731" width="0" style="15" hidden="1" customWidth="1"/>
    <col min="9732" max="9732" width="6.85546875" style="15" customWidth="1"/>
    <col min="9733" max="9733" width="10.5703125" style="15" customWidth="1"/>
    <col min="9734" max="9734" width="13.5703125" style="15" customWidth="1"/>
    <col min="9735" max="9735" width="9.140625" style="15"/>
    <col min="9736" max="9737" width="11.28515625" style="15" bestFit="1" customWidth="1"/>
    <col min="9738" max="9984" width="9.140625" style="15"/>
    <col min="9985" max="9985" width="9.5703125" style="15" customWidth="1"/>
    <col min="9986" max="9986" width="58.85546875" style="15" customWidth="1"/>
    <col min="9987" max="9987" width="0" style="15" hidden="1" customWidth="1"/>
    <col min="9988" max="9988" width="6.85546875" style="15" customWidth="1"/>
    <col min="9989" max="9989" width="10.5703125" style="15" customWidth="1"/>
    <col min="9990" max="9990" width="13.5703125" style="15" customWidth="1"/>
    <col min="9991" max="9991" width="9.140625" style="15"/>
    <col min="9992" max="9993" width="11.28515625" style="15" bestFit="1" customWidth="1"/>
    <col min="9994" max="10240" width="9.140625" style="15"/>
    <col min="10241" max="10241" width="9.5703125" style="15" customWidth="1"/>
    <col min="10242" max="10242" width="58.85546875" style="15" customWidth="1"/>
    <col min="10243" max="10243" width="0" style="15" hidden="1" customWidth="1"/>
    <col min="10244" max="10244" width="6.85546875" style="15" customWidth="1"/>
    <col min="10245" max="10245" width="10.5703125" style="15" customWidth="1"/>
    <col min="10246" max="10246" width="13.5703125" style="15" customWidth="1"/>
    <col min="10247" max="10247" width="9.140625" style="15"/>
    <col min="10248" max="10249" width="11.28515625" style="15" bestFit="1" customWidth="1"/>
    <col min="10250" max="10496" width="9.140625" style="15"/>
    <col min="10497" max="10497" width="9.5703125" style="15" customWidth="1"/>
    <col min="10498" max="10498" width="58.85546875" style="15" customWidth="1"/>
    <col min="10499" max="10499" width="0" style="15" hidden="1" customWidth="1"/>
    <col min="10500" max="10500" width="6.85546875" style="15" customWidth="1"/>
    <col min="10501" max="10501" width="10.5703125" style="15" customWidth="1"/>
    <col min="10502" max="10502" width="13.5703125" style="15" customWidth="1"/>
    <col min="10503" max="10503" width="9.140625" style="15"/>
    <col min="10504" max="10505" width="11.28515625" style="15" bestFit="1" customWidth="1"/>
    <col min="10506" max="10752" width="9.140625" style="15"/>
    <col min="10753" max="10753" width="9.5703125" style="15" customWidth="1"/>
    <col min="10754" max="10754" width="58.85546875" style="15" customWidth="1"/>
    <col min="10755" max="10755" width="0" style="15" hidden="1" customWidth="1"/>
    <col min="10756" max="10756" width="6.85546875" style="15" customWidth="1"/>
    <col min="10757" max="10757" width="10.5703125" style="15" customWidth="1"/>
    <col min="10758" max="10758" width="13.5703125" style="15" customWidth="1"/>
    <col min="10759" max="10759" width="9.140625" style="15"/>
    <col min="10760" max="10761" width="11.28515625" style="15" bestFit="1" customWidth="1"/>
    <col min="10762" max="11008" width="9.140625" style="15"/>
    <col min="11009" max="11009" width="9.5703125" style="15" customWidth="1"/>
    <col min="11010" max="11010" width="58.85546875" style="15" customWidth="1"/>
    <col min="11011" max="11011" width="0" style="15" hidden="1" customWidth="1"/>
    <col min="11012" max="11012" width="6.85546875" style="15" customWidth="1"/>
    <col min="11013" max="11013" width="10.5703125" style="15" customWidth="1"/>
    <col min="11014" max="11014" width="13.5703125" style="15" customWidth="1"/>
    <col min="11015" max="11015" width="9.140625" style="15"/>
    <col min="11016" max="11017" width="11.28515625" style="15" bestFit="1" customWidth="1"/>
    <col min="11018" max="11264" width="9.140625" style="15"/>
    <col min="11265" max="11265" width="9.5703125" style="15" customWidth="1"/>
    <col min="11266" max="11266" width="58.85546875" style="15" customWidth="1"/>
    <col min="11267" max="11267" width="0" style="15" hidden="1" customWidth="1"/>
    <col min="11268" max="11268" width="6.85546875" style="15" customWidth="1"/>
    <col min="11269" max="11269" width="10.5703125" style="15" customWidth="1"/>
    <col min="11270" max="11270" width="13.5703125" style="15" customWidth="1"/>
    <col min="11271" max="11271" width="9.140625" style="15"/>
    <col min="11272" max="11273" width="11.28515625" style="15" bestFit="1" customWidth="1"/>
    <col min="11274" max="11520" width="9.140625" style="15"/>
    <col min="11521" max="11521" width="9.5703125" style="15" customWidth="1"/>
    <col min="11522" max="11522" width="58.85546875" style="15" customWidth="1"/>
    <col min="11523" max="11523" width="0" style="15" hidden="1" customWidth="1"/>
    <col min="11524" max="11524" width="6.85546875" style="15" customWidth="1"/>
    <col min="11525" max="11525" width="10.5703125" style="15" customWidth="1"/>
    <col min="11526" max="11526" width="13.5703125" style="15" customWidth="1"/>
    <col min="11527" max="11527" width="9.140625" style="15"/>
    <col min="11528" max="11529" width="11.28515625" style="15" bestFit="1" customWidth="1"/>
    <col min="11530" max="11776" width="9.140625" style="15"/>
    <col min="11777" max="11777" width="9.5703125" style="15" customWidth="1"/>
    <col min="11778" max="11778" width="58.85546875" style="15" customWidth="1"/>
    <col min="11779" max="11779" width="0" style="15" hidden="1" customWidth="1"/>
    <col min="11780" max="11780" width="6.85546875" style="15" customWidth="1"/>
    <col min="11781" max="11781" width="10.5703125" style="15" customWidth="1"/>
    <col min="11782" max="11782" width="13.5703125" style="15" customWidth="1"/>
    <col min="11783" max="11783" width="9.140625" style="15"/>
    <col min="11784" max="11785" width="11.28515625" style="15" bestFit="1" customWidth="1"/>
    <col min="11786" max="12032" width="9.140625" style="15"/>
    <col min="12033" max="12033" width="9.5703125" style="15" customWidth="1"/>
    <col min="12034" max="12034" width="58.85546875" style="15" customWidth="1"/>
    <col min="12035" max="12035" width="0" style="15" hidden="1" customWidth="1"/>
    <col min="12036" max="12036" width="6.85546875" style="15" customWidth="1"/>
    <col min="12037" max="12037" width="10.5703125" style="15" customWidth="1"/>
    <col min="12038" max="12038" width="13.5703125" style="15" customWidth="1"/>
    <col min="12039" max="12039" width="9.140625" style="15"/>
    <col min="12040" max="12041" width="11.28515625" style="15" bestFit="1" customWidth="1"/>
    <col min="12042" max="12288" width="9.140625" style="15"/>
    <col min="12289" max="12289" width="9.5703125" style="15" customWidth="1"/>
    <col min="12290" max="12290" width="58.85546875" style="15" customWidth="1"/>
    <col min="12291" max="12291" width="0" style="15" hidden="1" customWidth="1"/>
    <col min="12292" max="12292" width="6.85546875" style="15" customWidth="1"/>
    <col min="12293" max="12293" width="10.5703125" style="15" customWidth="1"/>
    <col min="12294" max="12294" width="13.5703125" style="15" customWidth="1"/>
    <col min="12295" max="12295" width="9.140625" style="15"/>
    <col min="12296" max="12297" width="11.28515625" style="15" bestFit="1" customWidth="1"/>
    <col min="12298" max="12544" width="9.140625" style="15"/>
    <col min="12545" max="12545" width="9.5703125" style="15" customWidth="1"/>
    <col min="12546" max="12546" width="58.85546875" style="15" customWidth="1"/>
    <col min="12547" max="12547" width="0" style="15" hidden="1" customWidth="1"/>
    <col min="12548" max="12548" width="6.85546875" style="15" customWidth="1"/>
    <col min="12549" max="12549" width="10.5703125" style="15" customWidth="1"/>
    <col min="12550" max="12550" width="13.5703125" style="15" customWidth="1"/>
    <col min="12551" max="12551" width="9.140625" style="15"/>
    <col min="12552" max="12553" width="11.28515625" style="15" bestFit="1" customWidth="1"/>
    <col min="12554" max="12800" width="9.140625" style="15"/>
    <col min="12801" max="12801" width="9.5703125" style="15" customWidth="1"/>
    <col min="12802" max="12802" width="58.85546875" style="15" customWidth="1"/>
    <col min="12803" max="12803" width="0" style="15" hidden="1" customWidth="1"/>
    <col min="12804" max="12804" width="6.85546875" style="15" customWidth="1"/>
    <col min="12805" max="12805" width="10.5703125" style="15" customWidth="1"/>
    <col min="12806" max="12806" width="13.5703125" style="15" customWidth="1"/>
    <col min="12807" max="12807" width="9.140625" style="15"/>
    <col min="12808" max="12809" width="11.28515625" style="15" bestFit="1" customWidth="1"/>
    <col min="12810" max="13056" width="9.140625" style="15"/>
    <col min="13057" max="13057" width="9.5703125" style="15" customWidth="1"/>
    <col min="13058" max="13058" width="58.85546875" style="15" customWidth="1"/>
    <col min="13059" max="13059" width="0" style="15" hidden="1" customWidth="1"/>
    <col min="13060" max="13060" width="6.85546875" style="15" customWidth="1"/>
    <col min="13061" max="13061" width="10.5703125" style="15" customWidth="1"/>
    <col min="13062" max="13062" width="13.5703125" style="15" customWidth="1"/>
    <col min="13063" max="13063" width="9.140625" style="15"/>
    <col min="13064" max="13065" width="11.28515625" style="15" bestFit="1" customWidth="1"/>
    <col min="13066" max="13312" width="9.140625" style="15"/>
    <col min="13313" max="13313" width="9.5703125" style="15" customWidth="1"/>
    <col min="13314" max="13314" width="58.85546875" style="15" customWidth="1"/>
    <col min="13315" max="13315" width="0" style="15" hidden="1" customWidth="1"/>
    <col min="13316" max="13316" width="6.85546875" style="15" customWidth="1"/>
    <col min="13317" max="13317" width="10.5703125" style="15" customWidth="1"/>
    <col min="13318" max="13318" width="13.5703125" style="15" customWidth="1"/>
    <col min="13319" max="13319" width="9.140625" style="15"/>
    <col min="13320" max="13321" width="11.28515625" style="15" bestFit="1" customWidth="1"/>
    <col min="13322" max="13568" width="9.140625" style="15"/>
    <col min="13569" max="13569" width="9.5703125" style="15" customWidth="1"/>
    <col min="13570" max="13570" width="58.85546875" style="15" customWidth="1"/>
    <col min="13571" max="13571" width="0" style="15" hidden="1" customWidth="1"/>
    <col min="13572" max="13572" width="6.85546875" style="15" customWidth="1"/>
    <col min="13573" max="13573" width="10.5703125" style="15" customWidth="1"/>
    <col min="13574" max="13574" width="13.5703125" style="15" customWidth="1"/>
    <col min="13575" max="13575" width="9.140625" style="15"/>
    <col min="13576" max="13577" width="11.28515625" style="15" bestFit="1" customWidth="1"/>
    <col min="13578" max="13824" width="9.140625" style="15"/>
    <col min="13825" max="13825" width="9.5703125" style="15" customWidth="1"/>
    <col min="13826" max="13826" width="58.85546875" style="15" customWidth="1"/>
    <col min="13827" max="13827" width="0" style="15" hidden="1" customWidth="1"/>
    <col min="13828" max="13828" width="6.85546875" style="15" customWidth="1"/>
    <col min="13829" max="13829" width="10.5703125" style="15" customWidth="1"/>
    <col min="13830" max="13830" width="13.5703125" style="15" customWidth="1"/>
    <col min="13831" max="13831" width="9.140625" style="15"/>
    <col min="13832" max="13833" width="11.28515625" style="15" bestFit="1" customWidth="1"/>
    <col min="13834" max="14080" width="9.140625" style="15"/>
    <col min="14081" max="14081" width="9.5703125" style="15" customWidth="1"/>
    <col min="14082" max="14082" width="58.85546875" style="15" customWidth="1"/>
    <col min="14083" max="14083" width="0" style="15" hidden="1" customWidth="1"/>
    <col min="14084" max="14084" width="6.85546875" style="15" customWidth="1"/>
    <col min="14085" max="14085" width="10.5703125" style="15" customWidth="1"/>
    <col min="14086" max="14086" width="13.5703125" style="15" customWidth="1"/>
    <col min="14087" max="14087" width="9.140625" style="15"/>
    <col min="14088" max="14089" width="11.28515625" style="15" bestFit="1" customWidth="1"/>
    <col min="14090" max="14336" width="9.140625" style="15"/>
    <col min="14337" max="14337" width="9.5703125" style="15" customWidth="1"/>
    <col min="14338" max="14338" width="58.85546875" style="15" customWidth="1"/>
    <col min="14339" max="14339" width="0" style="15" hidden="1" customWidth="1"/>
    <col min="14340" max="14340" width="6.85546875" style="15" customWidth="1"/>
    <col min="14341" max="14341" width="10.5703125" style="15" customWidth="1"/>
    <col min="14342" max="14342" width="13.5703125" style="15" customWidth="1"/>
    <col min="14343" max="14343" width="9.140625" style="15"/>
    <col min="14344" max="14345" width="11.28515625" style="15" bestFit="1" customWidth="1"/>
    <col min="14346" max="14592" width="9.140625" style="15"/>
    <col min="14593" max="14593" width="9.5703125" style="15" customWidth="1"/>
    <col min="14594" max="14594" width="58.85546875" style="15" customWidth="1"/>
    <col min="14595" max="14595" width="0" style="15" hidden="1" customWidth="1"/>
    <col min="14596" max="14596" width="6.85546875" style="15" customWidth="1"/>
    <col min="14597" max="14597" width="10.5703125" style="15" customWidth="1"/>
    <col min="14598" max="14598" width="13.5703125" style="15" customWidth="1"/>
    <col min="14599" max="14599" width="9.140625" style="15"/>
    <col min="14600" max="14601" width="11.28515625" style="15" bestFit="1" customWidth="1"/>
    <col min="14602" max="14848" width="9.140625" style="15"/>
    <col min="14849" max="14849" width="9.5703125" style="15" customWidth="1"/>
    <col min="14850" max="14850" width="58.85546875" style="15" customWidth="1"/>
    <col min="14851" max="14851" width="0" style="15" hidden="1" customWidth="1"/>
    <col min="14852" max="14852" width="6.85546875" style="15" customWidth="1"/>
    <col min="14853" max="14853" width="10.5703125" style="15" customWidth="1"/>
    <col min="14854" max="14854" width="13.5703125" style="15" customWidth="1"/>
    <col min="14855" max="14855" width="9.140625" style="15"/>
    <col min="14856" max="14857" width="11.28515625" style="15" bestFit="1" customWidth="1"/>
    <col min="14858" max="15104" width="9.140625" style="15"/>
    <col min="15105" max="15105" width="9.5703125" style="15" customWidth="1"/>
    <col min="15106" max="15106" width="58.85546875" style="15" customWidth="1"/>
    <col min="15107" max="15107" width="0" style="15" hidden="1" customWidth="1"/>
    <col min="15108" max="15108" width="6.85546875" style="15" customWidth="1"/>
    <col min="15109" max="15109" width="10.5703125" style="15" customWidth="1"/>
    <col min="15110" max="15110" width="13.5703125" style="15" customWidth="1"/>
    <col min="15111" max="15111" width="9.140625" style="15"/>
    <col min="15112" max="15113" width="11.28515625" style="15" bestFit="1" customWidth="1"/>
    <col min="15114" max="15360" width="9.140625" style="15"/>
    <col min="15361" max="15361" width="9.5703125" style="15" customWidth="1"/>
    <col min="15362" max="15362" width="58.85546875" style="15" customWidth="1"/>
    <col min="15363" max="15363" width="0" style="15" hidden="1" customWidth="1"/>
    <col min="15364" max="15364" width="6.85546875" style="15" customWidth="1"/>
    <col min="15365" max="15365" width="10.5703125" style="15" customWidth="1"/>
    <col min="15366" max="15366" width="13.5703125" style="15" customWidth="1"/>
    <col min="15367" max="15367" width="9.140625" style="15"/>
    <col min="15368" max="15369" width="11.28515625" style="15" bestFit="1" customWidth="1"/>
    <col min="15370" max="15616" width="9.140625" style="15"/>
    <col min="15617" max="15617" width="9.5703125" style="15" customWidth="1"/>
    <col min="15618" max="15618" width="58.85546875" style="15" customWidth="1"/>
    <col min="15619" max="15619" width="0" style="15" hidden="1" customWidth="1"/>
    <col min="15620" max="15620" width="6.85546875" style="15" customWidth="1"/>
    <col min="15621" max="15621" width="10.5703125" style="15" customWidth="1"/>
    <col min="15622" max="15622" width="13.5703125" style="15" customWidth="1"/>
    <col min="15623" max="15623" width="9.140625" style="15"/>
    <col min="15624" max="15625" width="11.28515625" style="15" bestFit="1" customWidth="1"/>
    <col min="15626" max="15872" width="9.140625" style="15"/>
    <col min="15873" max="15873" width="9.5703125" style="15" customWidth="1"/>
    <col min="15874" max="15874" width="58.85546875" style="15" customWidth="1"/>
    <col min="15875" max="15875" width="0" style="15" hidden="1" customWidth="1"/>
    <col min="15876" max="15876" width="6.85546875" style="15" customWidth="1"/>
    <col min="15877" max="15877" width="10.5703125" style="15" customWidth="1"/>
    <col min="15878" max="15878" width="13.5703125" style="15" customWidth="1"/>
    <col min="15879" max="15879" width="9.140625" style="15"/>
    <col min="15880" max="15881" width="11.28515625" style="15" bestFit="1" customWidth="1"/>
    <col min="15882" max="16128" width="9.140625" style="15"/>
    <col min="16129" max="16129" width="9.5703125" style="15" customWidth="1"/>
    <col min="16130" max="16130" width="58.85546875" style="15" customWidth="1"/>
    <col min="16131" max="16131" width="0" style="15" hidden="1" customWidth="1"/>
    <col min="16132" max="16132" width="6.85546875" style="15" customWidth="1"/>
    <col min="16133" max="16133" width="10.5703125" style="15" customWidth="1"/>
    <col min="16134" max="16134" width="13.5703125" style="15" customWidth="1"/>
    <col min="16135" max="16135" width="9.140625" style="15"/>
    <col min="16136" max="16137" width="11.28515625" style="15" bestFit="1" customWidth="1"/>
    <col min="16138" max="16384" width="9.140625" style="15"/>
  </cols>
  <sheetData>
    <row r="1" spans="1:9">
      <c r="A1" s="628" t="s">
        <v>183</v>
      </c>
      <c r="B1" s="628"/>
      <c r="C1" s="628"/>
      <c r="D1" s="628"/>
      <c r="E1" s="628"/>
      <c r="F1" s="628"/>
    </row>
    <row r="2" spans="1:9">
      <c r="A2" s="20" t="s">
        <v>44</v>
      </c>
      <c r="B2" s="563" t="s">
        <v>184</v>
      </c>
      <c r="C2" s="563"/>
      <c r="D2" s="563"/>
      <c r="E2" s="563"/>
      <c r="F2" s="563"/>
    </row>
    <row r="3" spans="1:9">
      <c r="A3" s="20" t="s">
        <v>46</v>
      </c>
      <c r="B3" s="629" t="s">
        <v>185</v>
      </c>
      <c r="C3" s="629"/>
      <c r="D3" s="629"/>
      <c r="E3" s="629"/>
      <c r="F3" s="629"/>
    </row>
    <row r="4" spans="1:9">
      <c r="A4" s="20"/>
      <c r="B4" s="30"/>
      <c r="C4" s="630" t="s">
        <v>48</v>
      </c>
      <c r="D4" s="631"/>
      <c r="E4" s="631"/>
      <c r="F4" s="632"/>
    </row>
    <row r="5" spans="1:9">
      <c r="A5" s="20"/>
      <c r="B5" s="30"/>
      <c r="C5" s="630" t="s">
        <v>186</v>
      </c>
      <c r="D5" s="631"/>
      <c r="E5" s="631"/>
      <c r="F5" s="632"/>
    </row>
    <row r="6" spans="1:9" ht="60" customHeight="1">
      <c r="A6" s="633" t="s">
        <v>50</v>
      </c>
      <c r="B6" s="633" t="s">
        <v>51</v>
      </c>
      <c r="C6" s="633" t="s">
        <v>52</v>
      </c>
      <c r="D6" s="634" t="s">
        <v>53</v>
      </c>
      <c r="E6" s="18" t="s">
        <v>54</v>
      </c>
      <c r="F6" s="18" t="s">
        <v>55</v>
      </c>
    </row>
    <row r="7" spans="1:9" ht="45" hidden="1" customHeight="1">
      <c r="A7" s="633"/>
      <c r="B7" s="633"/>
      <c r="C7" s="633"/>
      <c r="D7" s="634"/>
      <c r="E7" s="19">
        <v>0.25</v>
      </c>
      <c r="F7" s="32"/>
    </row>
    <row r="8" spans="1:9" ht="38.25" customHeight="1">
      <c r="A8" s="37">
        <v>1</v>
      </c>
      <c r="B8" s="38" t="s">
        <v>187</v>
      </c>
      <c r="C8" s="20"/>
      <c r="D8" s="39"/>
      <c r="E8" s="40"/>
      <c r="F8" s="41" t="s">
        <v>59</v>
      </c>
    </row>
    <row r="9" spans="1:9" ht="28.5" customHeight="1">
      <c r="A9" s="30" t="s">
        <v>57</v>
      </c>
      <c r="B9" s="31" t="s">
        <v>188</v>
      </c>
      <c r="C9" s="20" t="s">
        <v>189</v>
      </c>
      <c r="D9" s="42">
        <v>1</v>
      </c>
      <c r="E9" s="33">
        <f>[39]composicao!F52</f>
        <v>1943.6879999999996</v>
      </c>
      <c r="F9" s="34">
        <f>D9*E9</f>
        <v>1943.6879999999996</v>
      </c>
    </row>
    <row r="10" spans="1:9" ht="39" customHeight="1">
      <c r="A10" s="30" t="s">
        <v>132</v>
      </c>
      <c r="B10" s="31" t="s">
        <v>190</v>
      </c>
      <c r="C10" s="20" t="s">
        <v>191</v>
      </c>
      <c r="D10" s="42">
        <v>12</v>
      </c>
      <c r="E10" s="33">
        <f>[39]composicao!F86</f>
        <v>90.6</v>
      </c>
      <c r="F10" s="34">
        <f>D10*E10</f>
        <v>1087.1999999999998</v>
      </c>
    </row>
    <row r="11" spans="1:9" ht="30" customHeight="1">
      <c r="A11" s="30"/>
      <c r="B11" s="31"/>
      <c r="C11" s="623" t="s">
        <v>192</v>
      </c>
      <c r="D11" s="624"/>
      <c r="E11" s="625"/>
      <c r="F11" s="43">
        <f>SUM(F9:F10)</f>
        <v>3030.8879999999995</v>
      </c>
    </row>
    <row r="12" spans="1:9" ht="43.5" customHeight="1">
      <c r="A12" s="20"/>
      <c r="B12" s="20"/>
      <c r="C12" s="20"/>
      <c r="D12" s="44"/>
      <c r="E12" s="32"/>
      <c r="F12" s="32"/>
    </row>
    <row r="13" spans="1:9" ht="34.5" customHeight="1">
      <c r="A13" s="37">
        <v>2</v>
      </c>
      <c r="B13" s="38" t="s">
        <v>193</v>
      </c>
      <c r="C13" s="20"/>
      <c r="D13" s="44"/>
      <c r="E13" s="45"/>
      <c r="F13" s="45"/>
    </row>
    <row r="14" spans="1:9" ht="53.25" customHeight="1">
      <c r="A14" s="30" t="s">
        <v>194</v>
      </c>
      <c r="B14" s="31" t="s">
        <v>195</v>
      </c>
      <c r="C14" s="20" t="s">
        <v>189</v>
      </c>
      <c r="D14" s="44">
        <v>59</v>
      </c>
      <c r="E14" s="45">
        <f>'04. MSD - Projeto Tipo 2'!F82</f>
        <v>2318.1664999999989</v>
      </c>
      <c r="F14" s="34">
        <f>D14*E14</f>
        <v>136771.82349999994</v>
      </c>
    </row>
    <row r="15" spans="1:9" ht="52.5" customHeight="1">
      <c r="A15" s="30"/>
      <c r="B15" s="31"/>
      <c r="C15" s="623" t="s">
        <v>196</v>
      </c>
      <c r="D15" s="624"/>
      <c r="E15" s="625"/>
      <c r="F15" s="46">
        <f>F14</f>
        <v>136771.82349999994</v>
      </c>
      <c r="H15" s="47">
        <f>+F16/H16</f>
        <v>0.46761504662379438</v>
      </c>
      <c r="I15" s="48"/>
    </row>
    <row r="16" spans="1:9" ht="47.25" customHeight="1">
      <c r="A16" s="49"/>
      <c r="B16" s="50"/>
      <c r="C16" s="51"/>
      <c r="D16" s="626" t="s">
        <v>42</v>
      </c>
      <c r="E16" s="626"/>
      <c r="F16" s="52">
        <f>F11+F15</f>
        <v>139802.71149999995</v>
      </c>
      <c r="H16" s="48">
        <v>298969.65999999997</v>
      </c>
      <c r="I16" s="15">
        <f>+H16*1.25</f>
        <v>373712.07499999995</v>
      </c>
    </row>
    <row r="17" spans="1:8">
      <c r="H17" s="53">
        <f>+F16/H16</f>
        <v>0.46761504662379438</v>
      </c>
    </row>
    <row r="18" spans="1:8">
      <c r="A18" s="627" t="s">
        <v>197</v>
      </c>
      <c r="B18" s="627"/>
      <c r="C18" s="627"/>
      <c r="D18" s="627"/>
      <c r="E18" s="627"/>
      <c r="F18" s="627"/>
      <c r="H18" s="53">
        <f>1-H17</f>
        <v>0.53238495337620562</v>
      </c>
    </row>
  </sheetData>
  <mergeCells count="13">
    <mergeCell ref="C11:E11"/>
    <mergeCell ref="C15:E15"/>
    <mergeCell ref="D16:E16"/>
    <mergeCell ref="A18:F18"/>
    <mergeCell ref="A1:F1"/>
    <mergeCell ref="B2:F2"/>
    <mergeCell ref="B3:F3"/>
    <mergeCell ref="C4:F4"/>
    <mergeCell ref="C5:F5"/>
    <mergeCell ref="A6:A7"/>
    <mergeCell ref="B6:B7"/>
    <mergeCell ref="C6:C7"/>
    <mergeCell ref="D6:D7"/>
  </mergeCells>
  <printOptions horizontalCentered="1"/>
  <pageMargins left="0.23622047244094491" right="0.23622047244094491" top="1.9685039370078741" bottom="0.74803149606299213" header="0.31496062992125984" footer="0.31496062992125984"/>
  <pageSetup paperSize="9" scale="8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opLeftCell="A85" zoomScaleNormal="100" workbookViewId="0">
      <selection activeCell="I104" sqref="A1:I104"/>
    </sheetView>
  </sheetViews>
  <sheetFormatPr defaultRowHeight="15"/>
  <cols>
    <col min="1" max="1" width="5.85546875" style="409" bestFit="1" customWidth="1"/>
    <col min="2" max="2" width="52.7109375" style="409" customWidth="1"/>
    <col min="3" max="3" width="5.42578125" style="409" bestFit="1" customWidth="1"/>
    <col min="4" max="4" width="6.7109375" style="409" hidden="1" customWidth="1"/>
    <col min="5" max="5" width="8.42578125" style="409" customWidth="1"/>
    <col min="6" max="6" width="9" style="409" customWidth="1"/>
    <col min="7" max="7" width="10" style="409" bestFit="1" customWidth="1"/>
    <col min="8" max="8" width="11.140625" style="546" customWidth="1"/>
    <col min="9" max="9" width="9.140625" style="546"/>
    <col min="10" max="16384" width="9.140625" style="409"/>
  </cols>
  <sheetData>
    <row r="1" spans="1:9">
      <c r="A1" s="408"/>
      <c r="B1" s="408"/>
      <c r="C1" s="408"/>
      <c r="D1" s="408"/>
      <c r="E1" s="408"/>
      <c r="F1" s="408"/>
      <c r="G1" s="408"/>
    </row>
    <row r="2" spans="1:9">
      <c r="A2" s="408"/>
      <c r="B2" s="410" t="s">
        <v>956</v>
      </c>
      <c r="C2" s="408"/>
      <c r="D2" s="408"/>
      <c r="E2" s="408"/>
      <c r="F2" s="408"/>
      <c r="G2" s="408"/>
    </row>
    <row r="3" spans="1:9">
      <c r="A3" s="408"/>
      <c r="B3" s="408"/>
      <c r="C3" s="408"/>
      <c r="D3" s="408"/>
      <c r="E3" s="408"/>
      <c r="F3" s="408"/>
      <c r="G3" s="408"/>
    </row>
    <row r="4" spans="1:9">
      <c r="A4" s="408"/>
      <c r="B4" s="408"/>
      <c r="C4" s="408"/>
      <c r="D4" s="408"/>
      <c r="E4" s="408"/>
      <c r="F4" s="408"/>
      <c r="G4" s="408"/>
    </row>
    <row r="5" spans="1:9">
      <c r="A5" s="408"/>
      <c r="B5" s="408"/>
      <c r="C5" s="408"/>
      <c r="D5" s="408"/>
      <c r="E5" s="408"/>
      <c r="F5" s="408"/>
      <c r="G5" s="408"/>
    </row>
    <row r="6" spans="1:9">
      <c r="A6" s="408"/>
      <c r="B6" s="408"/>
      <c r="C6" s="408"/>
      <c r="D6" s="408"/>
      <c r="E6" s="408"/>
      <c r="F6" s="408"/>
      <c r="G6" s="408"/>
    </row>
    <row r="7" spans="1:9">
      <c r="A7" s="408"/>
      <c r="B7" s="408"/>
      <c r="C7" s="408"/>
      <c r="D7" s="408"/>
      <c r="E7" s="408"/>
      <c r="F7" s="408"/>
      <c r="G7" s="408"/>
    </row>
    <row r="8" spans="1:9">
      <c r="A8" s="408"/>
      <c r="B8" s="408"/>
      <c r="C8" s="408"/>
      <c r="D8" s="408"/>
      <c r="E8" s="408"/>
      <c r="F8" s="408"/>
      <c r="G8" s="408"/>
    </row>
    <row r="9" spans="1:9">
      <c r="A9" s="408"/>
      <c r="B9" s="411" t="s">
        <v>958</v>
      </c>
      <c r="C9" s="408"/>
      <c r="D9" s="408"/>
      <c r="E9" s="408"/>
      <c r="F9" s="408"/>
      <c r="G9" s="408"/>
    </row>
    <row r="10" spans="1:9" ht="15.75" thickBot="1">
      <c r="A10" s="408"/>
      <c r="B10" s="408"/>
      <c r="C10" s="408"/>
      <c r="D10" s="408"/>
      <c r="E10" s="408"/>
      <c r="F10" s="408"/>
      <c r="G10" s="408"/>
    </row>
    <row r="11" spans="1:9" ht="30" customHeight="1">
      <c r="A11" s="640" t="s">
        <v>50</v>
      </c>
      <c r="B11" s="643" t="s">
        <v>206</v>
      </c>
      <c r="C11" s="646" t="s">
        <v>207</v>
      </c>
      <c r="D11" s="647"/>
      <c r="E11" s="647"/>
      <c r="F11" s="647"/>
      <c r="G11" s="647"/>
      <c r="H11" s="635" t="s">
        <v>1041</v>
      </c>
      <c r="I11" s="635"/>
    </row>
    <row r="12" spans="1:9" ht="30" customHeight="1">
      <c r="A12" s="641"/>
      <c r="B12" s="644"/>
      <c r="C12" s="641" t="s">
        <v>210</v>
      </c>
      <c r="D12" s="648" t="s">
        <v>297</v>
      </c>
      <c r="E12" s="648" t="s">
        <v>296</v>
      </c>
      <c r="F12" s="650" t="s">
        <v>959</v>
      </c>
      <c r="G12" s="652" t="s">
        <v>213</v>
      </c>
      <c r="H12" s="635" t="s">
        <v>1042</v>
      </c>
      <c r="I12" s="635"/>
    </row>
    <row r="13" spans="1:9" ht="15.75" customHeight="1">
      <c r="A13" s="642"/>
      <c r="B13" s="645"/>
      <c r="C13" s="642"/>
      <c r="D13" s="649"/>
      <c r="E13" s="649"/>
      <c r="F13" s="651"/>
      <c r="G13" s="653"/>
      <c r="H13" s="635" t="s">
        <v>1044</v>
      </c>
      <c r="I13" s="635"/>
    </row>
    <row r="14" spans="1:9" ht="30" customHeight="1">
      <c r="A14" s="156"/>
      <c r="B14" s="157"/>
      <c r="C14" s="158" t="s">
        <v>59</v>
      </c>
      <c r="D14" s="159" t="s">
        <v>59</v>
      </c>
      <c r="E14" s="159"/>
      <c r="F14" s="160" t="s">
        <v>59</v>
      </c>
      <c r="G14" s="554">
        <f>G104</f>
        <v>71169.43573099999</v>
      </c>
      <c r="H14" s="635" t="s">
        <v>1043</v>
      </c>
      <c r="I14" s="635"/>
    </row>
    <row r="15" spans="1:9">
      <c r="A15" s="164"/>
      <c r="B15" s="165" t="s">
        <v>193</v>
      </c>
      <c r="C15" s="166" t="s">
        <v>59</v>
      </c>
      <c r="D15" s="167" t="s">
        <v>59</v>
      </c>
      <c r="E15" s="167"/>
      <c r="F15" s="168" t="s">
        <v>59</v>
      </c>
      <c r="G15" s="169">
        <f>SUM(G17:G18)</f>
        <v>6101.05</v>
      </c>
      <c r="H15" s="546" t="s">
        <v>1030</v>
      </c>
      <c r="I15" s="546" t="s">
        <v>1031</v>
      </c>
    </row>
    <row r="16" spans="1:9">
      <c r="A16" s="366" t="s">
        <v>840</v>
      </c>
      <c r="B16" s="367" t="s">
        <v>187</v>
      </c>
      <c r="C16" s="368"/>
      <c r="D16" s="369"/>
      <c r="E16" s="369"/>
      <c r="F16" s="369"/>
      <c r="G16" s="370"/>
    </row>
    <row r="17" spans="1:9">
      <c r="A17" s="77" t="s">
        <v>57</v>
      </c>
      <c r="B17" s="373" t="s">
        <v>1007</v>
      </c>
      <c r="C17" s="151" t="s">
        <v>86</v>
      </c>
      <c r="D17" s="83">
        <v>1</v>
      </c>
      <c r="E17" s="83">
        <v>1</v>
      </c>
      <c r="F17" s="83">
        <v>3458.77</v>
      </c>
      <c r="G17" s="374">
        <f>ROUND(E17*F17,2)</f>
        <v>3458.77</v>
      </c>
      <c r="H17" s="546" t="s">
        <v>1008</v>
      </c>
      <c r="I17" s="546" t="s">
        <v>1020</v>
      </c>
    </row>
    <row r="18" spans="1:9">
      <c r="A18" s="77" t="s">
        <v>132</v>
      </c>
      <c r="B18" s="373" t="s">
        <v>910</v>
      </c>
      <c r="C18" s="151" t="s">
        <v>62</v>
      </c>
      <c r="D18" s="83">
        <v>12</v>
      </c>
      <c r="E18" s="83">
        <v>12</v>
      </c>
      <c r="F18" s="83">
        <v>220.19</v>
      </c>
      <c r="G18" s="374">
        <f>ROUND(E18*F18,2)</f>
        <v>2642.28</v>
      </c>
      <c r="H18" s="546" t="s">
        <v>1009</v>
      </c>
      <c r="I18" s="546" t="s">
        <v>1011</v>
      </c>
    </row>
    <row r="19" spans="1:9">
      <c r="A19" s="366"/>
      <c r="B19" s="367"/>
      <c r="C19" s="368"/>
      <c r="D19" s="369"/>
      <c r="E19" s="369"/>
      <c r="F19" s="369">
        <v>0</v>
      </c>
      <c r="G19" s="370"/>
    </row>
    <row r="20" spans="1:9">
      <c r="A20" s="126" t="s">
        <v>57</v>
      </c>
      <c r="B20" s="173" t="s">
        <v>58</v>
      </c>
      <c r="C20" s="174" t="s">
        <v>59</v>
      </c>
      <c r="D20" s="412"/>
      <c r="E20" s="412"/>
      <c r="F20" s="412">
        <v>0</v>
      </c>
      <c r="G20" s="176">
        <f>SUM(G21:G53)</f>
        <v>35216.519999999997</v>
      </c>
    </row>
    <row r="21" spans="1:9">
      <c r="A21" s="77" t="s">
        <v>911</v>
      </c>
      <c r="B21" s="181" t="s">
        <v>61</v>
      </c>
      <c r="C21" s="182" t="s">
        <v>62</v>
      </c>
      <c r="D21" s="183">
        <v>12</v>
      </c>
      <c r="E21" s="183"/>
      <c r="F21" s="183">
        <v>0</v>
      </c>
      <c r="G21" s="374">
        <f t="shared" ref="G21:G53" si="0">ROUND(E21*F21,2)</f>
        <v>0</v>
      </c>
    </row>
    <row r="22" spans="1:9">
      <c r="A22" s="77" t="s">
        <v>912</v>
      </c>
      <c r="B22" s="181" t="s">
        <v>64</v>
      </c>
      <c r="C22" s="182" t="s">
        <v>62</v>
      </c>
      <c r="D22" s="183">
        <v>3.12</v>
      </c>
      <c r="E22" s="183"/>
      <c r="F22" s="183">
        <v>0</v>
      </c>
      <c r="G22" s="374">
        <f t="shared" si="0"/>
        <v>0</v>
      </c>
    </row>
    <row r="23" spans="1:9" ht="25.5">
      <c r="A23" s="77" t="s">
        <v>913</v>
      </c>
      <c r="B23" s="181" t="s">
        <v>66</v>
      </c>
      <c r="C23" s="182" t="s">
        <v>67</v>
      </c>
      <c r="D23" s="183">
        <v>2.69</v>
      </c>
      <c r="E23" s="183"/>
      <c r="F23" s="183">
        <v>0</v>
      </c>
      <c r="G23" s="374">
        <f t="shared" si="0"/>
        <v>0</v>
      </c>
    </row>
    <row r="24" spans="1:9">
      <c r="A24" s="77" t="s">
        <v>914</v>
      </c>
      <c r="B24" s="181" t="s">
        <v>269</v>
      </c>
      <c r="C24" s="182" t="s">
        <v>67</v>
      </c>
      <c r="D24" s="183">
        <v>2.52</v>
      </c>
      <c r="E24" s="183"/>
      <c r="F24" s="183">
        <v>0</v>
      </c>
      <c r="G24" s="374">
        <f t="shared" si="0"/>
        <v>0</v>
      </c>
    </row>
    <row r="25" spans="1:9" ht="25.5">
      <c r="A25" s="77" t="s">
        <v>915</v>
      </c>
      <c r="B25" s="181" t="s">
        <v>69</v>
      </c>
      <c r="C25" s="182" t="s">
        <v>67</v>
      </c>
      <c r="D25" s="183">
        <v>1.1100000000000001</v>
      </c>
      <c r="E25" s="183"/>
      <c r="F25" s="183">
        <v>0</v>
      </c>
      <c r="G25" s="374">
        <f t="shared" si="0"/>
        <v>0</v>
      </c>
    </row>
    <row r="26" spans="1:9">
      <c r="A26" s="77" t="s">
        <v>916</v>
      </c>
      <c r="B26" s="181" t="s">
        <v>71</v>
      </c>
      <c r="C26" s="182" t="s">
        <v>67</v>
      </c>
      <c r="D26" s="183">
        <v>0.65</v>
      </c>
      <c r="E26" s="183"/>
      <c r="F26" s="183">
        <v>0</v>
      </c>
      <c r="G26" s="374">
        <f t="shared" si="0"/>
        <v>0</v>
      </c>
    </row>
    <row r="27" spans="1:9">
      <c r="A27" s="77" t="s">
        <v>917</v>
      </c>
      <c r="B27" s="181" t="s">
        <v>73</v>
      </c>
      <c r="C27" s="182" t="s">
        <v>67</v>
      </c>
      <c r="D27" s="183">
        <v>1.1399999999999999</v>
      </c>
      <c r="E27" s="183"/>
      <c r="F27" s="183">
        <v>0</v>
      </c>
      <c r="G27" s="374">
        <f t="shared" si="0"/>
        <v>0</v>
      </c>
    </row>
    <row r="28" spans="1:9" ht="25.5">
      <c r="A28" s="77" t="s">
        <v>918</v>
      </c>
      <c r="B28" s="181" t="s">
        <v>75</v>
      </c>
      <c r="C28" s="182" t="s">
        <v>62</v>
      </c>
      <c r="D28" s="183">
        <v>2.52</v>
      </c>
      <c r="E28" s="183">
        <v>5.04</v>
      </c>
      <c r="F28" s="183">
        <v>35.74</v>
      </c>
      <c r="G28" s="374">
        <f t="shared" si="0"/>
        <v>180.13</v>
      </c>
      <c r="H28" s="546" t="s">
        <v>1012</v>
      </c>
      <c r="I28" s="546" t="s">
        <v>1020</v>
      </c>
    </row>
    <row r="29" spans="1:9">
      <c r="A29" s="77" t="s">
        <v>919</v>
      </c>
      <c r="B29" s="181" t="s">
        <v>77</v>
      </c>
      <c r="C29" s="182" t="s">
        <v>62</v>
      </c>
      <c r="D29" s="183">
        <v>14.81</v>
      </c>
      <c r="E29" s="183"/>
      <c r="F29" s="183">
        <v>0</v>
      </c>
      <c r="G29" s="374">
        <f t="shared" si="0"/>
        <v>0</v>
      </c>
    </row>
    <row r="30" spans="1:9" ht="38.25">
      <c r="A30" s="77" t="s">
        <v>920</v>
      </c>
      <c r="B30" s="181" t="s">
        <v>949</v>
      </c>
      <c r="C30" s="182" t="s">
        <v>62</v>
      </c>
      <c r="D30" s="183">
        <v>1.65</v>
      </c>
      <c r="E30" s="183">
        <v>29.7</v>
      </c>
      <c r="F30" s="183">
        <v>35.340000000000003</v>
      </c>
      <c r="G30" s="374">
        <f t="shared" si="0"/>
        <v>1049.5999999999999</v>
      </c>
      <c r="H30" s="546" t="s">
        <v>950</v>
      </c>
      <c r="I30" s="546" t="s">
        <v>1011</v>
      </c>
    </row>
    <row r="31" spans="1:9">
      <c r="A31" s="77" t="s">
        <v>921</v>
      </c>
      <c r="B31" s="181" t="s">
        <v>81</v>
      </c>
      <c r="C31" s="182" t="s">
        <v>62</v>
      </c>
      <c r="D31" s="183">
        <v>5.2</v>
      </c>
      <c r="E31" s="183">
        <v>15.600000000000001</v>
      </c>
      <c r="F31" s="183">
        <v>64.400000000000006</v>
      </c>
      <c r="G31" s="374">
        <f t="shared" si="0"/>
        <v>1004.64</v>
      </c>
      <c r="H31" s="546" t="s">
        <v>1013</v>
      </c>
      <c r="I31" s="546" t="s">
        <v>1020</v>
      </c>
    </row>
    <row r="32" spans="1:9">
      <c r="A32" s="77" t="s">
        <v>922</v>
      </c>
      <c r="B32" s="181" t="s">
        <v>83</v>
      </c>
      <c r="C32" s="182" t="s">
        <v>62</v>
      </c>
      <c r="D32" s="183">
        <v>5.2</v>
      </c>
      <c r="E32" s="183">
        <v>15.600000000000001</v>
      </c>
      <c r="F32" s="183">
        <v>25.09</v>
      </c>
      <c r="G32" s="374">
        <f t="shared" si="0"/>
        <v>391.4</v>
      </c>
      <c r="H32" s="546" t="s">
        <v>1038</v>
      </c>
      <c r="I32" s="546" t="s">
        <v>1033</v>
      </c>
    </row>
    <row r="33" spans="1:9">
      <c r="A33" s="77" t="s">
        <v>923</v>
      </c>
      <c r="B33" s="181" t="s">
        <v>85</v>
      </c>
      <c r="C33" s="182" t="s">
        <v>86</v>
      </c>
      <c r="D33" s="183">
        <v>1</v>
      </c>
      <c r="E33" s="183">
        <v>23</v>
      </c>
      <c r="F33" s="183">
        <f>'08. COMPOSIÇÕES DE CUSTOS'!E81</f>
        <v>311.46999999999997</v>
      </c>
      <c r="G33" s="374">
        <f t="shared" si="0"/>
        <v>7163.81</v>
      </c>
      <c r="H33" s="636" t="s">
        <v>1032</v>
      </c>
      <c r="I33" s="637"/>
    </row>
    <row r="34" spans="1:9" ht="25.5">
      <c r="A34" s="77" t="s">
        <v>924</v>
      </c>
      <c r="B34" s="181" t="s">
        <v>88</v>
      </c>
      <c r="C34" s="182" t="s">
        <v>62</v>
      </c>
      <c r="D34" s="183">
        <v>28.1</v>
      </c>
      <c r="E34" s="183">
        <v>590.1</v>
      </c>
      <c r="F34" s="183">
        <v>3.97</v>
      </c>
      <c r="G34" s="374">
        <f t="shared" si="0"/>
        <v>2342.6999999999998</v>
      </c>
      <c r="H34" s="546" t="s">
        <v>1014</v>
      </c>
      <c r="I34" s="546" t="s">
        <v>1020</v>
      </c>
    </row>
    <row r="35" spans="1:9">
      <c r="A35" s="77" t="s">
        <v>925</v>
      </c>
      <c r="B35" s="181" t="s">
        <v>90</v>
      </c>
      <c r="C35" s="182" t="s">
        <v>62</v>
      </c>
      <c r="D35" s="183">
        <v>8.5</v>
      </c>
      <c r="E35" s="183">
        <v>178.5</v>
      </c>
      <c r="F35" s="183">
        <v>18.07</v>
      </c>
      <c r="G35" s="374">
        <f t="shared" si="0"/>
        <v>3225.5</v>
      </c>
      <c r="H35" s="546" t="s">
        <v>1015</v>
      </c>
      <c r="I35" s="546" t="s">
        <v>1020</v>
      </c>
    </row>
    <row r="36" spans="1:9" ht="25.5">
      <c r="A36" s="77" t="s">
        <v>926</v>
      </c>
      <c r="B36" s="181" t="s">
        <v>92</v>
      </c>
      <c r="C36" s="182" t="s">
        <v>62</v>
      </c>
      <c r="D36" s="183">
        <v>28.1</v>
      </c>
      <c r="E36" s="183">
        <v>590.1</v>
      </c>
      <c r="F36" s="183">
        <v>12.58</v>
      </c>
      <c r="G36" s="374">
        <f t="shared" si="0"/>
        <v>7423.46</v>
      </c>
      <c r="H36" s="546" t="s">
        <v>1016</v>
      </c>
      <c r="I36" s="546" t="s">
        <v>1020</v>
      </c>
    </row>
    <row r="37" spans="1:9">
      <c r="A37" s="77" t="s">
        <v>927</v>
      </c>
      <c r="B37" s="181" t="s">
        <v>94</v>
      </c>
      <c r="C37" s="182" t="s">
        <v>62</v>
      </c>
      <c r="D37" s="183">
        <v>0.6</v>
      </c>
      <c r="E37" s="183">
        <v>12.6</v>
      </c>
      <c r="F37" s="183">
        <v>12.58</v>
      </c>
      <c r="G37" s="374">
        <f t="shared" si="0"/>
        <v>158.51</v>
      </c>
      <c r="H37" s="546" t="s">
        <v>1016</v>
      </c>
      <c r="I37" s="546" t="s">
        <v>1020</v>
      </c>
    </row>
    <row r="38" spans="1:9" ht="38.25">
      <c r="A38" s="77" t="s">
        <v>928</v>
      </c>
      <c r="B38" s="181" t="s">
        <v>944</v>
      </c>
      <c r="C38" s="182" t="s">
        <v>62</v>
      </c>
      <c r="D38" s="183">
        <v>8.5</v>
      </c>
      <c r="E38" s="183">
        <v>153</v>
      </c>
      <c r="F38" s="183">
        <v>28.44</v>
      </c>
      <c r="G38" s="374">
        <f t="shared" si="0"/>
        <v>4351.32</v>
      </c>
      <c r="H38" s="546">
        <v>84024</v>
      </c>
      <c r="I38" s="546" t="s">
        <v>1011</v>
      </c>
    </row>
    <row r="39" spans="1:9" ht="25.5">
      <c r="A39" s="77" t="s">
        <v>929</v>
      </c>
      <c r="B39" s="181" t="s">
        <v>98</v>
      </c>
      <c r="C39" s="182" t="s">
        <v>62</v>
      </c>
      <c r="D39" s="183">
        <v>2.16</v>
      </c>
      <c r="E39" s="183">
        <v>51.84</v>
      </c>
      <c r="F39" s="183">
        <v>26.17</v>
      </c>
      <c r="G39" s="374">
        <f t="shared" si="0"/>
        <v>1356.65</v>
      </c>
      <c r="H39" s="546">
        <v>6067</v>
      </c>
      <c r="I39" s="546" t="s">
        <v>1011</v>
      </c>
    </row>
    <row r="40" spans="1:9">
      <c r="A40" s="77" t="s">
        <v>930</v>
      </c>
      <c r="B40" s="181" t="s">
        <v>100</v>
      </c>
      <c r="C40" s="182" t="s">
        <v>62</v>
      </c>
      <c r="D40" s="183">
        <v>19.600000000000001</v>
      </c>
      <c r="E40" s="183">
        <v>372.40000000000003</v>
      </c>
      <c r="F40" s="183">
        <v>6.71</v>
      </c>
      <c r="G40" s="374">
        <f t="shared" si="0"/>
        <v>2498.8000000000002</v>
      </c>
      <c r="H40" s="546" t="s">
        <v>1017</v>
      </c>
      <c r="I40" s="546" t="s">
        <v>1020</v>
      </c>
    </row>
    <row r="41" spans="1:9">
      <c r="A41" s="77" t="s">
        <v>931</v>
      </c>
      <c r="B41" s="181" t="s">
        <v>102</v>
      </c>
      <c r="C41" s="182" t="s">
        <v>62</v>
      </c>
      <c r="D41" s="183">
        <v>0.25</v>
      </c>
      <c r="E41" s="183">
        <v>5.25</v>
      </c>
      <c r="F41" s="183">
        <v>15.58</v>
      </c>
      <c r="G41" s="374">
        <f t="shared" si="0"/>
        <v>81.8</v>
      </c>
    </row>
    <row r="42" spans="1:9">
      <c r="A42" s="77" t="s">
        <v>932</v>
      </c>
      <c r="B42" s="181" t="s">
        <v>104</v>
      </c>
      <c r="C42" s="182" t="s">
        <v>62</v>
      </c>
      <c r="D42" s="183">
        <v>2.82</v>
      </c>
      <c r="E42" s="183">
        <v>59.22</v>
      </c>
      <c r="F42" s="183">
        <v>50.83</v>
      </c>
      <c r="G42" s="374">
        <f t="shared" si="0"/>
        <v>3010.15</v>
      </c>
      <c r="H42" s="546" t="s">
        <v>1018</v>
      </c>
      <c r="I42" s="546" t="s">
        <v>1020</v>
      </c>
    </row>
    <row r="43" spans="1:9" ht="25.5">
      <c r="A43" s="77" t="s">
        <v>933</v>
      </c>
      <c r="B43" s="186" t="s">
        <v>106</v>
      </c>
      <c r="C43" s="187" t="s">
        <v>67</v>
      </c>
      <c r="D43" s="188">
        <v>0.04</v>
      </c>
      <c r="E43" s="183">
        <v>0.84</v>
      </c>
      <c r="F43" s="183">
        <v>1164.3399999999999</v>
      </c>
      <c r="G43" s="374">
        <f t="shared" si="0"/>
        <v>978.05</v>
      </c>
      <c r="H43" s="546" t="s">
        <v>1039</v>
      </c>
      <c r="I43" s="546" t="s">
        <v>1033</v>
      </c>
    </row>
    <row r="44" spans="1:9">
      <c r="A44" s="77" t="s">
        <v>934</v>
      </c>
      <c r="B44" s="186" t="s">
        <v>108</v>
      </c>
      <c r="C44" s="187" t="s">
        <v>62</v>
      </c>
      <c r="D44" s="188">
        <v>0.19</v>
      </c>
      <c r="E44" s="183"/>
      <c r="F44" s="183">
        <v>0</v>
      </c>
      <c r="G44" s="374">
        <f t="shared" si="0"/>
        <v>0</v>
      </c>
    </row>
    <row r="45" spans="1:9" ht="25.5">
      <c r="A45" s="77" t="s">
        <v>935</v>
      </c>
      <c r="B45" s="186" t="s">
        <v>270</v>
      </c>
      <c r="C45" s="187" t="s">
        <v>86</v>
      </c>
      <c r="D45" s="188">
        <v>6</v>
      </c>
      <c r="E45" s="183"/>
      <c r="F45" s="183">
        <v>0</v>
      </c>
      <c r="G45" s="374">
        <f t="shared" si="0"/>
        <v>0</v>
      </c>
    </row>
    <row r="46" spans="1:9" ht="25.5">
      <c r="A46" s="77" t="s">
        <v>936</v>
      </c>
      <c r="B46" s="186" t="s">
        <v>271</v>
      </c>
      <c r="C46" s="187" t="s">
        <v>86</v>
      </c>
      <c r="D46" s="188">
        <v>1</v>
      </c>
      <c r="E46" s="183"/>
      <c r="F46" s="183">
        <v>0</v>
      </c>
      <c r="G46" s="374">
        <f t="shared" si="0"/>
        <v>0</v>
      </c>
    </row>
    <row r="47" spans="1:9" ht="25.5">
      <c r="A47" s="77" t="s">
        <v>937</v>
      </c>
      <c r="B47" s="186" t="s">
        <v>272</v>
      </c>
      <c r="C47" s="187" t="s">
        <v>86</v>
      </c>
      <c r="D47" s="188">
        <v>1</v>
      </c>
      <c r="E47" s="183"/>
      <c r="F47" s="183">
        <v>0</v>
      </c>
      <c r="G47" s="374">
        <f t="shared" si="0"/>
        <v>0</v>
      </c>
    </row>
    <row r="48" spans="1:9" ht="25.5">
      <c r="A48" s="77" t="s">
        <v>938</v>
      </c>
      <c r="B48" s="186" t="s">
        <v>273</v>
      </c>
      <c r="C48" s="187" t="s">
        <v>62</v>
      </c>
      <c r="D48" s="188">
        <v>1</v>
      </c>
      <c r="E48" s="183"/>
      <c r="F48" s="183">
        <v>0</v>
      </c>
      <c r="G48" s="374">
        <f t="shared" si="0"/>
        <v>0</v>
      </c>
    </row>
    <row r="49" spans="1:9" ht="25.5">
      <c r="A49" s="77" t="s">
        <v>939</v>
      </c>
      <c r="B49" s="186" t="s">
        <v>112</v>
      </c>
      <c r="C49" s="187" t="s">
        <v>67</v>
      </c>
      <c r="D49" s="188">
        <v>0.95</v>
      </c>
      <c r="E49" s="183"/>
      <c r="F49" s="183">
        <v>0</v>
      </c>
      <c r="G49" s="374">
        <f t="shared" si="0"/>
        <v>0</v>
      </c>
    </row>
    <row r="50" spans="1:9">
      <c r="A50" s="77" t="s">
        <v>940</v>
      </c>
      <c r="B50" s="189" t="s">
        <v>274</v>
      </c>
      <c r="C50" s="182" t="s">
        <v>67</v>
      </c>
      <c r="D50" s="183">
        <v>0.4</v>
      </c>
      <c r="E50" s="183"/>
      <c r="F50" s="183">
        <v>0</v>
      </c>
      <c r="G50" s="374">
        <f t="shared" si="0"/>
        <v>0</v>
      </c>
    </row>
    <row r="51" spans="1:9">
      <c r="A51" s="77" t="s">
        <v>941</v>
      </c>
      <c r="B51" s="189" t="s">
        <v>275</v>
      </c>
      <c r="C51" s="182" t="s">
        <v>67</v>
      </c>
      <c r="D51" s="183">
        <v>0.4</v>
      </c>
      <c r="E51" s="183"/>
      <c r="F51" s="183">
        <v>0</v>
      </c>
      <c r="G51" s="374">
        <f t="shared" si="0"/>
        <v>0</v>
      </c>
    </row>
    <row r="52" spans="1:9">
      <c r="A52" s="77" t="s">
        <v>942</v>
      </c>
      <c r="B52" s="189" t="s">
        <v>276</v>
      </c>
      <c r="C52" s="182" t="s">
        <v>86</v>
      </c>
      <c r="D52" s="183">
        <v>0.2</v>
      </c>
      <c r="E52" s="183"/>
      <c r="F52" s="183">
        <v>0</v>
      </c>
      <c r="G52" s="374">
        <f t="shared" si="0"/>
        <v>0</v>
      </c>
    </row>
    <row r="53" spans="1:9">
      <c r="A53" s="77" t="s">
        <v>943</v>
      </c>
      <c r="B53" s="189" t="s">
        <v>110</v>
      </c>
      <c r="C53" s="182" t="s">
        <v>86</v>
      </c>
      <c r="D53" s="183">
        <v>1</v>
      </c>
      <c r="E53" s="183"/>
      <c r="F53" s="183">
        <v>0</v>
      </c>
      <c r="G53" s="374">
        <f t="shared" si="0"/>
        <v>0</v>
      </c>
    </row>
    <row r="54" spans="1:9">
      <c r="A54" s="77"/>
      <c r="B54" s="189"/>
      <c r="C54" s="182"/>
      <c r="D54" s="183"/>
      <c r="E54" s="183"/>
      <c r="F54" s="183">
        <v>0</v>
      </c>
      <c r="G54" s="83"/>
    </row>
    <row r="55" spans="1:9">
      <c r="A55" s="126" t="s">
        <v>132</v>
      </c>
      <c r="B55" s="173" t="s">
        <v>267</v>
      </c>
      <c r="C55" s="174" t="s">
        <v>59</v>
      </c>
      <c r="D55" s="412"/>
      <c r="E55" s="412"/>
      <c r="F55" s="412">
        <v>0</v>
      </c>
      <c r="G55" s="176">
        <f>SUM(G56:G65)</f>
        <v>2728.44</v>
      </c>
    </row>
    <row r="56" spans="1:9">
      <c r="A56" s="77" t="s">
        <v>134</v>
      </c>
      <c r="B56" s="181" t="s">
        <v>116</v>
      </c>
      <c r="C56" s="182" t="s">
        <v>285</v>
      </c>
      <c r="D56" s="183">
        <v>2</v>
      </c>
      <c r="E56" s="413">
        <v>24</v>
      </c>
      <c r="F56" s="413">
        <v>5.57</v>
      </c>
      <c r="G56" s="374">
        <f t="shared" ref="G56:G66" si="1">ROUND(E56*F56,2)</f>
        <v>133.68</v>
      </c>
      <c r="H56" s="546">
        <v>89358</v>
      </c>
      <c r="I56" s="546" t="s">
        <v>1011</v>
      </c>
    </row>
    <row r="57" spans="1:9" ht="25.5">
      <c r="A57" s="77" t="s">
        <v>136</v>
      </c>
      <c r="B57" s="181" t="s">
        <v>118</v>
      </c>
      <c r="C57" s="182" t="s">
        <v>285</v>
      </c>
      <c r="D57" s="183">
        <v>3</v>
      </c>
      <c r="E57" s="413">
        <v>36</v>
      </c>
      <c r="F57" s="413">
        <v>5.73</v>
      </c>
      <c r="G57" s="374">
        <f t="shared" si="1"/>
        <v>206.28</v>
      </c>
      <c r="H57" s="546" t="s">
        <v>1021</v>
      </c>
      <c r="I57" s="546" t="s">
        <v>1020</v>
      </c>
    </row>
    <row r="58" spans="1:9">
      <c r="A58" s="77" t="s">
        <v>138</v>
      </c>
      <c r="B58" s="181" t="s">
        <v>120</v>
      </c>
      <c r="C58" s="182" t="s">
        <v>285</v>
      </c>
      <c r="D58" s="183">
        <v>2</v>
      </c>
      <c r="E58" s="413">
        <v>24</v>
      </c>
      <c r="F58" s="413">
        <v>5.58</v>
      </c>
      <c r="G58" s="374">
        <f t="shared" si="1"/>
        <v>133.91999999999999</v>
      </c>
      <c r="H58" s="546">
        <v>89393</v>
      </c>
      <c r="I58" s="546" t="s">
        <v>1011</v>
      </c>
    </row>
    <row r="59" spans="1:9">
      <c r="A59" s="77" t="s">
        <v>140</v>
      </c>
      <c r="B59" s="181" t="s">
        <v>122</v>
      </c>
      <c r="C59" s="182" t="s">
        <v>285</v>
      </c>
      <c r="D59" s="183">
        <v>2</v>
      </c>
      <c r="E59" s="413">
        <v>24</v>
      </c>
      <c r="F59" s="413">
        <v>36.69</v>
      </c>
      <c r="G59" s="374">
        <f t="shared" si="1"/>
        <v>880.56</v>
      </c>
      <c r="H59" s="546" t="s">
        <v>1022</v>
      </c>
      <c r="I59" s="546" t="s">
        <v>1020</v>
      </c>
    </row>
    <row r="60" spans="1:9" ht="25.5">
      <c r="A60" s="77" t="s">
        <v>142</v>
      </c>
      <c r="B60" s="181" t="s">
        <v>123</v>
      </c>
      <c r="C60" s="182" t="s">
        <v>124</v>
      </c>
      <c r="D60" s="183">
        <v>18</v>
      </c>
      <c r="E60" s="413">
        <v>216</v>
      </c>
      <c r="F60" s="413">
        <v>4.1900000000000004</v>
      </c>
      <c r="G60" s="374">
        <f t="shared" si="1"/>
        <v>905.04</v>
      </c>
      <c r="H60" s="546" t="s">
        <v>1023</v>
      </c>
      <c r="I60" s="546" t="s">
        <v>1020</v>
      </c>
    </row>
    <row r="61" spans="1:9">
      <c r="A61" s="77" t="s">
        <v>144</v>
      </c>
      <c r="B61" s="181" t="s">
        <v>125</v>
      </c>
      <c r="C61" s="182" t="s">
        <v>285</v>
      </c>
      <c r="D61" s="183">
        <v>1</v>
      </c>
      <c r="E61" s="413">
        <v>12</v>
      </c>
      <c r="F61" s="413">
        <v>10.58</v>
      </c>
      <c r="G61" s="374">
        <f t="shared" si="1"/>
        <v>126.96</v>
      </c>
      <c r="H61" s="546" t="s">
        <v>1024</v>
      </c>
      <c r="I61" s="546" t="s">
        <v>1020</v>
      </c>
    </row>
    <row r="62" spans="1:9">
      <c r="A62" s="77" t="s">
        <v>146</v>
      </c>
      <c r="B62" s="181" t="s">
        <v>126</v>
      </c>
      <c r="C62" s="182" t="s">
        <v>285</v>
      </c>
      <c r="D62" s="183">
        <v>1</v>
      </c>
      <c r="E62" s="413">
        <v>12</v>
      </c>
      <c r="F62" s="413">
        <v>3.6</v>
      </c>
      <c r="G62" s="374">
        <f t="shared" si="1"/>
        <v>43.2</v>
      </c>
      <c r="H62" s="546" t="s">
        <v>1019</v>
      </c>
      <c r="I62" s="546" t="s">
        <v>1011</v>
      </c>
    </row>
    <row r="63" spans="1:9">
      <c r="A63" s="77" t="s">
        <v>148</v>
      </c>
      <c r="B63" s="181" t="s">
        <v>128</v>
      </c>
      <c r="C63" s="182" t="s">
        <v>285</v>
      </c>
      <c r="D63" s="183">
        <v>1</v>
      </c>
      <c r="E63" s="413">
        <v>12</v>
      </c>
      <c r="F63" s="413">
        <v>10.199999999999999</v>
      </c>
      <c r="G63" s="374">
        <f t="shared" si="1"/>
        <v>122.4</v>
      </c>
      <c r="H63" s="546">
        <v>86916</v>
      </c>
      <c r="I63" s="546" t="s">
        <v>1011</v>
      </c>
    </row>
    <row r="64" spans="1:9" ht="25.5">
      <c r="A64" s="77" t="s">
        <v>150</v>
      </c>
      <c r="B64" s="186" t="s">
        <v>129</v>
      </c>
      <c r="C64" s="182" t="s">
        <v>285</v>
      </c>
      <c r="D64" s="183">
        <v>2</v>
      </c>
      <c r="E64" s="413">
        <v>24</v>
      </c>
      <c r="F64" s="413">
        <v>2.2000000000000002</v>
      </c>
      <c r="G64" s="374">
        <f t="shared" si="1"/>
        <v>52.8</v>
      </c>
      <c r="H64" s="546">
        <v>89422</v>
      </c>
      <c r="I64" s="546" t="s">
        <v>1011</v>
      </c>
    </row>
    <row r="65" spans="1:9" ht="25.5">
      <c r="A65" s="77" t="s">
        <v>152</v>
      </c>
      <c r="B65" s="186" t="s">
        <v>130</v>
      </c>
      <c r="C65" s="182" t="s">
        <v>285</v>
      </c>
      <c r="D65" s="183">
        <v>2</v>
      </c>
      <c r="E65" s="413">
        <v>24</v>
      </c>
      <c r="F65" s="413">
        <v>5.15</v>
      </c>
      <c r="G65" s="374">
        <f t="shared" si="1"/>
        <v>123.6</v>
      </c>
      <c r="H65" s="546">
        <v>89374</v>
      </c>
      <c r="I65" s="546" t="s">
        <v>1011</v>
      </c>
    </row>
    <row r="66" spans="1:9" ht="25.5">
      <c r="A66" s="77" t="s">
        <v>154</v>
      </c>
      <c r="B66" s="186" t="s">
        <v>163</v>
      </c>
      <c r="C66" s="182" t="s">
        <v>285</v>
      </c>
      <c r="D66" s="183">
        <v>1</v>
      </c>
      <c r="E66" s="413">
        <v>24</v>
      </c>
      <c r="F66" s="413">
        <f>'08. COMPOSIÇÕES DE CUSTOS'!E22</f>
        <v>78.62</v>
      </c>
      <c r="G66" s="374">
        <f t="shared" si="1"/>
        <v>1886.88</v>
      </c>
      <c r="H66" s="636" t="s">
        <v>1032</v>
      </c>
      <c r="I66" s="637"/>
    </row>
    <row r="67" spans="1:9">
      <c r="A67" s="77"/>
      <c r="B67" s="186"/>
      <c r="C67" s="190"/>
      <c r="D67" s="187"/>
      <c r="E67" s="413"/>
      <c r="F67" s="413">
        <v>0</v>
      </c>
      <c r="G67" s="83"/>
    </row>
    <row r="68" spans="1:9">
      <c r="A68" s="126" t="s">
        <v>164</v>
      </c>
      <c r="B68" s="173" t="s">
        <v>268</v>
      </c>
      <c r="C68" s="174" t="s">
        <v>59</v>
      </c>
      <c r="D68" s="412"/>
      <c r="E68" s="412"/>
      <c r="F68" s="412">
        <v>0</v>
      </c>
      <c r="G68" s="176">
        <f>SUM(G69:G85)</f>
        <v>11592.8</v>
      </c>
    </row>
    <row r="69" spans="1:9" ht="25.5">
      <c r="A69" s="77" t="s">
        <v>166</v>
      </c>
      <c r="B69" s="181" t="s">
        <v>135</v>
      </c>
      <c r="C69" s="182" t="s">
        <v>86</v>
      </c>
      <c r="D69" s="183">
        <v>1</v>
      </c>
      <c r="E69" s="183">
        <v>12</v>
      </c>
      <c r="F69" s="183">
        <v>17.190000000000001</v>
      </c>
      <c r="G69" s="374">
        <f t="shared" ref="G69:G85" si="2">ROUND(E69*F69,2)</f>
        <v>206.28</v>
      </c>
      <c r="H69" s="546">
        <v>89707</v>
      </c>
      <c r="I69" s="546" t="s">
        <v>1011</v>
      </c>
    </row>
    <row r="70" spans="1:9" ht="25.5">
      <c r="A70" s="77" t="s">
        <v>168</v>
      </c>
      <c r="B70" s="181" t="s">
        <v>286</v>
      </c>
      <c r="C70" s="182" t="s">
        <v>86</v>
      </c>
      <c r="D70" s="183">
        <v>1</v>
      </c>
      <c r="E70" s="183">
        <v>12</v>
      </c>
      <c r="F70" s="183">
        <f>'08. COMPOSIÇÕES DE CUSTOS'!E65</f>
        <v>8.32</v>
      </c>
      <c r="G70" s="374">
        <f t="shared" si="2"/>
        <v>99.84</v>
      </c>
      <c r="H70" s="636" t="s">
        <v>1032</v>
      </c>
      <c r="I70" s="637"/>
    </row>
    <row r="71" spans="1:9">
      <c r="A71" s="77" t="s">
        <v>170</v>
      </c>
      <c r="B71" s="181" t="s">
        <v>139</v>
      </c>
      <c r="C71" s="182" t="s">
        <v>86</v>
      </c>
      <c r="D71" s="183">
        <v>1</v>
      </c>
      <c r="E71" s="183">
        <v>12</v>
      </c>
      <c r="F71" s="183">
        <v>17.02</v>
      </c>
      <c r="G71" s="374">
        <f t="shared" si="2"/>
        <v>204.24</v>
      </c>
      <c r="H71" s="546">
        <v>89811</v>
      </c>
      <c r="I71" s="546" t="s">
        <v>1011</v>
      </c>
    </row>
    <row r="72" spans="1:9">
      <c r="A72" s="77" t="s">
        <v>172</v>
      </c>
      <c r="B72" s="181" t="s">
        <v>141</v>
      </c>
      <c r="C72" s="182" t="s">
        <v>124</v>
      </c>
      <c r="D72" s="183">
        <v>9.75</v>
      </c>
      <c r="E72" s="183">
        <v>117</v>
      </c>
      <c r="F72" s="183">
        <v>29.43</v>
      </c>
      <c r="G72" s="374">
        <f t="shared" si="2"/>
        <v>3443.31</v>
      </c>
      <c r="H72" s="546">
        <v>89714</v>
      </c>
      <c r="I72" s="546" t="s">
        <v>1011</v>
      </c>
    </row>
    <row r="73" spans="1:9">
      <c r="A73" s="77" t="s">
        <v>174</v>
      </c>
      <c r="B73" s="181" t="s">
        <v>143</v>
      </c>
      <c r="C73" s="182" t="s">
        <v>86</v>
      </c>
      <c r="D73" s="183">
        <v>2</v>
      </c>
      <c r="E73" s="183">
        <v>24</v>
      </c>
      <c r="F73" s="183">
        <f>'08. COMPOSIÇÕES DE CUSTOS'!E87</f>
        <v>8.93</v>
      </c>
      <c r="G73" s="374">
        <f t="shared" si="2"/>
        <v>214.32</v>
      </c>
      <c r="H73" s="636" t="s">
        <v>1032</v>
      </c>
      <c r="I73" s="637"/>
    </row>
    <row r="74" spans="1:9">
      <c r="A74" s="77" t="s">
        <v>176</v>
      </c>
      <c r="B74" s="181" t="s">
        <v>145</v>
      </c>
      <c r="C74" s="182" t="s">
        <v>124</v>
      </c>
      <c r="D74" s="183">
        <v>1.8</v>
      </c>
      <c r="E74" s="183">
        <v>21.6</v>
      </c>
      <c r="F74" s="183">
        <v>15.36</v>
      </c>
      <c r="G74" s="374">
        <f t="shared" si="2"/>
        <v>331.78</v>
      </c>
      <c r="H74" s="546">
        <v>89712</v>
      </c>
      <c r="I74" s="546" t="s">
        <v>1011</v>
      </c>
    </row>
    <row r="75" spans="1:9">
      <c r="A75" s="77" t="s">
        <v>178</v>
      </c>
      <c r="B75" s="181" t="s">
        <v>147</v>
      </c>
      <c r="C75" s="182" t="s">
        <v>124</v>
      </c>
      <c r="D75" s="183">
        <v>4.7</v>
      </c>
      <c r="E75" s="183">
        <v>56.400000000000006</v>
      </c>
      <c r="F75" s="183">
        <v>10.48</v>
      </c>
      <c r="G75" s="374">
        <f t="shared" si="2"/>
        <v>591.07000000000005</v>
      </c>
      <c r="H75" s="546">
        <v>89711</v>
      </c>
      <c r="I75" s="546" t="s">
        <v>1011</v>
      </c>
    </row>
    <row r="76" spans="1:9">
      <c r="A76" s="77" t="s">
        <v>249</v>
      </c>
      <c r="B76" s="181" t="s">
        <v>149</v>
      </c>
      <c r="C76" s="183" t="s">
        <v>86</v>
      </c>
      <c r="D76" s="183">
        <v>1</v>
      </c>
      <c r="E76" s="183">
        <v>12</v>
      </c>
      <c r="F76" s="183">
        <v>1.88</v>
      </c>
      <c r="G76" s="374">
        <f t="shared" si="2"/>
        <v>22.56</v>
      </c>
      <c r="H76" s="546">
        <v>89605</v>
      </c>
      <c r="I76" s="546" t="s">
        <v>1011</v>
      </c>
    </row>
    <row r="77" spans="1:9">
      <c r="A77" s="77" t="s">
        <v>250</v>
      </c>
      <c r="B77" s="181" t="s">
        <v>151</v>
      </c>
      <c r="C77" s="182" t="s">
        <v>86</v>
      </c>
      <c r="D77" s="183">
        <v>6</v>
      </c>
      <c r="E77" s="183">
        <v>72</v>
      </c>
      <c r="F77" s="183">
        <v>4.18</v>
      </c>
      <c r="G77" s="374">
        <f t="shared" si="2"/>
        <v>300.95999999999998</v>
      </c>
      <c r="H77" s="546">
        <v>89724</v>
      </c>
      <c r="I77" s="546" t="s">
        <v>1011</v>
      </c>
    </row>
    <row r="78" spans="1:9">
      <c r="A78" s="77" t="s">
        <v>251</v>
      </c>
      <c r="B78" s="181" t="s">
        <v>287</v>
      </c>
      <c r="C78" s="182" t="s">
        <v>86</v>
      </c>
      <c r="D78" s="183">
        <v>1</v>
      </c>
      <c r="E78" s="183">
        <v>12</v>
      </c>
      <c r="F78" s="183">
        <v>6.22</v>
      </c>
      <c r="G78" s="374">
        <f t="shared" si="2"/>
        <v>74.64</v>
      </c>
      <c r="H78" s="546">
        <v>89782</v>
      </c>
      <c r="I78" s="546" t="s">
        <v>1011</v>
      </c>
    </row>
    <row r="79" spans="1:9">
      <c r="A79" s="77" t="s">
        <v>252</v>
      </c>
      <c r="B79" s="181" t="s">
        <v>155</v>
      </c>
      <c r="C79" s="182" t="s">
        <v>86</v>
      </c>
      <c r="D79" s="183">
        <v>2</v>
      </c>
      <c r="E79" s="183">
        <v>24</v>
      </c>
      <c r="F79" s="183">
        <f>'08. COMPOSIÇÕES DE CUSTOS'!E59</f>
        <v>6.14</v>
      </c>
      <c r="G79" s="374">
        <f t="shared" si="2"/>
        <v>147.36000000000001</v>
      </c>
      <c r="H79" s="636" t="s">
        <v>1032</v>
      </c>
      <c r="I79" s="637"/>
    </row>
    <row r="80" spans="1:9">
      <c r="A80" s="77" t="s">
        <v>253</v>
      </c>
      <c r="B80" s="181" t="s">
        <v>157</v>
      </c>
      <c r="C80" s="182" t="s">
        <v>86</v>
      </c>
      <c r="D80" s="183">
        <v>1</v>
      </c>
      <c r="E80" s="183">
        <v>12</v>
      </c>
      <c r="F80" s="183">
        <f>'08. COMPOSIÇÕES DE CUSTOS'!E53</f>
        <v>2.99</v>
      </c>
      <c r="G80" s="374">
        <f t="shared" si="2"/>
        <v>35.880000000000003</v>
      </c>
      <c r="H80" s="636" t="s">
        <v>1032</v>
      </c>
      <c r="I80" s="637"/>
    </row>
    <row r="81" spans="1:9">
      <c r="A81" s="77" t="s">
        <v>254</v>
      </c>
      <c r="B81" s="186" t="s">
        <v>277</v>
      </c>
      <c r="C81" s="182" t="s">
        <v>86</v>
      </c>
      <c r="D81" s="183">
        <v>1</v>
      </c>
      <c r="E81" s="183">
        <v>12</v>
      </c>
      <c r="F81" s="183">
        <v>19.57</v>
      </c>
      <c r="G81" s="374">
        <f t="shared" si="2"/>
        <v>234.84</v>
      </c>
      <c r="H81" s="546" t="s">
        <v>1025</v>
      </c>
      <c r="I81" s="546" t="s">
        <v>1020</v>
      </c>
    </row>
    <row r="82" spans="1:9">
      <c r="A82" s="77" t="s">
        <v>255</v>
      </c>
      <c r="B82" s="186" t="s">
        <v>278</v>
      </c>
      <c r="C82" s="182" t="s">
        <v>86</v>
      </c>
      <c r="D82" s="183">
        <v>3</v>
      </c>
      <c r="E82" s="183">
        <v>36</v>
      </c>
      <c r="F82" s="183">
        <v>48.4</v>
      </c>
      <c r="G82" s="374">
        <f t="shared" si="2"/>
        <v>1742.4</v>
      </c>
      <c r="H82" s="546" t="s">
        <v>1040</v>
      </c>
      <c r="I82" s="546" t="s">
        <v>1033</v>
      </c>
    </row>
    <row r="83" spans="1:9" ht="25.5">
      <c r="A83" s="77" t="s">
        <v>256</v>
      </c>
      <c r="B83" s="186" t="s">
        <v>160</v>
      </c>
      <c r="C83" s="182" t="s">
        <v>86</v>
      </c>
      <c r="D83" s="183">
        <v>1</v>
      </c>
      <c r="E83" s="183">
        <v>12</v>
      </c>
      <c r="F83" s="183">
        <v>165.08</v>
      </c>
      <c r="G83" s="374">
        <f t="shared" si="2"/>
        <v>1980.96</v>
      </c>
      <c r="H83" s="546">
        <v>6021</v>
      </c>
      <c r="I83" s="546" t="s">
        <v>1011</v>
      </c>
    </row>
    <row r="84" spans="1:9" ht="25.5">
      <c r="A84" s="77" t="s">
        <v>257</v>
      </c>
      <c r="B84" s="186" t="s">
        <v>162</v>
      </c>
      <c r="C84" s="182" t="s">
        <v>86</v>
      </c>
      <c r="D84" s="183">
        <v>1</v>
      </c>
      <c r="E84" s="183">
        <v>12</v>
      </c>
      <c r="F84" s="183">
        <f>'08. COMPOSIÇÕES DE CUSTOS'!E71</f>
        <v>84.91</v>
      </c>
      <c r="G84" s="374">
        <f t="shared" si="2"/>
        <v>1018.92</v>
      </c>
      <c r="H84" s="636" t="s">
        <v>1032</v>
      </c>
      <c r="I84" s="637"/>
    </row>
    <row r="85" spans="1:9" ht="25.5">
      <c r="A85" s="77" t="s">
        <v>258</v>
      </c>
      <c r="B85" s="186" t="s">
        <v>163</v>
      </c>
      <c r="C85" s="182" t="s">
        <v>86</v>
      </c>
      <c r="D85" s="183">
        <v>1</v>
      </c>
      <c r="E85" s="183">
        <v>12</v>
      </c>
      <c r="F85" s="183">
        <f>'08. COMPOSIÇÕES DE CUSTOS'!E22</f>
        <v>78.62</v>
      </c>
      <c r="G85" s="374">
        <f t="shared" si="2"/>
        <v>943.44</v>
      </c>
      <c r="H85" s="636" t="s">
        <v>1032</v>
      </c>
      <c r="I85" s="637"/>
    </row>
    <row r="86" spans="1:9">
      <c r="A86" s="77"/>
      <c r="B86" s="191"/>
      <c r="C86" s="182"/>
      <c r="D86" s="183"/>
      <c r="E86" s="183"/>
      <c r="F86" s="183">
        <v>0</v>
      </c>
      <c r="G86" s="83"/>
    </row>
    <row r="87" spans="1:9">
      <c r="A87" s="77"/>
      <c r="B87" s="186"/>
      <c r="C87" s="182"/>
      <c r="D87" s="183"/>
      <c r="E87" s="183"/>
      <c r="F87" s="183">
        <v>0</v>
      </c>
      <c r="G87" s="83"/>
    </row>
    <row r="88" spans="1:9">
      <c r="A88" s="126" t="s">
        <v>180</v>
      </c>
      <c r="B88" s="173" t="s">
        <v>165</v>
      </c>
      <c r="C88" s="174" t="s">
        <v>59</v>
      </c>
      <c r="D88" s="412"/>
      <c r="E88" s="412"/>
      <c r="F88" s="412">
        <v>0</v>
      </c>
      <c r="G88" s="176">
        <f>SUM(G89:G95)</f>
        <v>2154.1999999999998</v>
      </c>
    </row>
    <row r="89" spans="1:9">
      <c r="A89" s="77" t="s">
        <v>289</v>
      </c>
      <c r="B89" s="181" t="s">
        <v>167</v>
      </c>
      <c r="C89" s="182" t="s">
        <v>86</v>
      </c>
      <c r="D89" s="183">
        <v>2</v>
      </c>
      <c r="E89" s="183">
        <v>40</v>
      </c>
      <c r="F89" s="183">
        <f>'08. COMPOSIÇÕES DE CUSTOS'!E47</f>
        <v>2</v>
      </c>
      <c r="G89" s="374">
        <f t="shared" ref="G89:G95" si="3">ROUND(E89*F89,2)</f>
        <v>80</v>
      </c>
      <c r="H89" s="636" t="s">
        <v>1032</v>
      </c>
      <c r="I89" s="637"/>
    </row>
    <row r="90" spans="1:9">
      <c r="A90" s="77" t="s">
        <v>290</v>
      </c>
      <c r="B90" s="181" t="s">
        <v>169</v>
      </c>
      <c r="C90" s="182" t="s">
        <v>124</v>
      </c>
      <c r="D90" s="183">
        <v>28</v>
      </c>
      <c r="E90" s="183">
        <v>560</v>
      </c>
      <c r="F90" s="183">
        <f>'08. COMPOSIÇÕES DE CUSTOS'!E41</f>
        <v>0.53</v>
      </c>
      <c r="G90" s="374">
        <f t="shared" si="3"/>
        <v>296.8</v>
      </c>
      <c r="H90" s="636" t="s">
        <v>1032</v>
      </c>
      <c r="I90" s="637"/>
    </row>
    <row r="91" spans="1:9">
      <c r="A91" s="77" t="s">
        <v>291</v>
      </c>
      <c r="B91" s="181" t="s">
        <v>171</v>
      </c>
      <c r="C91" s="182" t="s">
        <v>86</v>
      </c>
      <c r="D91" s="183">
        <v>1</v>
      </c>
      <c r="E91" s="183">
        <v>20</v>
      </c>
      <c r="F91" s="183">
        <f>'08. COMPOSIÇÕES DE CUSTOS'!E35</f>
        <v>2.39</v>
      </c>
      <c r="G91" s="374">
        <f t="shared" si="3"/>
        <v>47.8</v>
      </c>
      <c r="H91" s="636" t="s">
        <v>1032</v>
      </c>
      <c r="I91" s="637"/>
    </row>
    <row r="92" spans="1:9" ht="25.5">
      <c r="A92" s="77" t="s">
        <v>292</v>
      </c>
      <c r="B92" s="181" t="s">
        <v>173</v>
      </c>
      <c r="C92" s="182" t="s">
        <v>124</v>
      </c>
      <c r="D92" s="183">
        <v>1</v>
      </c>
      <c r="E92" s="183">
        <v>20</v>
      </c>
      <c r="F92" s="183">
        <v>9.09</v>
      </c>
      <c r="G92" s="374">
        <f t="shared" si="3"/>
        <v>181.8</v>
      </c>
      <c r="H92" s="546" t="s">
        <v>1029</v>
      </c>
      <c r="I92" s="546" t="s">
        <v>1020</v>
      </c>
    </row>
    <row r="93" spans="1:9">
      <c r="A93" s="77" t="s">
        <v>293</v>
      </c>
      <c r="B93" s="181" t="s">
        <v>175</v>
      </c>
      <c r="C93" s="182" t="s">
        <v>86</v>
      </c>
      <c r="D93" s="183">
        <v>1</v>
      </c>
      <c r="E93" s="183">
        <v>20</v>
      </c>
      <c r="F93" s="183">
        <v>5.32</v>
      </c>
      <c r="G93" s="374">
        <f t="shared" si="3"/>
        <v>106.4</v>
      </c>
      <c r="H93" s="546">
        <v>83387</v>
      </c>
      <c r="I93" s="546" t="s">
        <v>1011</v>
      </c>
    </row>
    <row r="94" spans="1:9">
      <c r="A94" s="77" t="s">
        <v>294</v>
      </c>
      <c r="B94" s="181" t="s">
        <v>177</v>
      </c>
      <c r="C94" s="182" t="s">
        <v>86</v>
      </c>
      <c r="D94" s="183">
        <v>1</v>
      </c>
      <c r="E94" s="183">
        <v>20</v>
      </c>
      <c r="F94" s="183">
        <v>9.18</v>
      </c>
      <c r="G94" s="374">
        <f t="shared" si="3"/>
        <v>183.6</v>
      </c>
      <c r="H94" s="546">
        <v>72331</v>
      </c>
      <c r="I94" s="546" t="s">
        <v>1011</v>
      </c>
    </row>
    <row r="95" spans="1:9" ht="25.5">
      <c r="A95" s="77" t="s">
        <v>295</v>
      </c>
      <c r="B95" s="181" t="s">
        <v>179</v>
      </c>
      <c r="C95" s="182" t="s">
        <v>86</v>
      </c>
      <c r="D95" s="183">
        <v>1</v>
      </c>
      <c r="E95" s="183">
        <v>20</v>
      </c>
      <c r="F95" s="183">
        <f>'08. COMPOSIÇÕES DE CUSTOS'!E15</f>
        <v>62.89</v>
      </c>
      <c r="G95" s="374">
        <f t="shared" si="3"/>
        <v>1257.8</v>
      </c>
      <c r="H95" s="636" t="s">
        <v>1032</v>
      </c>
      <c r="I95" s="637"/>
    </row>
    <row r="96" spans="1:9">
      <c r="A96" s="126" t="s">
        <v>260</v>
      </c>
      <c r="B96" s="173" t="s">
        <v>181</v>
      </c>
      <c r="C96" s="174" t="s">
        <v>59</v>
      </c>
      <c r="D96" s="412"/>
      <c r="E96" s="412"/>
      <c r="F96" s="412">
        <v>0</v>
      </c>
      <c r="G96" s="176">
        <f>SUM(G97)</f>
        <v>318.72000000000003</v>
      </c>
    </row>
    <row r="97" spans="1:9">
      <c r="A97" s="77" t="s">
        <v>834</v>
      </c>
      <c r="B97" s="414" t="s">
        <v>181</v>
      </c>
      <c r="C97" s="182" t="s">
        <v>62</v>
      </c>
      <c r="D97" s="183">
        <v>6</v>
      </c>
      <c r="E97" s="183">
        <v>192</v>
      </c>
      <c r="F97" s="183">
        <v>1.66</v>
      </c>
      <c r="G97" s="374">
        <f>ROUND(E97*F97,2)</f>
        <v>318.72000000000003</v>
      </c>
      <c r="H97" s="546" t="s">
        <v>1010</v>
      </c>
      <c r="I97" s="546" t="s">
        <v>1011</v>
      </c>
    </row>
    <row r="98" spans="1:9">
      <c r="A98" s="77"/>
      <c r="B98" s="414"/>
      <c r="C98" s="415"/>
      <c r="D98" s="416"/>
      <c r="E98" s="416"/>
      <c r="F98" s="416">
        <v>0</v>
      </c>
      <c r="G98" s="83"/>
    </row>
    <row r="99" spans="1:9">
      <c r="A99" s="654" t="s">
        <v>1026</v>
      </c>
      <c r="B99" s="655"/>
      <c r="C99" s="513"/>
      <c r="D99" s="514"/>
      <c r="E99" s="514"/>
      <c r="F99" s="514">
        <v>0</v>
      </c>
      <c r="G99" s="179">
        <f>SUM(G96,G88,G68,G55,G20,G15)</f>
        <v>58111.729999999996</v>
      </c>
    </row>
    <row r="100" spans="1:9" s="408" customFormat="1">
      <c r="A100" s="509"/>
      <c r="B100" s="510"/>
      <c r="C100" s="511"/>
      <c r="D100" s="512"/>
      <c r="E100" s="512"/>
      <c r="F100" s="512"/>
      <c r="G100" s="83"/>
      <c r="H100" s="547"/>
      <c r="I100" s="547"/>
    </row>
    <row r="101" spans="1:9">
      <c r="A101" s="656" t="s">
        <v>1027</v>
      </c>
      <c r="B101" s="657"/>
      <c r="C101" s="513"/>
      <c r="D101" s="514"/>
      <c r="E101" s="514"/>
      <c r="F101" s="514"/>
      <c r="G101" s="179">
        <f>G99*0.2247</f>
        <v>13057.705731</v>
      </c>
    </row>
    <row r="102" spans="1:9" s="408" customFormat="1">
      <c r="A102" s="509"/>
      <c r="B102" s="510"/>
      <c r="C102" s="511"/>
      <c r="D102" s="512"/>
      <c r="E102" s="512"/>
      <c r="F102" s="512"/>
      <c r="G102" s="83"/>
      <c r="H102" s="547"/>
      <c r="I102" s="547"/>
    </row>
    <row r="103" spans="1:9">
      <c r="A103" s="193"/>
      <c r="B103" s="414"/>
      <c r="C103" s="151"/>
      <c r="D103" s="83"/>
      <c r="E103" s="83"/>
      <c r="F103" s="83">
        <v>0</v>
      </c>
      <c r="G103" s="83"/>
    </row>
    <row r="104" spans="1:9">
      <c r="A104" s="638" t="s">
        <v>954</v>
      </c>
      <c r="B104" s="639"/>
      <c r="C104" s="417"/>
      <c r="D104" s="418"/>
      <c r="E104" s="418"/>
      <c r="F104" s="419">
        <v>0</v>
      </c>
      <c r="G104" s="420">
        <f>SUM(G99:G101)</f>
        <v>71169.43573099999</v>
      </c>
    </row>
  </sheetData>
  <mergeCells count="27">
    <mergeCell ref="A104:B104"/>
    <mergeCell ref="A11:A13"/>
    <mergeCell ref="B11:B13"/>
    <mergeCell ref="C11:G11"/>
    <mergeCell ref="C12:C13"/>
    <mergeCell ref="D12:D13"/>
    <mergeCell ref="E12:E13"/>
    <mergeCell ref="F12:F13"/>
    <mergeCell ref="G12:G13"/>
    <mergeCell ref="A99:B99"/>
    <mergeCell ref="A101:B101"/>
    <mergeCell ref="H85:I85"/>
    <mergeCell ref="H95:I95"/>
    <mergeCell ref="H89:I89"/>
    <mergeCell ref="H90:I90"/>
    <mergeCell ref="H91:I91"/>
    <mergeCell ref="H66:I66"/>
    <mergeCell ref="H84:I84"/>
    <mergeCell ref="H80:I80"/>
    <mergeCell ref="H79:I79"/>
    <mergeCell ref="H73:I73"/>
    <mergeCell ref="H70:I70"/>
    <mergeCell ref="H13:I13"/>
    <mergeCell ref="H11:I11"/>
    <mergeCell ref="H12:I12"/>
    <mergeCell ref="H14:I14"/>
    <mergeCell ref="H33:I33"/>
  </mergeCells>
  <pageMargins left="0.25" right="0.25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26"/>
  <sheetViews>
    <sheetView showGridLines="0" view="pageBreakPreview" topLeftCell="B7" zoomScale="85" zoomScaleNormal="100" zoomScaleSheetLayoutView="85" workbookViewId="0">
      <selection activeCell="E25" sqref="E25"/>
    </sheetView>
  </sheetViews>
  <sheetFormatPr defaultColWidth="9" defaultRowHeight="14.25"/>
  <cols>
    <col min="1" max="1" width="13.85546875" style="385" hidden="1" customWidth="1"/>
    <col min="2" max="2" width="12.85546875" style="121" customWidth="1"/>
    <col min="3" max="3" width="56.28515625" style="122" customWidth="1"/>
    <col min="4" max="4" width="14.5703125" style="122" customWidth="1"/>
    <col min="5" max="6" width="11.5703125" style="122" customWidth="1"/>
    <col min="7" max="7" width="12" style="123" customWidth="1"/>
    <col min="8" max="8" width="16.140625" style="122" customWidth="1"/>
    <col min="9" max="9" width="9.5703125" style="122" customWidth="1"/>
    <col min="10" max="10" width="13.28515625" style="122" customWidth="1"/>
    <col min="11" max="11" width="9" style="122" customWidth="1"/>
    <col min="12" max="12" width="10.5703125" style="122" customWidth="1"/>
    <col min="13" max="13" width="13.7109375" style="122" customWidth="1"/>
    <col min="14" max="14" width="11.42578125" style="122" customWidth="1"/>
    <col min="15" max="15" width="11.42578125" style="122" bestFit="1" customWidth="1"/>
    <col min="16" max="16" width="16.7109375" style="122" customWidth="1"/>
    <col min="17" max="17" width="10.5703125" style="122" customWidth="1"/>
    <col min="18" max="18" width="11.42578125" style="122" bestFit="1" customWidth="1"/>
    <col min="19" max="19" width="16.140625" style="122" customWidth="1"/>
    <col min="20" max="20" width="9.7109375" style="122" customWidth="1"/>
    <col min="21" max="21" width="14.85546875" style="64" bestFit="1" customWidth="1"/>
    <col min="22" max="22" width="21.28515625" style="393" customWidth="1"/>
    <col min="23" max="24" width="9" style="64"/>
    <col min="25" max="25" width="16" style="64" bestFit="1" customWidth="1"/>
    <col min="26" max="258" width="9" style="64"/>
    <col min="259" max="259" width="12.85546875" style="64" customWidth="1"/>
    <col min="260" max="260" width="54.5703125" style="64" customWidth="1"/>
    <col min="261" max="261" width="14.5703125" style="64" customWidth="1"/>
    <col min="262" max="262" width="11.5703125" style="64" customWidth="1"/>
    <col min="263" max="263" width="12" style="64" customWidth="1"/>
    <col min="264" max="264" width="16.140625" style="64" customWidth="1"/>
    <col min="265" max="265" width="9.5703125" style="64" customWidth="1"/>
    <col min="266" max="266" width="13.28515625" style="64" customWidth="1"/>
    <col min="267" max="267" width="9" style="64" customWidth="1"/>
    <col min="268" max="268" width="10.5703125" style="64" customWidth="1"/>
    <col min="269" max="269" width="13.7109375" style="64" customWidth="1"/>
    <col min="270" max="270" width="11.42578125" style="64" customWidth="1"/>
    <col min="271" max="271" width="11.42578125" style="64" bestFit="1" customWidth="1"/>
    <col min="272" max="272" width="16.7109375" style="64" customWidth="1"/>
    <col min="273" max="273" width="10.5703125" style="64" customWidth="1"/>
    <col min="274" max="274" width="11.42578125" style="64" bestFit="1" customWidth="1"/>
    <col min="275" max="275" width="16.140625" style="64" customWidth="1"/>
    <col min="276" max="276" width="9.7109375" style="64" customWidth="1"/>
    <col min="277" max="277" width="14.85546875" style="64" bestFit="1" customWidth="1"/>
    <col min="278" max="278" width="21.28515625" style="64" customWidth="1"/>
    <col min="279" max="280" width="9" style="64"/>
    <col min="281" max="281" width="16" style="64" bestFit="1" customWidth="1"/>
    <col min="282" max="514" width="9" style="64"/>
    <col min="515" max="515" width="12.85546875" style="64" customWidth="1"/>
    <col min="516" max="516" width="54.5703125" style="64" customWidth="1"/>
    <col min="517" max="517" width="14.5703125" style="64" customWidth="1"/>
    <col min="518" max="518" width="11.5703125" style="64" customWidth="1"/>
    <col min="519" max="519" width="12" style="64" customWidth="1"/>
    <col min="520" max="520" width="16.140625" style="64" customWidth="1"/>
    <col min="521" max="521" width="9.5703125" style="64" customWidth="1"/>
    <col min="522" max="522" width="13.28515625" style="64" customWidth="1"/>
    <col min="523" max="523" width="9" style="64" customWidth="1"/>
    <col min="524" max="524" width="10.5703125" style="64" customWidth="1"/>
    <col min="525" max="525" width="13.7109375" style="64" customWidth="1"/>
    <col min="526" max="526" width="11.42578125" style="64" customWidth="1"/>
    <col min="527" max="527" width="11.42578125" style="64" bestFit="1" customWidth="1"/>
    <col min="528" max="528" width="16.7109375" style="64" customWidth="1"/>
    <col min="529" max="529" width="10.5703125" style="64" customWidth="1"/>
    <col min="530" max="530" width="11.42578125" style="64" bestFit="1" customWidth="1"/>
    <col min="531" max="531" width="16.140625" style="64" customWidth="1"/>
    <col min="532" max="532" width="9.7109375" style="64" customWidth="1"/>
    <col min="533" max="533" width="14.85546875" style="64" bestFit="1" customWidth="1"/>
    <col min="534" max="534" width="21.28515625" style="64" customWidth="1"/>
    <col min="535" max="536" width="9" style="64"/>
    <col min="537" max="537" width="16" style="64" bestFit="1" customWidth="1"/>
    <col min="538" max="770" width="9" style="64"/>
    <col min="771" max="771" width="12.85546875" style="64" customWidth="1"/>
    <col min="772" max="772" width="54.5703125" style="64" customWidth="1"/>
    <col min="773" max="773" width="14.5703125" style="64" customWidth="1"/>
    <col min="774" max="774" width="11.5703125" style="64" customWidth="1"/>
    <col min="775" max="775" width="12" style="64" customWidth="1"/>
    <col min="776" max="776" width="16.140625" style="64" customWidth="1"/>
    <col min="777" max="777" width="9.5703125" style="64" customWidth="1"/>
    <col min="778" max="778" width="13.28515625" style="64" customWidth="1"/>
    <col min="779" max="779" width="9" style="64" customWidth="1"/>
    <col min="780" max="780" width="10.5703125" style="64" customWidth="1"/>
    <col min="781" max="781" width="13.7109375" style="64" customWidth="1"/>
    <col min="782" max="782" width="11.42578125" style="64" customWidth="1"/>
    <col min="783" max="783" width="11.42578125" style="64" bestFit="1" customWidth="1"/>
    <col min="784" max="784" width="16.7109375" style="64" customWidth="1"/>
    <col min="785" max="785" width="10.5703125" style="64" customWidth="1"/>
    <col min="786" max="786" width="11.42578125" style="64" bestFit="1" customWidth="1"/>
    <col min="787" max="787" width="16.140625" style="64" customWidth="1"/>
    <col min="788" max="788" width="9.7109375" style="64" customWidth="1"/>
    <col min="789" max="789" width="14.85546875" style="64" bestFit="1" customWidth="1"/>
    <col min="790" max="790" width="21.28515625" style="64" customWidth="1"/>
    <col min="791" max="792" width="9" style="64"/>
    <col min="793" max="793" width="16" style="64" bestFit="1" customWidth="1"/>
    <col min="794" max="1026" width="9" style="64"/>
    <col min="1027" max="1027" width="12.85546875" style="64" customWidth="1"/>
    <col min="1028" max="1028" width="54.5703125" style="64" customWidth="1"/>
    <col min="1029" max="1029" width="14.5703125" style="64" customWidth="1"/>
    <col min="1030" max="1030" width="11.5703125" style="64" customWidth="1"/>
    <col min="1031" max="1031" width="12" style="64" customWidth="1"/>
    <col min="1032" max="1032" width="16.140625" style="64" customWidth="1"/>
    <col min="1033" max="1033" width="9.5703125" style="64" customWidth="1"/>
    <col min="1034" max="1034" width="13.28515625" style="64" customWidth="1"/>
    <col min="1035" max="1035" width="9" style="64" customWidth="1"/>
    <col min="1036" max="1036" width="10.5703125" style="64" customWidth="1"/>
    <col min="1037" max="1037" width="13.7109375" style="64" customWidth="1"/>
    <col min="1038" max="1038" width="11.42578125" style="64" customWidth="1"/>
    <col min="1039" max="1039" width="11.42578125" style="64" bestFit="1" customWidth="1"/>
    <col min="1040" max="1040" width="16.7109375" style="64" customWidth="1"/>
    <col min="1041" max="1041" width="10.5703125" style="64" customWidth="1"/>
    <col min="1042" max="1042" width="11.42578125" style="64" bestFit="1" customWidth="1"/>
    <col min="1043" max="1043" width="16.140625" style="64" customWidth="1"/>
    <col min="1044" max="1044" width="9.7109375" style="64" customWidth="1"/>
    <col min="1045" max="1045" width="14.85546875" style="64" bestFit="1" customWidth="1"/>
    <col min="1046" max="1046" width="21.28515625" style="64" customWidth="1"/>
    <col min="1047" max="1048" width="9" style="64"/>
    <col min="1049" max="1049" width="16" style="64" bestFit="1" customWidth="1"/>
    <col min="1050" max="1282" width="9" style="64"/>
    <col min="1283" max="1283" width="12.85546875" style="64" customWidth="1"/>
    <col min="1284" max="1284" width="54.5703125" style="64" customWidth="1"/>
    <col min="1285" max="1285" width="14.5703125" style="64" customWidth="1"/>
    <col min="1286" max="1286" width="11.5703125" style="64" customWidth="1"/>
    <col min="1287" max="1287" width="12" style="64" customWidth="1"/>
    <col min="1288" max="1288" width="16.140625" style="64" customWidth="1"/>
    <col min="1289" max="1289" width="9.5703125" style="64" customWidth="1"/>
    <col min="1290" max="1290" width="13.28515625" style="64" customWidth="1"/>
    <col min="1291" max="1291" width="9" style="64" customWidth="1"/>
    <col min="1292" max="1292" width="10.5703125" style="64" customWidth="1"/>
    <col min="1293" max="1293" width="13.7109375" style="64" customWidth="1"/>
    <col min="1294" max="1294" width="11.42578125" style="64" customWidth="1"/>
    <col min="1295" max="1295" width="11.42578125" style="64" bestFit="1" customWidth="1"/>
    <col min="1296" max="1296" width="16.7109375" style="64" customWidth="1"/>
    <col min="1297" max="1297" width="10.5703125" style="64" customWidth="1"/>
    <col min="1298" max="1298" width="11.42578125" style="64" bestFit="1" customWidth="1"/>
    <col min="1299" max="1299" width="16.140625" style="64" customWidth="1"/>
    <col min="1300" max="1300" width="9.7109375" style="64" customWidth="1"/>
    <col min="1301" max="1301" width="14.85546875" style="64" bestFit="1" customWidth="1"/>
    <col min="1302" max="1302" width="21.28515625" style="64" customWidth="1"/>
    <col min="1303" max="1304" width="9" style="64"/>
    <col min="1305" max="1305" width="16" style="64" bestFit="1" customWidth="1"/>
    <col min="1306" max="1538" width="9" style="64"/>
    <col min="1539" max="1539" width="12.85546875" style="64" customWidth="1"/>
    <col min="1540" max="1540" width="54.5703125" style="64" customWidth="1"/>
    <col min="1541" max="1541" width="14.5703125" style="64" customWidth="1"/>
    <col min="1542" max="1542" width="11.5703125" style="64" customWidth="1"/>
    <col min="1543" max="1543" width="12" style="64" customWidth="1"/>
    <col min="1544" max="1544" width="16.140625" style="64" customWidth="1"/>
    <col min="1545" max="1545" width="9.5703125" style="64" customWidth="1"/>
    <col min="1546" max="1546" width="13.28515625" style="64" customWidth="1"/>
    <col min="1547" max="1547" width="9" style="64" customWidth="1"/>
    <col min="1548" max="1548" width="10.5703125" style="64" customWidth="1"/>
    <col min="1549" max="1549" width="13.7109375" style="64" customWidth="1"/>
    <col min="1550" max="1550" width="11.42578125" style="64" customWidth="1"/>
    <col min="1551" max="1551" width="11.42578125" style="64" bestFit="1" customWidth="1"/>
    <col min="1552" max="1552" width="16.7109375" style="64" customWidth="1"/>
    <col min="1553" max="1553" width="10.5703125" style="64" customWidth="1"/>
    <col min="1554" max="1554" width="11.42578125" style="64" bestFit="1" customWidth="1"/>
    <col min="1555" max="1555" width="16.140625" style="64" customWidth="1"/>
    <col min="1556" max="1556" width="9.7109375" style="64" customWidth="1"/>
    <col min="1557" max="1557" width="14.85546875" style="64" bestFit="1" customWidth="1"/>
    <col min="1558" max="1558" width="21.28515625" style="64" customWidth="1"/>
    <col min="1559" max="1560" width="9" style="64"/>
    <col min="1561" max="1561" width="16" style="64" bestFit="1" customWidth="1"/>
    <col min="1562" max="1794" width="9" style="64"/>
    <col min="1795" max="1795" width="12.85546875" style="64" customWidth="1"/>
    <col min="1796" max="1796" width="54.5703125" style="64" customWidth="1"/>
    <col min="1797" max="1797" width="14.5703125" style="64" customWidth="1"/>
    <col min="1798" max="1798" width="11.5703125" style="64" customWidth="1"/>
    <col min="1799" max="1799" width="12" style="64" customWidth="1"/>
    <col min="1800" max="1800" width="16.140625" style="64" customWidth="1"/>
    <col min="1801" max="1801" width="9.5703125" style="64" customWidth="1"/>
    <col min="1802" max="1802" width="13.28515625" style="64" customWidth="1"/>
    <col min="1803" max="1803" width="9" style="64" customWidth="1"/>
    <col min="1804" max="1804" width="10.5703125" style="64" customWidth="1"/>
    <col min="1805" max="1805" width="13.7109375" style="64" customWidth="1"/>
    <col min="1806" max="1806" width="11.42578125" style="64" customWidth="1"/>
    <col min="1807" max="1807" width="11.42578125" style="64" bestFit="1" customWidth="1"/>
    <col min="1808" max="1808" width="16.7109375" style="64" customWidth="1"/>
    <col min="1809" max="1809" width="10.5703125" style="64" customWidth="1"/>
    <col min="1810" max="1810" width="11.42578125" style="64" bestFit="1" customWidth="1"/>
    <col min="1811" max="1811" width="16.140625" style="64" customWidth="1"/>
    <col min="1812" max="1812" width="9.7109375" style="64" customWidth="1"/>
    <col min="1813" max="1813" width="14.85546875" style="64" bestFit="1" customWidth="1"/>
    <col min="1814" max="1814" width="21.28515625" style="64" customWidth="1"/>
    <col min="1815" max="1816" width="9" style="64"/>
    <col min="1817" max="1817" width="16" style="64" bestFit="1" customWidth="1"/>
    <col min="1818" max="2050" width="9" style="64"/>
    <col min="2051" max="2051" width="12.85546875" style="64" customWidth="1"/>
    <col min="2052" max="2052" width="54.5703125" style="64" customWidth="1"/>
    <col min="2053" max="2053" width="14.5703125" style="64" customWidth="1"/>
    <col min="2054" max="2054" width="11.5703125" style="64" customWidth="1"/>
    <col min="2055" max="2055" width="12" style="64" customWidth="1"/>
    <col min="2056" max="2056" width="16.140625" style="64" customWidth="1"/>
    <col min="2057" max="2057" width="9.5703125" style="64" customWidth="1"/>
    <col min="2058" max="2058" width="13.28515625" style="64" customWidth="1"/>
    <col min="2059" max="2059" width="9" style="64" customWidth="1"/>
    <col min="2060" max="2060" width="10.5703125" style="64" customWidth="1"/>
    <col min="2061" max="2061" width="13.7109375" style="64" customWidth="1"/>
    <col min="2062" max="2062" width="11.42578125" style="64" customWidth="1"/>
    <col min="2063" max="2063" width="11.42578125" style="64" bestFit="1" customWidth="1"/>
    <col min="2064" max="2064" width="16.7109375" style="64" customWidth="1"/>
    <col min="2065" max="2065" width="10.5703125" style="64" customWidth="1"/>
    <col min="2066" max="2066" width="11.42578125" style="64" bestFit="1" customWidth="1"/>
    <col min="2067" max="2067" width="16.140625" style="64" customWidth="1"/>
    <col min="2068" max="2068" width="9.7109375" style="64" customWidth="1"/>
    <col min="2069" max="2069" width="14.85546875" style="64" bestFit="1" customWidth="1"/>
    <col min="2070" max="2070" width="21.28515625" style="64" customWidth="1"/>
    <col min="2071" max="2072" width="9" style="64"/>
    <col min="2073" max="2073" width="16" style="64" bestFit="1" customWidth="1"/>
    <col min="2074" max="2306" width="9" style="64"/>
    <col min="2307" max="2307" width="12.85546875" style="64" customWidth="1"/>
    <col min="2308" max="2308" width="54.5703125" style="64" customWidth="1"/>
    <col min="2309" max="2309" width="14.5703125" style="64" customWidth="1"/>
    <col min="2310" max="2310" width="11.5703125" style="64" customWidth="1"/>
    <col min="2311" max="2311" width="12" style="64" customWidth="1"/>
    <col min="2312" max="2312" width="16.140625" style="64" customWidth="1"/>
    <col min="2313" max="2313" width="9.5703125" style="64" customWidth="1"/>
    <col min="2314" max="2314" width="13.28515625" style="64" customWidth="1"/>
    <col min="2315" max="2315" width="9" style="64" customWidth="1"/>
    <col min="2316" max="2316" width="10.5703125" style="64" customWidth="1"/>
    <col min="2317" max="2317" width="13.7109375" style="64" customWidth="1"/>
    <col min="2318" max="2318" width="11.42578125" style="64" customWidth="1"/>
    <col min="2319" max="2319" width="11.42578125" style="64" bestFit="1" customWidth="1"/>
    <col min="2320" max="2320" width="16.7109375" style="64" customWidth="1"/>
    <col min="2321" max="2321" width="10.5703125" style="64" customWidth="1"/>
    <col min="2322" max="2322" width="11.42578125" style="64" bestFit="1" customWidth="1"/>
    <col min="2323" max="2323" width="16.140625" style="64" customWidth="1"/>
    <col min="2324" max="2324" width="9.7109375" style="64" customWidth="1"/>
    <col min="2325" max="2325" width="14.85546875" style="64" bestFit="1" customWidth="1"/>
    <col min="2326" max="2326" width="21.28515625" style="64" customWidth="1"/>
    <col min="2327" max="2328" width="9" style="64"/>
    <col min="2329" max="2329" width="16" style="64" bestFit="1" customWidth="1"/>
    <col min="2330" max="2562" width="9" style="64"/>
    <col min="2563" max="2563" width="12.85546875" style="64" customWidth="1"/>
    <col min="2564" max="2564" width="54.5703125" style="64" customWidth="1"/>
    <col min="2565" max="2565" width="14.5703125" style="64" customWidth="1"/>
    <col min="2566" max="2566" width="11.5703125" style="64" customWidth="1"/>
    <col min="2567" max="2567" width="12" style="64" customWidth="1"/>
    <col min="2568" max="2568" width="16.140625" style="64" customWidth="1"/>
    <col min="2569" max="2569" width="9.5703125" style="64" customWidth="1"/>
    <col min="2570" max="2570" width="13.28515625" style="64" customWidth="1"/>
    <col min="2571" max="2571" width="9" style="64" customWidth="1"/>
    <col min="2572" max="2572" width="10.5703125" style="64" customWidth="1"/>
    <col min="2573" max="2573" width="13.7109375" style="64" customWidth="1"/>
    <col min="2574" max="2574" width="11.42578125" style="64" customWidth="1"/>
    <col min="2575" max="2575" width="11.42578125" style="64" bestFit="1" customWidth="1"/>
    <col min="2576" max="2576" width="16.7109375" style="64" customWidth="1"/>
    <col min="2577" max="2577" width="10.5703125" style="64" customWidth="1"/>
    <col min="2578" max="2578" width="11.42578125" style="64" bestFit="1" customWidth="1"/>
    <col min="2579" max="2579" width="16.140625" style="64" customWidth="1"/>
    <col min="2580" max="2580" width="9.7109375" style="64" customWidth="1"/>
    <col min="2581" max="2581" width="14.85546875" style="64" bestFit="1" customWidth="1"/>
    <col min="2582" max="2582" width="21.28515625" style="64" customWidth="1"/>
    <col min="2583" max="2584" width="9" style="64"/>
    <col min="2585" max="2585" width="16" style="64" bestFit="1" customWidth="1"/>
    <col min="2586" max="2818" width="9" style="64"/>
    <col min="2819" max="2819" width="12.85546875" style="64" customWidth="1"/>
    <col min="2820" max="2820" width="54.5703125" style="64" customWidth="1"/>
    <col min="2821" max="2821" width="14.5703125" style="64" customWidth="1"/>
    <col min="2822" max="2822" width="11.5703125" style="64" customWidth="1"/>
    <col min="2823" max="2823" width="12" style="64" customWidth="1"/>
    <col min="2824" max="2824" width="16.140625" style="64" customWidth="1"/>
    <col min="2825" max="2825" width="9.5703125" style="64" customWidth="1"/>
    <col min="2826" max="2826" width="13.28515625" style="64" customWidth="1"/>
    <col min="2827" max="2827" width="9" style="64" customWidth="1"/>
    <col min="2828" max="2828" width="10.5703125" style="64" customWidth="1"/>
    <col min="2829" max="2829" width="13.7109375" style="64" customWidth="1"/>
    <col min="2830" max="2830" width="11.42578125" style="64" customWidth="1"/>
    <col min="2831" max="2831" width="11.42578125" style="64" bestFit="1" customWidth="1"/>
    <col min="2832" max="2832" width="16.7109375" style="64" customWidth="1"/>
    <col min="2833" max="2833" width="10.5703125" style="64" customWidth="1"/>
    <col min="2834" max="2834" width="11.42578125" style="64" bestFit="1" customWidth="1"/>
    <col min="2835" max="2835" width="16.140625" style="64" customWidth="1"/>
    <col min="2836" max="2836" width="9.7109375" style="64" customWidth="1"/>
    <col min="2837" max="2837" width="14.85546875" style="64" bestFit="1" customWidth="1"/>
    <col min="2838" max="2838" width="21.28515625" style="64" customWidth="1"/>
    <col min="2839" max="2840" width="9" style="64"/>
    <col min="2841" max="2841" width="16" style="64" bestFit="1" customWidth="1"/>
    <col min="2842" max="3074" width="9" style="64"/>
    <col min="3075" max="3075" width="12.85546875" style="64" customWidth="1"/>
    <col min="3076" max="3076" width="54.5703125" style="64" customWidth="1"/>
    <col min="3077" max="3077" width="14.5703125" style="64" customWidth="1"/>
    <col min="3078" max="3078" width="11.5703125" style="64" customWidth="1"/>
    <col min="3079" max="3079" width="12" style="64" customWidth="1"/>
    <col min="3080" max="3080" width="16.140625" style="64" customWidth="1"/>
    <col min="3081" max="3081" width="9.5703125" style="64" customWidth="1"/>
    <col min="3082" max="3082" width="13.28515625" style="64" customWidth="1"/>
    <col min="3083" max="3083" width="9" style="64" customWidth="1"/>
    <col min="3084" max="3084" width="10.5703125" style="64" customWidth="1"/>
    <col min="3085" max="3085" width="13.7109375" style="64" customWidth="1"/>
    <col min="3086" max="3086" width="11.42578125" style="64" customWidth="1"/>
    <col min="3087" max="3087" width="11.42578125" style="64" bestFit="1" customWidth="1"/>
    <col min="3088" max="3088" width="16.7109375" style="64" customWidth="1"/>
    <col min="3089" max="3089" width="10.5703125" style="64" customWidth="1"/>
    <col min="3090" max="3090" width="11.42578125" style="64" bestFit="1" customWidth="1"/>
    <col min="3091" max="3091" width="16.140625" style="64" customWidth="1"/>
    <col min="3092" max="3092" width="9.7109375" style="64" customWidth="1"/>
    <col min="3093" max="3093" width="14.85546875" style="64" bestFit="1" customWidth="1"/>
    <col min="3094" max="3094" width="21.28515625" style="64" customWidth="1"/>
    <col min="3095" max="3096" width="9" style="64"/>
    <col min="3097" max="3097" width="16" style="64" bestFit="1" customWidth="1"/>
    <col min="3098" max="3330" width="9" style="64"/>
    <col min="3331" max="3331" width="12.85546875" style="64" customWidth="1"/>
    <col min="3332" max="3332" width="54.5703125" style="64" customWidth="1"/>
    <col min="3333" max="3333" width="14.5703125" style="64" customWidth="1"/>
    <col min="3334" max="3334" width="11.5703125" style="64" customWidth="1"/>
    <col min="3335" max="3335" width="12" style="64" customWidth="1"/>
    <col min="3336" max="3336" width="16.140625" style="64" customWidth="1"/>
    <col min="3337" max="3337" width="9.5703125" style="64" customWidth="1"/>
    <col min="3338" max="3338" width="13.28515625" style="64" customWidth="1"/>
    <col min="3339" max="3339" width="9" style="64" customWidth="1"/>
    <col min="3340" max="3340" width="10.5703125" style="64" customWidth="1"/>
    <col min="3341" max="3341" width="13.7109375" style="64" customWidth="1"/>
    <col min="3342" max="3342" width="11.42578125" style="64" customWidth="1"/>
    <col min="3343" max="3343" width="11.42578125" style="64" bestFit="1" customWidth="1"/>
    <col min="3344" max="3344" width="16.7109375" style="64" customWidth="1"/>
    <col min="3345" max="3345" width="10.5703125" style="64" customWidth="1"/>
    <col min="3346" max="3346" width="11.42578125" style="64" bestFit="1" customWidth="1"/>
    <col min="3347" max="3347" width="16.140625" style="64" customWidth="1"/>
    <col min="3348" max="3348" width="9.7109375" style="64" customWidth="1"/>
    <col min="3349" max="3349" width="14.85546875" style="64" bestFit="1" customWidth="1"/>
    <col min="3350" max="3350" width="21.28515625" style="64" customWidth="1"/>
    <col min="3351" max="3352" width="9" style="64"/>
    <col min="3353" max="3353" width="16" style="64" bestFit="1" customWidth="1"/>
    <col min="3354" max="3586" width="9" style="64"/>
    <col min="3587" max="3587" width="12.85546875" style="64" customWidth="1"/>
    <col min="3588" max="3588" width="54.5703125" style="64" customWidth="1"/>
    <col min="3589" max="3589" width="14.5703125" style="64" customWidth="1"/>
    <col min="3590" max="3590" width="11.5703125" style="64" customWidth="1"/>
    <col min="3591" max="3591" width="12" style="64" customWidth="1"/>
    <col min="3592" max="3592" width="16.140625" style="64" customWidth="1"/>
    <col min="3593" max="3593" width="9.5703125" style="64" customWidth="1"/>
    <col min="3594" max="3594" width="13.28515625" style="64" customWidth="1"/>
    <col min="3595" max="3595" width="9" style="64" customWidth="1"/>
    <col min="3596" max="3596" width="10.5703125" style="64" customWidth="1"/>
    <col min="3597" max="3597" width="13.7109375" style="64" customWidth="1"/>
    <col min="3598" max="3598" width="11.42578125" style="64" customWidth="1"/>
    <col min="3599" max="3599" width="11.42578125" style="64" bestFit="1" customWidth="1"/>
    <col min="3600" max="3600" width="16.7109375" style="64" customWidth="1"/>
    <col min="3601" max="3601" width="10.5703125" style="64" customWidth="1"/>
    <col min="3602" max="3602" width="11.42578125" style="64" bestFit="1" customWidth="1"/>
    <col min="3603" max="3603" width="16.140625" style="64" customWidth="1"/>
    <col min="3604" max="3604" width="9.7109375" style="64" customWidth="1"/>
    <col min="3605" max="3605" width="14.85546875" style="64" bestFit="1" customWidth="1"/>
    <col min="3606" max="3606" width="21.28515625" style="64" customWidth="1"/>
    <col min="3607" max="3608" width="9" style="64"/>
    <col min="3609" max="3609" width="16" style="64" bestFit="1" customWidth="1"/>
    <col min="3610" max="3842" width="9" style="64"/>
    <col min="3843" max="3843" width="12.85546875" style="64" customWidth="1"/>
    <col min="3844" max="3844" width="54.5703125" style="64" customWidth="1"/>
    <col min="3845" max="3845" width="14.5703125" style="64" customWidth="1"/>
    <col min="3846" max="3846" width="11.5703125" style="64" customWidth="1"/>
    <col min="3847" max="3847" width="12" style="64" customWidth="1"/>
    <col min="3848" max="3848" width="16.140625" style="64" customWidth="1"/>
    <col min="3849" max="3849" width="9.5703125" style="64" customWidth="1"/>
    <col min="3850" max="3850" width="13.28515625" style="64" customWidth="1"/>
    <col min="3851" max="3851" width="9" style="64" customWidth="1"/>
    <col min="3852" max="3852" width="10.5703125" style="64" customWidth="1"/>
    <col min="3853" max="3853" width="13.7109375" style="64" customWidth="1"/>
    <col min="3854" max="3854" width="11.42578125" style="64" customWidth="1"/>
    <col min="3855" max="3855" width="11.42578125" style="64" bestFit="1" customWidth="1"/>
    <col min="3856" max="3856" width="16.7109375" style="64" customWidth="1"/>
    <col min="3857" max="3857" width="10.5703125" style="64" customWidth="1"/>
    <col min="3858" max="3858" width="11.42578125" style="64" bestFit="1" customWidth="1"/>
    <col min="3859" max="3859" width="16.140625" style="64" customWidth="1"/>
    <col min="3860" max="3860" width="9.7109375" style="64" customWidth="1"/>
    <col min="3861" max="3861" width="14.85546875" style="64" bestFit="1" customWidth="1"/>
    <col min="3862" max="3862" width="21.28515625" style="64" customWidth="1"/>
    <col min="3863" max="3864" width="9" style="64"/>
    <col min="3865" max="3865" width="16" style="64" bestFit="1" customWidth="1"/>
    <col min="3866" max="4098" width="9" style="64"/>
    <col min="4099" max="4099" width="12.85546875" style="64" customWidth="1"/>
    <col min="4100" max="4100" width="54.5703125" style="64" customWidth="1"/>
    <col min="4101" max="4101" width="14.5703125" style="64" customWidth="1"/>
    <col min="4102" max="4102" width="11.5703125" style="64" customWidth="1"/>
    <col min="4103" max="4103" width="12" style="64" customWidth="1"/>
    <col min="4104" max="4104" width="16.140625" style="64" customWidth="1"/>
    <col min="4105" max="4105" width="9.5703125" style="64" customWidth="1"/>
    <col min="4106" max="4106" width="13.28515625" style="64" customWidth="1"/>
    <col min="4107" max="4107" width="9" style="64" customWidth="1"/>
    <col min="4108" max="4108" width="10.5703125" style="64" customWidth="1"/>
    <col min="4109" max="4109" width="13.7109375" style="64" customWidth="1"/>
    <col min="4110" max="4110" width="11.42578125" style="64" customWidth="1"/>
    <col min="4111" max="4111" width="11.42578125" style="64" bestFit="1" customWidth="1"/>
    <col min="4112" max="4112" width="16.7109375" style="64" customWidth="1"/>
    <col min="4113" max="4113" width="10.5703125" style="64" customWidth="1"/>
    <col min="4114" max="4114" width="11.42578125" style="64" bestFit="1" customWidth="1"/>
    <col min="4115" max="4115" width="16.140625" style="64" customWidth="1"/>
    <col min="4116" max="4116" width="9.7109375" style="64" customWidth="1"/>
    <col min="4117" max="4117" width="14.85546875" style="64" bestFit="1" customWidth="1"/>
    <col min="4118" max="4118" width="21.28515625" style="64" customWidth="1"/>
    <col min="4119" max="4120" width="9" style="64"/>
    <col min="4121" max="4121" width="16" style="64" bestFit="1" customWidth="1"/>
    <col min="4122" max="4354" width="9" style="64"/>
    <col min="4355" max="4355" width="12.85546875" style="64" customWidth="1"/>
    <col min="4356" max="4356" width="54.5703125" style="64" customWidth="1"/>
    <col min="4357" max="4357" width="14.5703125" style="64" customWidth="1"/>
    <col min="4358" max="4358" width="11.5703125" style="64" customWidth="1"/>
    <col min="4359" max="4359" width="12" style="64" customWidth="1"/>
    <col min="4360" max="4360" width="16.140625" style="64" customWidth="1"/>
    <col min="4361" max="4361" width="9.5703125" style="64" customWidth="1"/>
    <col min="4362" max="4362" width="13.28515625" style="64" customWidth="1"/>
    <col min="4363" max="4363" width="9" style="64" customWidth="1"/>
    <col min="4364" max="4364" width="10.5703125" style="64" customWidth="1"/>
    <col min="4365" max="4365" width="13.7109375" style="64" customWidth="1"/>
    <col min="4366" max="4366" width="11.42578125" style="64" customWidth="1"/>
    <col min="4367" max="4367" width="11.42578125" style="64" bestFit="1" customWidth="1"/>
    <col min="4368" max="4368" width="16.7109375" style="64" customWidth="1"/>
    <col min="4369" max="4369" width="10.5703125" style="64" customWidth="1"/>
    <col min="4370" max="4370" width="11.42578125" style="64" bestFit="1" customWidth="1"/>
    <col min="4371" max="4371" width="16.140625" style="64" customWidth="1"/>
    <col min="4372" max="4372" width="9.7109375" style="64" customWidth="1"/>
    <col min="4373" max="4373" width="14.85546875" style="64" bestFit="1" customWidth="1"/>
    <col min="4374" max="4374" width="21.28515625" style="64" customWidth="1"/>
    <col min="4375" max="4376" width="9" style="64"/>
    <col min="4377" max="4377" width="16" style="64" bestFit="1" customWidth="1"/>
    <col min="4378" max="4610" width="9" style="64"/>
    <col min="4611" max="4611" width="12.85546875" style="64" customWidth="1"/>
    <col min="4612" max="4612" width="54.5703125" style="64" customWidth="1"/>
    <col min="4613" max="4613" width="14.5703125" style="64" customWidth="1"/>
    <col min="4614" max="4614" width="11.5703125" style="64" customWidth="1"/>
    <col min="4615" max="4615" width="12" style="64" customWidth="1"/>
    <col min="4616" max="4616" width="16.140625" style="64" customWidth="1"/>
    <col min="4617" max="4617" width="9.5703125" style="64" customWidth="1"/>
    <col min="4618" max="4618" width="13.28515625" style="64" customWidth="1"/>
    <col min="4619" max="4619" width="9" style="64" customWidth="1"/>
    <col min="4620" max="4620" width="10.5703125" style="64" customWidth="1"/>
    <col min="4621" max="4621" width="13.7109375" style="64" customWidth="1"/>
    <col min="4622" max="4622" width="11.42578125" style="64" customWidth="1"/>
    <col min="4623" max="4623" width="11.42578125" style="64" bestFit="1" customWidth="1"/>
    <col min="4624" max="4624" width="16.7109375" style="64" customWidth="1"/>
    <col min="4625" max="4625" width="10.5703125" style="64" customWidth="1"/>
    <col min="4626" max="4626" width="11.42578125" style="64" bestFit="1" customWidth="1"/>
    <col min="4627" max="4627" width="16.140625" style="64" customWidth="1"/>
    <col min="4628" max="4628" width="9.7109375" style="64" customWidth="1"/>
    <col min="4629" max="4629" width="14.85546875" style="64" bestFit="1" customWidth="1"/>
    <col min="4630" max="4630" width="21.28515625" style="64" customWidth="1"/>
    <col min="4631" max="4632" width="9" style="64"/>
    <col min="4633" max="4633" width="16" style="64" bestFit="1" customWidth="1"/>
    <col min="4634" max="4866" width="9" style="64"/>
    <col min="4867" max="4867" width="12.85546875" style="64" customWidth="1"/>
    <col min="4868" max="4868" width="54.5703125" style="64" customWidth="1"/>
    <col min="4869" max="4869" width="14.5703125" style="64" customWidth="1"/>
    <col min="4870" max="4870" width="11.5703125" style="64" customWidth="1"/>
    <col min="4871" max="4871" width="12" style="64" customWidth="1"/>
    <col min="4872" max="4872" width="16.140625" style="64" customWidth="1"/>
    <col min="4873" max="4873" width="9.5703125" style="64" customWidth="1"/>
    <col min="4874" max="4874" width="13.28515625" style="64" customWidth="1"/>
    <col min="4875" max="4875" width="9" style="64" customWidth="1"/>
    <col min="4876" max="4876" width="10.5703125" style="64" customWidth="1"/>
    <col min="4877" max="4877" width="13.7109375" style="64" customWidth="1"/>
    <col min="4878" max="4878" width="11.42578125" style="64" customWidth="1"/>
    <col min="4879" max="4879" width="11.42578125" style="64" bestFit="1" customWidth="1"/>
    <col min="4880" max="4880" width="16.7109375" style="64" customWidth="1"/>
    <col min="4881" max="4881" width="10.5703125" style="64" customWidth="1"/>
    <col min="4882" max="4882" width="11.42578125" style="64" bestFit="1" customWidth="1"/>
    <col min="4883" max="4883" width="16.140625" style="64" customWidth="1"/>
    <col min="4884" max="4884" width="9.7109375" style="64" customWidth="1"/>
    <col min="4885" max="4885" width="14.85546875" style="64" bestFit="1" customWidth="1"/>
    <col min="4886" max="4886" width="21.28515625" style="64" customWidth="1"/>
    <col min="4887" max="4888" width="9" style="64"/>
    <col min="4889" max="4889" width="16" style="64" bestFit="1" customWidth="1"/>
    <col min="4890" max="5122" width="9" style="64"/>
    <col min="5123" max="5123" width="12.85546875" style="64" customWidth="1"/>
    <col min="5124" max="5124" width="54.5703125" style="64" customWidth="1"/>
    <col min="5125" max="5125" width="14.5703125" style="64" customWidth="1"/>
    <col min="5126" max="5126" width="11.5703125" style="64" customWidth="1"/>
    <col min="5127" max="5127" width="12" style="64" customWidth="1"/>
    <col min="5128" max="5128" width="16.140625" style="64" customWidth="1"/>
    <col min="5129" max="5129" width="9.5703125" style="64" customWidth="1"/>
    <col min="5130" max="5130" width="13.28515625" style="64" customWidth="1"/>
    <col min="5131" max="5131" width="9" style="64" customWidth="1"/>
    <col min="5132" max="5132" width="10.5703125" style="64" customWidth="1"/>
    <col min="5133" max="5133" width="13.7109375" style="64" customWidth="1"/>
    <col min="5134" max="5134" width="11.42578125" style="64" customWidth="1"/>
    <col min="5135" max="5135" width="11.42578125" style="64" bestFit="1" customWidth="1"/>
    <col min="5136" max="5136" width="16.7109375" style="64" customWidth="1"/>
    <col min="5137" max="5137" width="10.5703125" style="64" customWidth="1"/>
    <col min="5138" max="5138" width="11.42578125" style="64" bestFit="1" customWidth="1"/>
    <col min="5139" max="5139" width="16.140625" style="64" customWidth="1"/>
    <col min="5140" max="5140" width="9.7109375" style="64" customWidth="1"/>
    <col min="5141" max="5141" width="14.85546875" style="64" bestFit="1" customWidth="1"/>
    <col min="5142" max="5142" width="21.28515625" style="64" customWidth="1"/>
    <col min="5143" max="5144" width="9" style="64"/>
    <col min="5145" max="5145" width="16" style="64" bestFit="1" customWidth="1"/>
    <col min="5146" max="5378" width="9" style="64"/>
    <col min="5379" max="5379" width="12.85546875" style="64" customWidth="1"/>
    <col min="5380" max="5380" width="54.5703125" style="64" customWidth="1"/>
    <col min="5381" max="5381" width="14.5703125" style="64" customWidth="1"/>
    <col min="5382" max="5382" width="11.5703125" style="64" customWidth="1"/>
    <col min="5383" max="5383" width="12" style="64" customWidth="1"/>
    <col min="5384" max="5384" width="16.140625" style="64" customWidth="1"/>
    <col min="5385" max="5385" width="9.5703125" style="64" customWidth="1"/>
    <col min="5386" max="5386" width="13.28515625" style="64" customWidth="1"/>
    <col min="5387" max="5387" width="9" style="64" customWidth="1"/>
    <col min="5388" max="5388" width="10.5703125" style="64" customWidth="1"/>
    <col min="5389" max="5389" width="13.7109375" style="64" customWidth="1"/>
    <col min="5390" max="5390" width="11.42578125" style="64" customWidth="1"/>
    <col min="5391" max="5391" width="11.42578125" style="64" bestFit="1" customWidth="1"/>
    <col min="5392" max="5392" width="16.7109375" style="64" customWidth="1"/>
    <col min="5393" max="5393" width="10.5703125" style="64" customWidth="1"/>
    <col min="5394" max="5394" width="11.42578125" style="64" bestFit="1" customWidth="1"/>
    <col min="5395" max="5395" width="16.140625" style="64" customWidth="1"/>
    <col min="5396" max="5396" width="9.7109375" style="64" customWidth="1"/>
    <col min="5397" max="5397" width="14.85546875" style="64" bestFit="1" customWidth="1"/>
    <col min="5398" max="5398" width="21.28515625" style="64" customWidth="1"/>
    <col min="5399" max="5400" width="9" style="64"/>
    <col min="5401" max="5401" width="16" style="64" bestFit="1" customWidth="1"/>
    <col min="5402" max="5634" width="9" style="64"/>
    <col min="5635" max="5635" width="12.85546875" style="64" customWidth="1"/>
    <col min="5636" max="5636" width="54.5703125" style="64" customWidth="1"/>
    <col min="5637" max="5637" width="14.5703125" style="64" customWidth="1"/>
    <col min="5638" max="5638" width="11.5703125" style="64" customWidth="1"/>
    <col min="5639" max="5639" width="12" style="64" customWidth="1"/>
    <col min="5640" max="5640" width="16.140625" style="64" customWidth="1"/>
    <col min="5641" max="5641" width="9.5703125" style="64" customWidth="1"/>
    <col min="5642" max="5642" width="13.28515625" style="64" customWidth="1"/>
    <col min="5643" max="5643" width="9" style="64" customWidth="1"/>
    <col min="5644" max="5644" width="10.5703125" style="64" customWidth="1"/>
    <col min="5645" max="5645" width="13.7109375" style="64" customWidth="1"/>
    <col min="5646" max="5646" width="11.42578125" style="64" customWidth="1"/>
    <col min="5647" max="5647" width="11.42578125" style="64" bestFit="1" customWidth="1"/>
    <col min="5648" max="5648" width="16.7109375" style="64" customWidth="1"/>
    <col min="5649" max="5649" width="10.5703125" style="64" customWidth="1"/>
    <col min="5650" max="5650" width="11.42578125" style="64" bestFit="1" customWidth="1"/>
    <col min="5651" max="5651" width="16.140625" style="64" customWidth="1"/>
    <col min="5652" max="5652" width="9.7109375" style="64" customWidth="1"/>
    <col min="5653" max="5653" width="14.85546875" style="64" bestFit="1" customWidth="1"/>
    <col min="5654" max="5654" width="21.28515625" style="64" customWidth="1"/>
    <col min="5655" max="5656" width="9" style="64"/>
    <col min="5657" max="5657" width="16" style="64" bestFit="1" customWidth="1"/>
    <col min="5658" max="5890" width="9" style="64"/>
    <col min="5891" max="5891" width="12.85546875" style="64" customWidth="1"/>
    <col min="5892" max="5892" width="54.5703125" style="64" customWidth="1"/>
    <col min="5893" max="5893" width="14.5703125" style="64" customWidth="1"/>
    <col min="5894" max="5894" width="11.5703125" style="64" customWidth="1"/>
    <col min="5895" max="5895" width="12" style="64" customWidth="1"/>
    <col min="5896" max="5896" width="16.140625" style="64" customWidth="1"/>
    <col min="5897" max="5897" width="9.5703125" style="64" customWidth="1"/>
    <col min="5898" max="5898" width="13.28515625" style="64" customWidth="1"/>
    <col min="5899" max="5899" width="9" style="64" customWidth="1"/>
    <col min="5900" max="5900" width="10.5703125" style="64" customWidth="1"/>
    <col min="5901" max="5901" width="13.7109375" style="64" customWidth="1"/>
    <col min="5902" max="5902" width="11.42578125" style="64" customWidth="1"/>
    <col min="5903" max="5903" width="11.42578125" style="64" bestFit="1" customWidth="1"/>
    <col min="5904" max="5904" width="16.7109375" style="64" customWidth="1"/>
    <col min="5905" max="5905" width="10.5703125" style="64" customWidth="1"/>
    <col min="5906" max="5906" width="11.42578125" style="64" bestFit="1" customWidth="1"/>
    <col min="5907" max="5907" width="16.140625" style="64" customWidth="1"/>
    <col min="5908" max="5908" width="9.7109375" style="64" customWidth="1"/>
    <col min="5909" max="5909" width="14.85546875" style="64" bestFit="1" customWidth="1"/>
    <col min="5910" max="5910" width="21.28515625" style="64" customWidth="1"/>
    <col min="5911" max="5912" width="9" style="64"/>
    <col min="5913" max="5913" width="16" style="64" bestFit="1" customWidth="1"/>
    <col min="5914" max="6146" width="9" style="64"/>
    <col min="6147" max="6147" width="12.85546875" style="64" customWidth="1"/>
    <col min="6148" max="6148" width="54.5703125" style="64" customWidth="1"/>
    <col min="6149" max="6149" width="14.5703125" style="64" customWidth="1"/>
    <col min="6150" max="6150" width="11.5703125" style="64" customWidth="1"/>
    <col min="6151" max="6151" width="12" style="64" customWidth="1"/>
    <col min="6152" max="6152" width="16.140625" style="64" customWidth="1"/>
    <col min="6153" max="6153" width="9.5703125" style="64" customWidth="1"/>
    <col min="6154" max="6154" width="13.28515625" style="64" customWidth="1"/>
    <col min="6155" max="6155" width="9" style="64" customWidth="1"/>
    <col min="6156" max="6156" width="10.5703125" style="64" customWidth="1"/>
    <col min="6157" max="6157" width="13.7109375" style="64" customWidth="1"/>
    <col min="6158" max="6158" width="11.42578125" style="64" customWidth="1"/>
    <col min="6159" max="6159" width="11.42578125" style="64" bestFit="1" customWidth="1"/>
    <col min="6160" max="6160" width="16.7109375" style="64" customWidth="1"/>
    <col min="6161" max="6161" width="10.5703125" style="64" customWidth="1"/>
    <col min="6162" max="6162" width="11.42578125" style="64" bestFit="1" customWidth="1"/>
    <col min="6163" max="6163" width="16.140625" style="64" customWidth="1"/>
    <col min="6164" max="6164" width="9.7109375" style="64" customWidth="1"/>
    <col min="6165" max="6165" width="14.85546875" style="64" bestFit="1" customWidth="1"/>
    <col min="6166" max="6166" width="21.28515625" style="64" customWidth="1"/>
    <col min="6167" max="6168" width="9" style="64"/>
    <col min="6169" max="6169" width="16" style="64" bestFit="1" customWidth="1"/>
    <col min="6170" max="6402" width="9" style="64"/>
    <col min="6403" max="6403" width="12.85546875" style="64" customWidth="1"/>
    <col min="6404" max="6404" width="54.5703125" style="64" customWidth="1"/>
    <col min="6405" max="6405" width="14.5703125" style="64" customWidth="1"/>
    <col min="6406" max="6406" width="11.5703125" style="64" customWidth="1"/>
    <col min="6407" max="6407" width="12" style="64" customWidth="1"/>
    <col min="6408" max="6408" width="16.140625" style="64" customWidth="1"/>
    <col min="6409" max="6409" width="9.5703125" style="64" customWidth="1"/>
    <col min="6410" max="6410" width="13.28515625" style="64" customWidth="1"/>
    <col min="6411" max="6411" width="9" style="64" customWidth="1"/>
    <col min="6412" max="6412" width="10.5703125" style="64" customWidth="1"/>
    <col min="6413" max="6413" width="13.7109375" style="64" customWidth="1"/>
    <col min="6414" max="6414" width="11.42578125" style="64" customWidth="1"/>
    <col min="6415" max="6415" width="11.42578125" style="64" bestFit="1" customWidth="1"/>
    <col min="6416" max="6416" width="16.7109375" style="64" customWidth="1"/>
    <col min="6417" max="6417" width="10.5703125" style="64" customWidth="1"/>
    <col min="6418" max="6418" width="11.42578125" style="64" bestFit="1" customWidth="1"/>
    <col min="6419" max="6419" width="16.140625" style="64" customWidth="1"/>
    <col min="6420" max="6420" width="9.7109375" style="64" customWidth="1"/>
    <col min="6421" max="6421" width="14.85546875" style="64" bestFit="1" customWidth="1"/>
    <col min="6422" max="6422" width="21.28515625" style="64" customWidth="1"/>
    <col min="6423" max="6424" width="9" style="64"/>
    <col min="6425" max="6425" width="16" style="64" bestFit="1" customWidth="1"/>
    <col min="6426" max="6658" width="9" style="64"/>
    <col min="6659" max="6659" width="12.85546875" style="64" customWidth="1"/>
    <col min="6660" max="6660" width="54.5703125" style="64" customWidth="1"/>
    <col min="6661" max="6661" width="14.5703125" style="64" customWidth="1"/>
    <col min="6662" max="6662" width="11.5703125" style="64" customWidth="1"/>
    <col min="6663" max="6663" width="12" style="64" customWidth="1"/>
    <col min="6664" max="6664" width="16.140625" style="64" customWidth="1"/>
    <col min="6665" max="6665" width="9.5703125" style="64" customWidth="1"/>
    <col min="6666" max="6666" width="13.28515625" style="64" customWidth="1"/>
    <col min="6667" max="6667" width="9" style="64" customWidth="1"/>
    <col min="6668" max="6668" width="10.5703125" style="64" customWidth="1"/>
    <col min="6669" max="6669" width="13.7109375" style="64" customWidth="1"/>
    <col min="6670" max="6670" width="11.42578125" style="64" customWidth="1"/>
    <col min="6671" max="6671" width="11.42578125" style="64" bestFit="1" customWidth="1"/>
    <col min="6672" max="6672" width="16.7109375" style="64" customWidth="1"/>
    <col min="6673" max="6673" width="10.5703125" style="64" customWidth="1"/>
    <col min="6674" max="6674" width="11.42578125" style="64" bestFit="1" customWidth="1"/>
    <col min="6675" max="6675" width="16.140625" style="64" customWidth="1"/>
    <col min="6676" max="6676" width="9.7109375" style="64" customWidth="1"/>
    <col min="6677" max="6677" width="14.85546875" style="64" bestFit="1" customWidth="1"/>
    <col min="6678" max="6678" width="21.28515625" style="64" customWidth="1"/>
    <col min="6679" max="6680" width="9" style="64"/>
    <col min="6681" max="6681" width="16" style="64" bestFit="1" customWidth="1"/>
    <col min="6682" max="6914" width="9" style="64"/>
    <col min="6915" max="6915" width="12.85546875" style="64" customWidth="1"/>
    <col min="6916" max="6916" width="54.5703125" style="64" customWidth="1"/>
    <col min="6917" max="6917" width="14.5703125" style="64" customWidth="1"/>
    <col min="6918" max="6918" width="11.5703125" style="64" customWidth="1"/>
    <col min="6919" max="6919" width="12" style="64" customWidth="1"/>
    <col min="6920" max="6920" width="16.140625" style="64" customWidth="1"/>
    <col min="6921" max="6921" width="9.5703125" style="64" customWidth="1"/>
    <col min="6922" max="6922" width="13.28515625" style="64" customWidth="1"/>
    <col min="6923" max="6923" width="9" style="64" customWidth="1"/>
    <col min="6924" max="6924" width="10.5703125" style="64" customWidth="1"/>
    <col min="6925" max="6925" width="13.7109375" style="64" customWidth="1"/>
    <col min="6926" max="6926" width="11.42578125" style="64" customWidth="1"/>
    <col min="6927" max="6927" width="11.42578125" style="64" bestFit="1" customWidth="1"/>
    <col min="6928" max="6928" width="16.7109375" style="64" customWidth="1"/>
    <col min="6929" max="6929" width="10.5703125" style="64" customWidth="1"/>
    <col min="6930" max="6930" width="11.42578125" style="64" bestFit="1" customWidth="1"/>
    <col min="6931" max="6931" width="16.140625" style="64" customWidth="1"/>
    <col min="6932" max="6932" width="9.7109375" style="64" customWidth="1"/>
    <col min="6933" max="6933" width="14.85546875" style="64" bestFit="1" customWidth="1"/>
    <col min="6934" max="6934" width="21.28515625" style="64" customWidth="1"/>
    <col min="6935" max="6936" width="9" style="64"/>
    <col min="6937" max="6937" width="16" style="64" bestFit="1" customWidth="1"/>
    <col min="6938" max="7170" width="9" style="64"/>
    <col min="7171" max="7171" width="12.85546875" style="64" customWidth="1"/>
    <col min="7172" max="7172" width="54.5703125" style="64" customWidth="1"/>
    <col min="7173" max="7173" width="14.5703125" style="64" customWidth="1"/>
    <col min="7174" max="7174" width="11.5703125" style="64" customWidth="1"/>
    <col min="7175" max="7175" width="12" style="64" customWidth="1"/>
    <col min="7176" max="7176" width="16.140625" style="64" customWidth="1"/>
    <col min="7177" max="7177" width="9.5703125" style="64" customWidth="1"/>
    <col min="7178" max="7178" width="13.28515625" style="64" customWidth="1"/>
    <col min="7179" max="7179" width="9" style="64" customWidth="1"/>
    <col min="7180" max="7180" width="10.5703125" style="64" customWidth="1"/>
    <col min="7181" max="7181" width="13.7109375" style="64" customWidth="1"/>
    <col min="7182" max="7182" width="11.42578125" style="64" customWidth="1"/>
    <col min="7183" max="7183" width="11.42578125" style="64" bestFit="1" customWidth="1"/>
    <col min="7184" max="7184" width="16.7109375" style="64" customWidth="1"/>
    <col min="7185" max="7185" width="10.5703125" style="64" customWidth="1"/>
    <col min="7186" max="7186" width="11.42578125" style="64" bestFit="1" customWidth="1"/>
    <col min="7187" max="7187" width="16.140625" style="64" customWidth="1"/>
    <col min="7188" max="7188" width="9.7109375" style="64" customWidth="1"/>
    <col min="7189" max="7189" width="14.85546875" style="64" bestFit="1" customWidth="1"/>
    <col min="7190" max="7190" width="21.28515625" style="64" customWidth="1"/>
    <col min="7191" max="7192" width="9" style="64"/>
    <col min="7193" max="7193" width="16" style="64" bestFit="1" customWidth="1"/>
    <col min="7194" max="7426" width="9" style="64"/>
    <col min="7427" max="7427" width="12.85546875" style="64" customWidth="1"/>
    <col min="7428" max="7428" width="54.5703125" style="64" customWidth="1"/>
    <col min="7429" max="7429" width="14.5703125" style="64" customWidth="1"/>
    <col min="7430" max="7430" width="11.5703125" style="64" customWidth="1"/>
    <col min="7431" max="7431" width="12" style="64" customWidth="1"/>
    <col min="7432" max="7432" width="16.140625" style="64" customWidth="1"/>
    <col min="7433" max="7433" width="9.5703125" style="64" customWidth="1"/>
    <col min="7434" max="7434" width="13.28515625" style="64" customWidth="1"/>
    <col min="7435" max="7435" width="9" style="64" customWidth="1"/>
    <col min="7436" max="7436" width="10.5703125" style="64" customWidth="1"/>
    <col min="7437" max="7437" width="13.7109375" style="64" customWidth="1"/>
    <col min="7438" max="7438" width="11.42578125" style="64" customWidth="1"/>
    <col min="7439" max="7439" width="11.42578125" style="64" bestFit="1" customWidth="1"/>
    <col min="7440" max="7440" width="16.7109375" style="64" customWidth="1"/>
    <col min="7441" max="7441" width="10.5703125" style="64" customWidth="1"/>
    <col min="7442" max="7442" width="11.42578125" style="64" bestFit="1" customWidth="1"/>
    <col min="7443" max="7443" width="16.140625" style="64" customWidth="1"/>
    <col min="7444" max="7444" width="9.7109375" style="64" customWidth="1"/>
    <col min="7445" max="7445" width="14.85546875" style="64" bestFit="1" customWidth="1"/>
    <col min="7446" max="7446" width="21.28515625" style="64" customWidth="1"/>
    <col min="7447" max="7448" width="9" style="64"/>
    <col min="7449" max="7449" width="16" style="64" bestFit="1" customWidth="1"/>
    <col min="7450" max="7682" width="9" style="64"/>
    <col min="7683" max="7683" width="12.85546875" style="64" customWidth="1"/>
    <col min="7684" max="7684" width="54.5703125" style="64" customWidth="1"/>
    <col min="7685" max="7685" width="14.5703125" style="64" customWidth="1"/>
    <col min="7686" max="7686" width="11.5703125" style="64" customWidth="1"/>
    <col min="7687" max="7687" width="12" style="64" customWidth="1"/>
    <col min="7688" max="7688" width="16.140625" style="64" customWidth="1"/>
    <col min="7689" max="7689" width="9.5703125" style="64" customWidth="1"/>
    <col min="7690" max="7690" width="13.28515625" style="64" customWidth="1"/>
    <col min="7691" max="7691" width="9" style="64" customWidth="1"/>
    <col min="7692" max="7692" width="10.5703125" style="64" customWidth="1"/>
    <col min="7693" max="7693" width="13.7109375" style="64" customWidth="1"/>
    <col min="7694" max="7694" width="11.42578125" style="64" customWidth="1"/>
    <col min="7695" max="7695" width="11.42578125" style="64" bestFit="1" customWidth="1"/>
    <col min="7696" max="7696" width="16.7109375" style="64" customWidth="1"/>
    <col min="7697" max="7697" width="10.5703125" style="64" customWidth="1"/>
    <col min="7698" max="7698" width="11.42578125" style="64" bestFit="1" customWidth="1"/>
    <col min="7699" max="7699" width="16.140625" style="64" customWidth="1"/>
    <col min="7700" max="7700" width="9.7109375" style="64" customWidth="1"/>
    <col min="7701" max="7701" width="14.85546875" style="64" bestFit="1" customWidth="1"/>
    <col min="7702" max="7702" width="21.28515625" style="64" customWidth="1"/>
    <col min="7703" max="7704" width="9" style="64"/>
    <col min="7705" max="7705" width="16" style="64" bestFit="1" customWidth="1"/>
    <col min="7706" max="7938" width="9" style="64"/>
    <col min="7939" max="7939" width="12.85546875" style="64" customWidth="1"/>
    <col min="7940" max="7940" width="54.5703125" style="64" customWidth="1"/>
    <col min="7941" max="7941" width="14.5703125" style="64" customWidth="1"/>
    <col min="7942" max="7942" width="11.5703125" style="64" customWidth="1"/>
    <col min="7943" max="7943" width="12" style="64" customWidth="1"/>
    <col min="7944" max="7944" width="16.140625" style="64" customWidth="1"/>
    <col min="7945" max="7945" width="9.5703125" style="64" customWidth="1"/>
    <col min="7946" max="7946" width="13.28515625" style="64" customWidth="1"/>
    <col min="7947" max="7947" width="9" style="64" customWidth="1"/>
    <col min="7948" max="7948" width="10.5703125" style="64" customWidth="1"/>
    <col min="7949" max="7949" width="13.7109375" style="64" customWidth="1"/>
    <col min="7950" max="7950" width="11.42578125" style="64" customWidth="1"/>
    <col min="7951" max="7951" width="11.42578125" style="64" bestFit="1" customWidth="1"/>
    <col min="7952" max="7952" width="16.7109375" style="64" customWidth="1"/>
    <col min="7953" max="7953" width="10.5703125" style="64" customWidth="1"/>
    <col min="7954" max="7954" width="11.42578125" style="64" bestFit="1" customWidth="1"/>
    <col min="7955" max="7955" width="16.140625" style="64" customWidth="1"/>
    <col min="7956" max="7956" width="9.7109375" style="64" customWidth="1"/>
    <col min="7957" max="7957" width="14.85546875" style="64" bestFit="1" customWidth="1"/>
    <col min="7958" max="7958" width="21.28515625" style="64" customWidth="1"/>
    <col min="7959" max="7960" width="9" style="64"/>
    <col min="7961" max="7961" width="16" style="64" bestFit="1" customWidth="1"/>
    <col min="7962" max="8194" width="9" style="64"/>
    <col min="8195" max="8195" width="12.85546875" style="64" customWidth="1"/>
    <col min="8196" max="8196" width="54.5703125" style="64" customWidth="1"/>
    <col min="8197" max="8197" width="14.5703125" style="64" customWidth="1"/>
    <col min="8198" max="8198" width="11.5703125" style="64" customWidth="1"/>
    <col min="8199" max="8199" width="12" style="64" customWidth="1"/>
    <col min="8200" max="8200" width="16.140625" style="64" customWidth="1"/>
    <col min="8201" max="8201" width="9.5703125" style="64" customWidth="1"/>
    <col min="8202" max="8202" width="13.28515625" style="64" customWidth="1"/>
    <col min="8203" max="8203" width="9" style="64" customWidth="1"/>
    <col min="8204" max="8204" width="10.5703125" style="64" customWidth="1"/>
    <col min="8205" max="8205" width="13.7109375" style="64" customWidth="1"/>
    <col min="8206" max="8206" width="11.42578125" style="64" customWidth="1"/>
    <col min="8207" max="8207" width="11.42578125" style="64" bestFit="1" customWidth="1"/>
    <col min="8208" max="8208" width="16.7109375" style="64" customWidth="1"/>
    <col min="8209" max="8209" width="10.5703125" style="64" customWidth="1"/>
    <col min="8210" max="8210" width="11.42578125" style="64" bestFit="1" customWidth="1"/>
    <col min="8211" max="8211" width="16.140625" style="64" customWidth="1"/>
    <col min="8212" max="8212" width="9.7109375" style="64" customWidth="1"/>
    <col min="8213" max="8213" width="14.85546875" style="64" bestFit="1" customWidth="1"/>
    <col min="8214" max="8214" width="21.28515625" style="64" customWidth="1"/>
    <col min="8215" max="8216" width="9" style="64"/>
    <col min="8217" max="8217" width="16" style="64" bestFit="1" customWidth="1"/>
    <col min="8218" max="8450" width="9" style="64"/>
    <col min="8451" max="8451" width="12.85546875" style="64" customWidth="1"/>
    <col min="8452" max="8452" width="54.5703125" style="64" customWidth="1"/>
    <col min="8453" max="8453" width="14.5703125" style="64" customWidth="1"/>
    <col min="8454" max="8454" width="11.5703125" style="64" customWidth="1"/>
    <col min="8455" max="8455" width="12" style="64" customWidth="1"/>
    <col min="8456" max="8456" width="16.140625" style="64" customWidth="1"/>
    <col min="8457" max="8457" width="9.5703125" style="64" customWidth="1"/>
    <col min="8458" max="8458" width="13.28515625" style="64" customWidth="1"/>
    <col min="8459" max="8459" width="9" style="64" customWidth="1"/>
    <col min="8460" max="8460" width="10.5703125" style="64" customWidth="1"/>
    <col min="8461" max="8461" width="13.7109375" style="64" customWidth="1"/>
    <col min="8462" max="8462" width="11.42578125" style="64" customWidth="1"/>
    <col min="8463" max="8463" width="11.42578125" style="64" bestFit="1" customWidth="1"/>
    <col min="8464" max="8464" width="16.7109375" style="64" customWidth="1"/>
    <col min="8465" max="8465" width="10.5703125" style="64" customWidth="1"/>
    <col min="8466" max="8466" width="11.42578125" style="64" bestFit="1" customWidth="1"/>
    <col min="8467" max="8467" width="16.140625" style="64" customWidth="1"/>
    <col min="8468" max="8468" width="9.7109375" style="64" customWidth="1"/>
    <col min="8469" max="8469" width="14.85546875" style="64" bestFit="1" customWidth="1"/>
    <col min="8470" max="8470" width="21.28515625" style="64" customWidth="1"/>
    <col min="8471" max="8472" width="9" style="64"/>
    <col min="8473" max="8473" width="16" style="64" bestFit="1" customWidth="1"/>
    <col min="8474" max="8706" width="9" style="64"/>
    <col min="8707" max="8707" width="12.85546875" style="64" customWidth="1"/>
    <col min="8708" max="8708" width="54.5703125" style="64" customWidth="1"/>
    <col min="8709" max="8709" width="14.5703125" style="64" customWidth="1"/>
    <col min="8710" max="8710" width="11.5703125" style="64" customWidth="1"/>
    <col min="8711" max="8711" width="12" style="64" customWidth="1"/>
    <col min="8712" max="8712" width="16.140625" style="64" customWidth="1"/>
    <col min="8713" max="8713" width="9.5703125" style="64" customWidth="1"/>
    <col min="8714" max="8714" width="13.28515625" style="64" customWidth="1"/>
    <col min="8715" max="8715" width="9" style="64" customWidth="1"/>
    <col min="8716" max="8716" width="10.5703125" style="64" customWidth="1"/>
    <col min="8717" max="8717" width="13.7109375" style="64" customWidth="1"/>
    <col min="8718" max="8718" width="11.42578125" style="64" customWidth="1"/>
    <col min="8719" max="8719" width="11.42578125" style="64" bestFit="1" customWidth="1"/>
    <col min="8720" max="8720" width="16.7109375" style="64" customWidth="1"/>
    <col min="8721" max="8721" width="10.5703125" style="64" customWidth="1"/>
    <col min="8722" max="8722" width="11.42578125" style="64" bestFit="1" customWidth="1"/>
    <col min="8723" max="8723" width="16.140625" style="64" customWidth="1"/>
    <col min="8724" max="8724" width="9.7109375" style="64" customWidth="1"/>
    <col min="8725" max="8725" width="14.85546875" style="64" bestFit="1" customWidth="1"/>
    <col min="8726" max="8726" width="21.28515625" style="64" customWidth="1"/>
    <col min="8727" max="8728" width="9" style="64"/>
    <col min="8729" max="8729" width="16" style="64" bestFit="1" customWidth="1"/>
    <col min="8730" max="8962" width="9" style="64"/>
    <col min="8963" max="8963" width="12.85546875" style="64" customWidth="1"/>
    <col min="8964" max="8964" width="54.5703125" style="64" customWidth="1"/>
    <col min="8965" max="8965" width="14.5703125" style="64" customWidth="1"/>
    <col min="8966" max="8966" width="11.5703125" style="64" customWidth="1"/>
    <col min="8967" max="8967" width="12" style="64" customWidth="1"/>
    <col min="8968" max="8968" width="16.140625" style="64" customWidth="1"/>
    <col min="8969" max="8969" width="9.5703125" style="64" customWidth="1"/>
    <col min="8970" max="8970" width="13.28515625" style="64" customWidth="1"/>
    <col min="8971" max="8971" width="9" style="64" customWidth="1"/>
    <col min="8972" max="8972" width="10.5703125" style="64" customWidth="1"/>
    <col min="8973" max="8973" width="13.7109375" style="64" customWidth="1"/>
    <col min="8974" max="8974" width="11.42578125" style="64" customWidth="1"/>
    <col min="8975" max="8975" width="11.42578125" style="64" bestFit="1" customWidth="1"/>
    <col min="8976" max="8976" width="16.7109375" style="64" customWidth="1"/>
    <col min="8977" max="8977" width="10.5703125" style="64" customWidth="1"/>
    <col min="8978" max="8978" width="11.42578125" style="64" bestFit="1" customWidth="1"/>
    <col min="8979" max="8979" width="16.140625" style="64" customWidth="1"/>
    <col min="8980" max="8980" width="9.7109375" style="64" customWidth="1"/>
    <col min="8981" max="8981" width="14.85546875" style="64" bestFit="1" customWidth="1"/>
    <col min="8982" max="8982" width="21.28515625" style="64" customWidth="1"/>
    <col min="8983" max="8984" width="9" style="64"/>
    <col min="8985" max="8985" width="16" style="64" bestFit="1" customWidth="1"/>
    <col min="8986" max="9218" width="9" style="64"/>
    <col min="9219" max="9219" width="12.85546875" style="64" customWidth="1"/>
    <col min="9220" max="9220" width="54.5703125" style="64" customWidth="1"/>
    <col min="9221" max="9221" width="14.5703125" style="64" customWidth="1"/>
    <col min="9222" max="9222" width="11.5703125" style="64" customWidth="1"/>
    <col min="9223" max="9223" width="12" style="64" customWidth="1"/>
    <col min="9224" max="9224" width="16.140625" style="64" customWidth="1"/>
    <col min="9225" max="9225" width="9.5703125" style="64" customWidth="1"/>
    <col min="9226" max="9226" width="13.28515625" style="64" customWidth="1"/>
    <col min="9227" max="9227" width="9" style="64" customWidth="1"/>
    <col min="9228" max="9228" width="10.5703125" style="64" customWidth="1"/>
    <col min="9229" max="9229" width="13.7109375" style="64" customWidth="1"/>
    <col min="9230" max="9230" width="11.42578125" style="64" customWidth="1"/>
    <col min="9231" max="9231" width="11.42578125" style="64" bestFit="1" customWidth="1"/>
    <col min="9232" max="9232" width="16.7109375" style="64" customWidth="1"/>
    <col min="9233" max="9233" width="10.5703125" style="64" customWidth="1"/>
    <col min="9234" max="9234" width="11.42578125" style="64" bestFit="1" customWidth="1"/>
    <col min="9235" max="9235" width="16.140625" style="64" customWidth="1"/>
    <col min="9236" max="9236" width="9.7109375" style="64" customWidth="1"/>
    <col min="9237" max="9237" width="14.85546875" style="64" bestFit="1" customWidth="1"/>
    <col min="9238" max="9238" width="21.28515625" style="64" customWidth="1"/>
    <col min="9239" max="9240" width="9" style="64"/>
    <col min="9241" max="9241" width="16" style="64" bestFit="1" customWidth="1"/>
    <col min="9242" max="9474" width="9" style="64"/>
    <col min="9475" max="9475" width="12.85546875" style="64" customWidth="1"/>
    <col min="9476" max="9476" width="54.5703125" style="64" customWidth="1"/>
    <col min="9477" max="9477" width="14.5703125" style="64" customWidth="1"/>
    <col min="9478" max="9478" width="11.5703125" style="64" customWidth="1"/>
    <col min="9479" max="9479" width="12" style="64" customWidth="1"/>
    <col min="9480" max="9480" width="16.140625" style="64" customWidth="1"/>
    <col min="9481" max="9481" width="9.5703125" style="64" customWidth="1"/>
    <col min="9482" max="9482" width="13.28515625" style="64" customWidth="1"/>
    <col min="9483" max="9483" width="9" style="64" customWidth="1"/>
    <col min="9484" max="9484" width="10.5703125" style="64" customWidth="1"/>
    <col min="9485" max="9485" width="13.7109375" style="64" customWidth="1"/>
    <col min="9486" max="9486" width="11.42578125" style="64" customWidth="1"/>
    <col min="9487" max="9487" width="11.42578125" style="64" bestFit="1" customWidth="1"/>
    <col min="9488" max="9488" width="16.7109375" style="64" customWidth="1"/>
    <col min="9489" max="9489" width="10.5703125" style="64" customWidth="1"/>
    <col min="9490" max="9490" width="11.42578125" style="64" bestFit="1" customWidth="1"/>
    <col min="9491" max="9491" width="16.140625" style="64" customWidth="1"/>
    <col min="9492" max="9492" width="9.7109375" style="64" customWidth="1"/>
    <col min="9493" max="9493" width="14.85546875" style="64" bestFit="1" customWidth="1"/>
    <col min="9494" max="9494" width="21.28515625" style="64" customWidth="1"/>
    <col min="9495" max="9496" width="9" style="64"/>
    <col min="9497" max="9497" width="16" style="64" bestFit="1" customWidth="1"/>
    <col min="9498" max="9730" width="9" style="64"/>
    <col min="9731" max="9731" width="12.85546875" style="64" customWidth="1"/>
    <col min="9732" max="9732" width="54.5703125" style="64" customWidth="1"/>
    <col min="9733" max="9733" width="14.5703125" style="64" customWidth="1"/>
    <col min="9734" max="9734" width="11.5703125" style="64" customWidth="1"/>
    <col min="9735" max="9735" width="12" style="64" customWidth="1"/>
    <col min="9736" max="9736" width="16.140625" style="64" customWidth="1"/>
    <col min="9737" max="9737" width="9.5703125" style="64" customWidth="1"/>
    <col min="9738" max="9738" width="13.28515625" style="64" customWidth="1"/>
    <col min="9739" max="9739" width="9" style="64" customWidth="1"/>
    <col min="9740" max="9740" width="10.5703125" style="64" customWidth="1"/>
    <col min="9741" max="9741" width="13.7109375" style="64" customWidth="1"/>
    <col min="9742" max="9742" width="11.42578125" style="64" customWidth="1"/>
    <col min="9743" max="9743" width="11.42578125" style="64" bestFit="1" customWidth="1"/>
    <col min="9744" max="9744" width="16.7109375" style="64" customWidth="1"/>
    <col min="9745" max="9745" width="10.5703125" style="64" customWidth="1"/>
    <col min="9746" max="9746" width="11.42578125" style="64" bestFit="1" customWidth="1"/>
    <col min="9747" max="9747" width="16.140625" style="64" customWidth="1"/>
    <col min="9748" max="9748" width="9.7109375" style="64" customWidth="1"/>
    <col min="9749" max="9749" width="14.85546875" style="64" bestFit="1" customWidth="1"/>
    <col min="9750" max="9750" width="21.28515625" style="64" customWidth="1"/>
    <col min="9751" max="9752" width="9" style="64"/>
    <col min="9753" max="9753" width="16" style="64" bestFit="1" customWidth="1"/>
    <col min="9754" max="9986" width="9" style="64"/>
    <col min="9987" max="9987" width="12.85546875" style="64" customWidth="1"/>
    <col min="9988" max="9988" width="54.5703125" style="64" customWidth="1"/>
    <col min="9989" max="9989" width="14.5703125" style="64" customWidth="1"/>
    <col min="9990" max="9990" width="11.5703125" style="64" customWidth="1"/>
    <col min="9991" max="9991" width="12" style="64" customWidth="1"/>
    <col min="9992" max="9992" width="16.140625" style="64" customWidth="1"/>
    <col min="9993" max="9993" width="9.5703125" style="64" customWidth="1"/>
    <col min="9994" max="9994" width="13.28515625" style="64" customWidth="1"/>
    <col min="9995" max="9995" width="9" style="64" customWidth="1"/>
    <col min="9996" max="9996" width="10.5703125" style="64" customWidth="1"/>
    <col min="9997" max="9997" width="13.7109375" style="64" customWidth="1"/>
    <col min="9998" max="9998" width="11.42578125" style="64" customWidth="1"/>
    <col min="9999" max="9999" width="11.42578125" style="64" bestFit="1" customWidth="1"/>
    <col min="10000" max="10000" width="16.7109375" style="64" customWidth="1"/>
    <col min="10001" max="10001" width="10.5703125" style="64" customWidth="1"/>
    <col min="10002" max="10002" width="11.42578125" style="64" bestFit="1" customWidth="1"/>
    <col min="10003" max="10003" width="16.140625" style="64" customWidth="1"/>
    <col min="10004" max="10004" width="9.7109375" style="64" customWidth="1"/>
    <col min="10005" max="10005" width="14.85546875" style="64" bestFit="1" customWidth="1"/>
    <col min="10006" max="10006" width="21.28515625" style="64" customWidth="1"/>
    <col min="10007" max="10008" width="9" style="64"/>
    <col min="10009" max="10009" width="16" style="64" bestFit="1" customWidth="1"/>
    <col min="10010" max="10242" width="9" style="64"/>
    <col min="10243" max="10243" width="12.85546875" style="64" customWidth="1"/>
    <col min="10244" max="10244" width="54.5703125" style="64" customWidth="1"/>
    <col min="10245" max="10245" width="14.5703125" style="64" customWidth="1"/>
    <col min="10246" max="10246" width="11.5703125" style="64" customWidth="1"/>
    <col min="10247" max="10247" width="12" style="64" customWidth="1"/>
    <col min="10248" max="10248" width="16.140625" style="64" customWidth="1"/>
    <col min="10249" max="10249" width="9.5703125" style="64" customWidth="1"/>
    <col min="10250" max="10250" width="13.28515625" style="64" customWidth="1"/>
    <col min="10251" max="10251" width="9" style="64" customWidth="1"/>
    <col min="10252" max="10252" width="10.5703125" style="64" customWidth="1"/>
    <col min="10253" max="10253" width="13.7109375" style="64" customWidth="1"/>
    <col min="10254" max="10254" width="11.42578125" style="64" customWidth="1"/>
    <col min="10255" max="10255" width="11.42578125" style="64" bestFit="1" customWidth="1"/>
    <col min="10256" max="10256" width="16.7109375" style="64" customWidth="1"/>
    <col min="10257" max="10257" width="10.5703125" style="64" customWidth="1"/>
    <col min="10258" max="10258" width="11.42578125" style="64" bestFit="1" customWidth="1"/>
    <col min="10259" max="10259" width="16.140625" style="64" customWidth="1"/>
    <col min="10260" max="10260" width="9.7109375" style="64" customWidth="1"/>
    <col min="10261" max="10261" width="14.85546875" style="64" bestFit="1" customWidth="1"/>
    <col min="10262" max="10262" width="21.28515625" style="64" customWidth="1"/>
    <col min="10263" max="10264" width="9" style="64"/>
    <col min="10265" max="10265" width="16" style="64" bestFit="1" customWidth="1"/>
    <col min="10266" max="10498" width="9" style="64"/>
    <col min="10499" max="10499" width="12.85546875" style="64" customWidth="1"/>
    <col min="10500" max="10500" width="54.5703125" style="64" customWidth="1"/>
    <col min="10501" max="10501" width="14.5703125" style="64" customWidth="1"/>
    <col min="10502" max="10502" width="11.5703125" style="64" customWidth="1"/>
    <col min="10503" max="10503" width="12" style="64" customWidth="1"/>
    <col min="10504" max="10504" width="16.140625" style="64" customWidth="1"/>
    <col min="10505" max="10505" width="9.5703125" style="64" customWidth="1"/>
    <col min="10506" max="10506" width="13.28515625" style="64" customWidth="1"/>
    <col min="10507" max="10507" width="9" style="64" customWidth="1"/>
    <col min="10508" max="10508" width="10.5703125" style="64" customWidth="1"/>
    <col min="10509" max="10509" width="13.7109375" style="64" customWidth="1"/>
    <col min="10510" max="10510" width="11.42578125" style="64" customWidth="1"/>
    <col min="10511" max="10511" width="11.42578125" style="64" bestFit="1" customWidth="1"/>
    <col min="10512" max="10512" width="16.7109375" style="64" customWidth="1"/>
    <col min="10513" max="10513" width="10.5703125" style="64" customWidth="1"/>
    <col min="10514" max="10514" width="11.42578125" style="64" bestFit="1" customWidth="1"/>
    <col min="10515" max="10515" width="16.140625" style="64" customWidth="1"/>
    <col min="10516" max="10516" width="9.7109375" style="64" customWidth="1"/>
    <col min="10517" max="10517" width="14.85546875" style="64" bestFit="1" customWidth="1"/>
    <col min="10518" max="10518" width="21.28515625" style="64" customWidth="1"/>
    <col min="10519" max="10520" width="9" style="64"/>
    <col min="10521" max="10521" width="16" style="64" bestFit="1" customWidth="1"/>
    <col min="10522" max="10754" width="9" style="64"/>
    <col min="10755" max="10755" width="12.85546875" style="64" customWidth="1"/>
    <col min="10756" max="10756" width="54.5703125" style="64" customWidth="1"/>
    <col min="10757" max="10757" width="14.5703125" style="64" customWidth="1"/>
    <col min="10758" max="10758" width="11.5703125" style="64" customWidth="1"/>
    <col min="10759" max="10759" width="12" style="64" customWidth="1"/>
    <col min="10760" max="10760" width="16.140625" style="64" customWidth="1"/>
    <col min="10761" max="10761" width="9.5703125" style="64" customWidth="1"/>
    <col min="10762" max="10762" width="13.28515625" style="64" customWidth="1"/>
    <col min="10763" max="10763" width="9" style="64" customWidth="1"/>
    <col min="10764" max="10764" width="10.5703125" style="64" customWidth="1"/>
    <col min="10765" max="10765" width="13.7109375" style="64" customWidth="1"/>
    <col min="10766" max="10766" width="11.42578125" style="64" customWidth="1"/>
    <col min="10767" max="10767" width="11.42578125" style="64" bestFit="1" customWidth="1"/>
    <col min="10768" max="10768" width="16.7109375" style="64" customWidth="1"/>
    <col min="10769" max="10769" width="10.5703125" style="64" customWidth="1"/>
    <col min="10770" max="10770" width="11.42578125" style="64" bestFit="1" customWidth="1"/>
    <col min="10771" max="10771" width="16.140625" style="64" customWidth="1"/>
    <col min="10772" max="10772" width="9.7109375" style="64" customWidth="1"/>
    <col min="10773" max="10773" width="14.85546875" style="64" bestFit="1" customWidth="1"/>
    <col min="10774" max="10774" width="21.28515625" style="64" customWidth="1"/>
    <col min="10775" max="10776" width="9" style="64"/>
    <col min="10777" max="10777" width="16" style="64" bestFit="1" customWidth="1"/>
    <col min="10778" max="11010" width="9" style="64"/>
    <col min="11011" max="11011" width="12.85546875" style="64" customWidth="1"/>
    <col min="11012" max="11012" width="54.5703125" style="64" customWidth="1"/>
    <col min="11013" max="11013" width="14.5703125" style="64" customWidth="1"/>
    <col min="11014" max="11014" width="11.5703125" style="64" customWidth="1"/>
    <col min="11015" max="11015" width="12" style="64" customWidth="1"/>
    <col min="11016" max="11016" width="16.140625" style="64" customWidth="1"/>
    <col min="11017" max="11017" width="9.5703125" style="64" customWidth="1"/>
    <col min="11018" max="11018" width="13.28515625" style="64" customWidth="1"/>
    <col min="11019" max="11019" width="9" style="64" customWidth="1"/>
    <col min="11020" max="11020" width="10.5703125" style="64" customWidth="1"/>
    <col min="11021" max="11021" width="13.7109375" style="64" customWidth="1"/>
    <col min="11022" max="11022" width="11.42578125" style="64" customWidth="1"/>
    <col min="11023" max="11023" width="11.42578125" style="64" bestFit="1" customWidth="1"/>
    <col min="11024" max="11024" width="16.7109375" style="64" customWidth="1"/>
    <col min="11025" max="11025" width="10.5703125" style="64" customWidth="1"/>
    <col min="11026" max="11026" width="11.42578125" style="64" bestFit="1" customWidth="1"/>
    <col min="11027" max="11027" width="16.140625" style="64" customWidth="1"/>
    <col min="11028" max="11028" width="9.7109375" style="64" customWidth="1"/>
    <col min="11029" max="11029" width="14.85546875" style="64" bestFit="1" customWidth="1"/>
    <col min="11030" max="11030" width="21.28515625" style="64" customWidth="1"/>
    <col min="11031" max="11032" width="9" style="64"/>
    <col min="11033" max="11033" width="16" style="64" bestFit="1" customWidth="1"/>
    <col min="11034" max="11266" width="9" style="64"/>
    <col min="11267" max="11267" width="12.85546875" style="64" customWidth="1"/>
    <col min="11268" max="11268" width="54.5703125" style="64" customWidth="1"/>
    <col min="11269" max="11269" width="14.5703125" style="64" customWidth="1"/>
    <col min="11270" max="11270" width="11.5703125" style="64" customWidth="1"/>
    <col min="11271" max="11271" width="12" style="64" customWidth="1"/>
    <col min="11272" max="11272" width="16.140625" style="64" customWidth="1"/>
    <col min="11273" max="11273" width="9.5703125" style="64" customWidth="1"/>
    <col min="11274" max="11274" width="13.28515625" style="64" customWidth="1"/>
    <col min="11275" max="11275" width="9" style="64" customWidth="1"/>
    <col min="11276" max="11276" width="10.5703125" style="64" customWidth="1"/>
    <col min="11277" max="11277" width="13.7109375" style="64" customWidth="1"/>
    <col min="11278" max="11278" width="11.42578125" style="64" customWidth="1"/>
    <col min="11279" max="11279" width="11.42578125" style="64" bestFit="1" customWidth="1"/>
    <col min="11280" max="11280" width="16.7109375" style="64" customWidth="1"/>
    <col min="11281" max="11281" width="10.5703125" style="64" customWidth="1"/>
    <col min="11282" max="11282" width="11.42578125" style="64" bestFit="1" customWidth="1"/>
    <col min="11283" max="11283" width="16.140625" style="64" customWidth="1"/>
    <col min="11284" max="11284" width="9.7109375" style="64" customWidth="1"/>
    <col min="11285" max="11285" width="14.85546875" style="64" bestFit="1" customWidth="1"/>
    <col min="11286" max="11286" width="21.28515625" style="64" customWidth="1"/>
    <col min="11287" max="11288" width="9" style="64"/>
    <col min="11289" max="11289" width="16" style="64" bestFit="1" customWidth="1"/>
    <col min="11290" max="11522" width="9" style="64"/>
    <col min="11523" max="11523" width="12.85546875" style="64" customWidth="1"/>
    <col min="11524" max="11524" width="54.5703125" style="64" customWidth="1"/>
    <col min="11525" max="11525" width="14.5703125" style="64" customWidth="1"/>
    <col min="11526" max="11526" width="11.5703125" style="64" customWidth="1"/>
    <col min="11527" max="11527" width="12" style="64" customWidth="1"/>
    <col min="11528" max="11528" width="16.140625" style="64" customWidth="1"/>
    <col min="11529" max="11529" width="9.5703125" style="64" customWidth="1"/>
    <col min="11530" max="11530" width="13.28515625" style="64" customWidth="1"/>
    <col min="11531" max="11531" width="9" style="64" customWidth="1"/>
    <col min="11532" max="11532" width="10.5703125" style="64" customWidth="1"/>
    <col min="11533" max="11533" width="13.7109375" style="64" customWidth="1"/>
    <col min="11534" max="11534" width="11.42578125" style="64" customWidth="1"/>
    <col min="11535" max="11535" width="11.42578125" style="64" bestFit="1" customWidth="1"/>
    <col min="11536" max="11536" width="16.7109375" style="64" customWidth="1"/>
    <col min="11537" max="11537" width="10.5703125" style="64" customWidth="1"/>
    <col min="11538" max="11538" width="11.42578125" style="64" bestFit="1" customWidth="1"/>
    <col min="11539" max="11539" width="16.140625" style="64" customWidth="1"/>
    <col min="11540" max="11540" width="9.7109375" style="64" customWidth="1"/>
    <col min="11541" max="11541" width="14.85546875" style="64" bestFit="1" customWidth="1"/>
    <col min="11542" max="11542" width="21.28515625" style="64" customWidth="1"/>
    <col min="11543" max="11544" width="9" style="64"/>
    <col min="11545" max="11545" width="16" style="64" bestFit="1" customWidth="1"/>
    <col min="11546" max="11778" width="9" style="64"/>
    <col min="11779" max="11779" width="12.85546875" style="64" customWidth="1"/>
    <col min="11780" max="11780" width="54.5703125" style="64" customWidth="1"/>
    <col min="11781" max="11781" width="14.5703125" style="64" customWidth="1"/>
    <col min="11782" max="11782" width="11.5703125" style="64" customWidth="1"/>
    <col min="11783" max="11783" width="12" style="64" customWidth="1"/>
    <col min="11784" max="11784" width="16.140625" style="64" customWidth="1"/>
    <col min="11785" max="11785" width="9.5703125" style="64" customWidth="1"/>
    <col min="11786" max="11786" width="13.28515625" style="64" customWidth="1"/>
    <col min="11787" max="11787" width="9" style="64" customWidth="1"/>
    <col min="11788" max="11788" width="10.5703125" style="64" customWidth="1"/>
    <col min="11789" max="11789" width="13.7109375" style="64" customWidth="1"/>
    <col min="11790" max="11790" width="11.42578125" style="64" customWidth="1"/>
    <col min="11791" max="11791" width="11.42578125" style="64" bestFit="1" customWidth="1"/>
    <col min="11792" max="11792" width="16.7109375" style="64" customWidth="1"/>
    <col min="11793" max="11793" width="10.5703125" style="64" customWidth="1"/>
    <col min="11794" max="11794" width="11.42578125" style="64" bestFit="1" customWidth="1"/>
    <col min="11795" max="11795" width="16.140625" style="64" customWidth="1"/>
    <col min="11796" max="11796" width="9.7109375" style="64" customWidth="1"/>
    <col min="11797" max="11797" width="14.85546875" style="64" bestFit="1" customWidth="1"/>
    <col min="11798" max="11798" width="21.28515625" style="64" customWidth="1"/>
    <col min="11799" max="11800" width="9" style="64"/>
    <col min="11801" max="11801" width="16" style="64" bestFit="1" customWidth="1"/>
    <col min="11802" max="12034" width="9" style="64"/>
    <col min="12035" max="12035" width="12.85546875" style="64" customWidth="1"/>
    <col min="12036" max="12036" width="54.5703125" style="64" customWidth="1"/>
    <col min="12037" max="12037" width="14.5703125" style="64" customWidth="1"/>
    <col min="12038" max="12038" width="11.5703125" style="64" customWidth="1"/>
    <col min="12039" max="12039" width="12" style="64" customWidth="1"/>
    <col min="12040" max="12040" width="16.140625" style="64" customWidth="1"/>
    <col min="12041" max="12041" width="9.5703125" style="64" customWidth="1"/>
    <col min="12042" max="12042" width="13.28515625" style="64" customWidth="1"/>
    <col min="12043" max="12043" width="9" style="64" customWidth="1"/>
    <col min="12044" max="12044" width="10.5703125" style="64" customWidth="1"/>
    <col min="12045" max="12045" width="13.7109375" style="64" customWidth="1"/>
    <col min="12046" max="12046" width="11.42578125" style="64" customWidth="1"/>
    <col min="12047" max="12047" width="11.42578125" style="64" bestFit="1" customWidth="1"/>
    <col min="12048" max="12048" width="16.7109375" style="64" customWidth="1"/>
    <col min="12049" max="12049" width="10.5703125" style="64" customWidth="1"/>
    <col min="12050" max="12050" width="11.42578125" style="64" bestFit="1" customWidth="1"/>
    <col min="12051" max="12051" width="16.140625" style="64" customWidth="1"/>
    <col min="12052" max="12052" width="9.7109375" style="64" customWidth="1"/>
    <col min="12053" max="12053" width="14.85546875" style="64" bestFit="1" customWidth="1"/>
    <col min="12054" max="12054" width="21.28515625" style="64" customWidth="1"/>
    <col min="12055" max="12056" width="9" style="64"/>
    <col min="12057" max="12057" width="16" style="64" bestFit="1" customWidth="1"/>
    <col min="12058" max="12290" width="9" style="64"/>
    <col min="12291" max="12291" width="12.85546875" style="64" customWidth="1"/>
    <col min="12292" max="12292" width="54.5703125" style="64" customWidth="1"/>
    <col min="12293" max="12293" width="14.5703125" style="64" customWidth="1"/>
    <col min="12294" max="12294" width="11.5703125" style="64" customWidth="1"/>
    <col min="12295" max="12295" width="12" style="64" customWidth="1"/>
    <col min="12296" max="12296" width="16.140625" style="64" customWidth="1"/>
    <col min="12297" max="12297" width="9.5703125" style="64" customWidth="1"/>
    <col min="12298" max="12298" width="13.28515625" style="64" customWidth="1"/>
    <col min="12299" max="12299" width="9" style="64" customWidth="1"/>
    <col min="12300" max="12300" width="10.5703125" style="64" customWidth="1"/>
    <col min="12301" max="12301" width="13.7109375" style="64" customWidth="1"/>
    <col min="12302" max="12302" width="11.42578125" style="64" customWidth="1"/>
    <col min="12303" max="12303" width="11.42578125" style="64" bestFit="1" customWidth="1"/>
    <col min="12304" max="12304" width="16.7109375" style="64" customWidth="1"/>
    <col min="12305" max="12305" width="10.5703125" style="64" customWidth="1"/>
    <col min="12306" max="12306" width="11.42578125" style="64" bestFit="1" customWidth="1"/>
    <col min="12307" max="12307" width="16.140625" style="64" customWidth="1"/>
    <col min="12308" max="12308" width="9.7109375" style="64" customWidth="1"/>
    <col min="12309" max="12309" width="14.85546875" style="64" bestFit="1" customWidth="1"/>
    <col min="12310" max="12310" width="21.28515625" style="64" customWidth="1"/>
    <col min="12311" max="12312" width="9" style="64"/>
    <col min="12313" max="12313" width="16" style="64" bestFit="1" customWidth="1"/>
    <col min="12314" max="12546" width="9" style="64"/>
    <col min="12547" max="12547" width="12.85546875" style="64" customWidth="1"/>
    <col min="12548" max="12548" width="54.5703125" style="64" customWidth="1"/>
    <col min="12549" max="12549" width="14.5703125" style="64" customWidth="1"/>
    <col min="12550" max="12550" width="11.5703125" style="64" customWidth="1"/>
    <col min="12551" max="12551" width="12" style="64" customWidth="1"/>
    <col min="12552" max="12552" width="16.140625" style="64" customWidth="1"/>
    <col min="12553" max="12553" width="9.5703125" style="64" customWidth="1"/>
    <col min="12554" max="12554" width="13.28515625" style="64" customWidth="1"/>
    <col min="12555" max="12555" width="9" style="64" customWidth="1"/>
    <col min="12556" max="12556" width="10.5703125" style="64" customWidth="1"/>
    <col min="12557" max="12557" width="13.7109375" style="64" customWidth="1"/>
    <col min="12558" max="12558" width="11.42578125" style="64" customWidth="1"/>
    <col min="12559" max="12559" width="11.42578125" style="64" bestFit="1" customWidth="1"/>
    <col min="12560" max="12560" width="16.7109375" style="64" customWidth="1"/>
    <col min="12561" max="12561" width="10.5703125" style="64" customWidth="1"/>
    <col min="12562" max="12562" width="11.42578125" style="64" bestFit="1" customWidth="1"/>
    <col min="12563" max="12563" width="16.140625" style="64" customWidth="1"/>
    <col min="12564" max="12564" width="9.7109375" style="64" customWidth="1"/>
    <col min="12565" max="12565" width="14.85546875" style="64" bestFit="1" customWidth="1"/>
    <col min="12566" max="12566" width="21.28515625" style="64" customWidth="1"/>
    <col min="12567" max="12568" width="9" style="64"/>
    <col min="12569" max="12569" width="16" style="64" bestFit="1" customWidth="1"/>
    <col min="12570" max="12802" width="9" style="64"/>
    <col min="12803" max="12803" width="12.85546875" style="64" customWidth="1"/>
    <col min="12804" max="12804" width="54.5703125" style="64" customWidth="1"/>
    <col min="12805" max="12805" width="14.5703125" style="64" customWidth="1"/>
    <col min="12806" max="12806" width="11.5703125" style="64" customWidth="1"/>
    <col min="12807" max="12807" width="12" style="64" customWidth="1"/>
    <col min="12808" max="12808" width="16.140625" style="64" customWidth="1"/>
    <col min="12809" max="12809" width="9.5703125" style="64" customWidth="1"/>
    <col min="12810" max="12810" width="13.28515625" style="64" customWidth="1"/>
    <col min="12811" max="12811" width="9" style="64" customWidth="1"/>
    <col min="12812" max="12812" width="10.5703125" style="64" customWidth="1"/>
    <col min="12813" max="12813" width="13.7109375" style="64" customWidth="1"/>
    <col min="12814" max="12814" width="11.42578125" style="64" customWidth="1"/>
    <col min="12815" max="12815" width="11.42578125" style="64" bestFit="1" customWidth="1"/>
    <col min="12816" max="12816" width="16.7109375" style="64" customWidth="1"/>
    <col min="12817" max="12817" width="10.5703125" style="64" customWidth="1"/>
    <col min="12818" max="12818" width="11.42578125" style="64" bestFit="1" customWidth="1"/>
    <col min="12819" max="12819" width="16.140625" style="64" customWidth="1"/>
    <col min="12820" max="12820" width="9.7109375" style="64" customWidth="1"/>
    <col min="12821" max="12821" width="14.85546875" style="64" bestFit="1" customWidth="1"/>
    <col min="12822" max="12822" width="21.28515625" style="64" customWidth="1"/>
    <col min="12823" max="12824" width="9" style="64"/>
    <col min="12825" max="12825" width="16" style="64" bestFit="1" customWidth="1"/>
    <col min="12826" max="13058" width="9" style="64"/>
    <col min="13059" max="13059" width="12.85546875" style="64" customWidth="1"/>
    <col min="13060" max="13060" width="54.5703125" style="64" customWidth="1"/>
    <col min="13061" max="13061" width="14.5703125" style="64" customWidth="1"/>
    <col min="13062" max="13062" width="11.5703125" style="64" customWidth="1"/>
    <col min="13063" max="13063" width="12" style="64" customWidth="1"/>
    <col min="13064" max="13064" width="16.140625" style="64" customWidth="1"/>
    <col min="13065" max="13065" width="9.5703125" style="64" customWidth="1"/>
    <col min="13066" max="13066" width="13.28515625" style="64" customWidth="1"/>
    <col min="13067" max="13067" width="9" style="64" customWidth="1"/>
    <col min="13068" max="13068" width="10.5703125" style="64" customWidth="1"/>
    <col min="13069" max="13069" width="13.7109375" style="64" customWidth="1"/>
    <col min="13070" max="13070" width="11.42578125" style="64" customWidth="1"/>
    <col min="13071" max="13071" width="11.42578125" style="64" bestFit="1" customWidth="1"/>
    <col min="13072" max="13072" width="16.7109375" style="64" customWidth="1"/>
    <col min="13073" max="13073" width="10.5703125" style="64" customWidth="1"/>
    <col min="13074" max="13074" width="11.42578125" style="64" bestFit="1" customWidth="1"/>
    <col min="13075" max="13075" width="16.140625" style="64" customWidth="1"/>
    <col min="13076" max="13076" width="9.7109375" style="64" customWidth="1"/>
    <col min="13077" max="13077" width="14.85546875" style="64" bestFit="1" customWidth="1"/>
    <col min="13078" max="13078" width="21.28515625" style="64" customWidth="1"/>
    <col min="13079" max="13080" width="9" style="64"/>
    <col min="13081" max="13081" width="16" style="64" bestFit="1" customWidth="1"/>
    <col min="13082" max="13314" width="9" style="64"/>
    <col min="13315" max="13315" width="12.85546875" style="64" customWidth="1"/>
    <col min="13316" max="13316" width="54.5703125" style="64" customWidth="1"/>
    <col min="13317" max="13317" width="14.5703125" style="64" customWidth="1"/>
    <col min="13318" max="13318" width="11.5703125" style="64" customWidth="1"/>
    <col min="13319" max="13319" width="12" style="64" customWidth="1"/>
    <col min="13320" max="13320" width="16.140625" style="64" customWidth="1"/>
    <col min="13321" max="13321" width="9.5703125" style="64" customWidth="1"/>
    <col min="13322" max="13322" width="13.28515625" style="64" customWidth="1"/>
    <col min="13323" max="13323" width="9" style="64" customWidth="1"/>
    <col min="13324" max="13324" width="10.5703125" style="64" customWidth="1"/>
    <col min="13325" max="13325" width="13.7109375" style="64" customWidth="1"/>
    <col min="13326" max="13326" width="11.42578125" style="64" customWidth="1"/>
    <col min="13327" max="13327" width="11.42578125" style="64" bestFit="1" customWidth="1"/>
    <col min="13328" max="13328" width="16.7109375" style="64" customWidth="1"/>
    <col min="13329" max="13329" width="10.5703125" style="64" customWidth="1"/>
    <col min="13330" max="13330" width="11.42578125" style="64" bestFit="1" customWidth="1"/>
    <col min="13331" max="13331" width="16.140625" style="64" customWidth="1"/>
    <col min="13332" max="13332" width="9.7109375" style="64" customWidth="1"/>
    <col min="13333" max="13333" width="14.85546875" style="64" bestFit="1" customWidth="1"/>
    <col min="13334" max="13334" width="21.28515625" style="64" customWidth="1"/>
    <col min="13335" max="13336" width="9" style="64"/>
    <col min="13337" max="13337" width="16" style="64" bestFit="1" customWidth="1"/>
    <col min="13338" max="13570" width="9" style="64"/>
    <col min="13571" max="13571" width="12.85546875" style="64" customWidth="1"/>
    <col min="13572" max="13572" width="54.5703125" style="64" customWidth="1"/>
    <col min="13573" max="13573" width="14.5703125" style="64" customWidth="1"/>
    <col min="13574" max="13574" width="11.5703125" style="64" customWidth="1"/>
    <col min="13575" max="13575" width="12" style="64" customWidth="1"/>
    <col min="13576" max="13576" width="16.140625" style="64" customWidth="1"/>
    <col min="13577" max="13577" width="9.5703125" style="64" customWidth="1"/>
    <col min="13578" max="13578" width="13.28515625" style="64" customWidth="1"/>
    <col min="13579" max="13579" width="9" style="64" customWidth="1"/>
    <col min="13580" max="13580" width="10.5703125" style="64" customWidth="1"/>
    <col min="13581" max="13581" width="13.7109375" style="64" customWidth="1"/>
    <col min="13582" max="13582" width="11.42578125" style="64" customWidth="1"/>
    <col min="13583" max="13583" width="11.42578125" style="64" bestFit="1" customWidth="1"/>
    <col min="13584" max="13584" width="16.7109375" style="64" customWidth="1"/>
    <col min="13585" max="13585" width="10.5703125" style="64" customWidth="1"/>
    <col min="13586" max="13586" width="11.42578125" style="64" bestFit="1" customWidth="1"/>
    <col min="13587" max="13587" width="16.140625" style="64" customWidth="1"/>
    <col min="13588" max="13588" width="9.7109375" style="64" customWidth="1"/>
    <col min="13589" max="13589" width="14.85546875" style="64" bestFit="1" customWidth="1"/>
    <col min="13590" max="13590" width="21.28515625" style="64" customWidth="1"/>
    <col min="13591" max="13592" width="9" style="64"/>
    <col min="13593" max="13593" width="16" style="64" bestFit="1" customWidth="1"/>
    <col min="13594" max="13826" width="9" style="64"/>
    <col min="13827" max="13827" width="12.85546875" style="64" customWidth="1"/>
    <col min="13828" max="13828" width="54.5703125" style="64" customWidth="1"/>
    <col min="13829" max="13829" width="14.5703125" style="64" customWidth="1"/>
    <col min="13830" max="13830" width="11.5703125" style="64" customWidth="1"/>
    <col min="13831" max="13831" width="12" style="64" customWidth="1"/>
    <col min="13832" max="13832" width="16.140625" style="64" customWidth="1"/>
    <col min="13833" max="13833" width="9.5703125" style="64" customWidth="1"/>
    <col min="13834" max="13834" width="13.28515625" style="64" customWidth="1"/>
    <col min="13835" max="13835" width="9" style="64" customWidth="1"/>
    <col min="13836" max="13836" width="10.5703125" style="64" customWidth="1"/>
    <col min="13837" max="13837" width="13.7109375" style="64" customWidth="1"/>
    <col min="13838" max="13838" width="11.42578125" style="64" customWidth="1"/>
    <col min="13839" max="13839" width="11.42578125" style="64" bestFit="1" customWidth="1"/>
    <col min="13840" max="13840" width="16.7109375" style="64" customWidth="1"/>
    <col min="13841" max="13841" width="10.5703125" style="64" customWidth="1"/>
    <col min="13842" max="13842" width="11.42578125" style="64" bestFit="1" customWidth="1"/>
    <col min="13843" max="13843" width="16.140625" style="64" customWidth="1"/>
    <col min="13844" max="13844" width="9.7109375" style="64" customWidth="1"/>
    <col min="13845" max="13845" width="14.85546875" style="64" bestFit="1" customWidth="1"/>
    <col min="13846" max="13846" width="21.28515625" style="64" customWidth="1"/>
    <col min="13847" max="13848" width="9" style="64"/>
    <col min="13849" max="13849" width="16" style="64" bestFit="1" customWidth="1"/>
    <col min="13850" max="14082" width="9" style="64"/>
    <col min="14083" max="14083" width="12.85546875" style="64" customWidth="1"/>
    <col min="14084" max="14084" width="54.5703125" style="64" customWidth="1"/>
    <col min="14085" max="14085" width="14.5703125" style="64" customWidth="1"/>
    <col min="14086" max="14086" width="11.5703125" style="64" customWidth="1"/>
    <col min="14087" max="14087" width="12" style="64" customWidth="1"/>
    <col min="14088" max="14088" width="16.140625" style="64" customWidth="1"/>
    <col min="14089" max="14089" width="9.5703125" style="64" customWidth="1"/>
    <col min="14090" max="14090" width="13.28515625" style="64" customWidth="1"/>
    <col min="14091" max="14091" width="9" style="64" customWidth="1"/>
    <col min="14092" max="14092" width="10.5703125" style="64" customWidth="1"/>
    <col min="14093" max="14093" width="13.7109375" style="64" customWidth="1"/>
    <col min="14094" max="14094" width="11.42578125" style="64" customWidth="1"/>
    <col min="14095" max="14095" width="11.42578125" style="64" bestFit="1" customWidth="1"/>
    <col min="14096" max="14096" width="16.7109375" style="64" customWidth="1"/>
    <col min="14097" max="14097" width="10.5703125" style="64" customWidth="1"/>
    <col min="14098" max="14098" width="11.42578125" style="64" bestFit="1" customWidth="1"/>
    <col min="14099" max="14099" width="16.140625" style="64" customWidth="1"/>
    <col min="14100" max="14100" width="9.7109375" style="64" customWidth="1"/>
    <col min="14101" max="14101" width="14.85546875" style="64" bestFit="1" customWidth="1"/>
    <col min="14102" max="14102" width="21.28515625" style="64" customWidth="1"/>
    <col min="14103" max="14104" width="9" style="64"/>
    <col min="14105" max="14105" width="16" style="64" bestFit="1" customWidth="1"/>
    <col min="14106" max="14338" width="9" style="64"/>
    <col min="14339" max="14339" width="12.85546875" style="64" customWidth="1"/>
    <col min="14340" max="14340" width="54.5703125" style="64" customWidth="1"/>
    <col min="14341" max="14341" width="14.5703125" style="64" customWidth="1"/>
    <col min="14342" max="14342" width="11.5703125" style="64" customWidth="1"/>
    <col min="14343" max="14343" width="12" style="64" customWidth="1"/>
    <col min="14344" max="14344" width="16.140625" style="64" customWidth="1"/>
    <col min="14345" max="14345" width="9.5703125" style="64" customWidth="1"/>
    <col min="14346" max="14346" width="13.28515625" style="64" customWidth="1"/>
    <col min="14347" max="14347" width="9" style="64" customWidth="1"/>
    <col min="14348" max="14348" width="10.5703125" style="64" customWidth="1"/>
    <col min="14349" max="14349" width="13.7109375" style="64" customWidth="1"/>
    <col min="14350" max="14350" width="11.42578125" style="64" customWidth="1"/>
    <col min="14351" max="14351" width="11.42578125" style="64" bestFit="1" customWidth="1"/>
    <col min="14352" max="14352" width="16.7109375" style="64" customWidth="1"/>
    <col min="14353" max="14353" width="10.5703125" style="64" customWidth="1"/>
    <col min="14354" max="14354" width="11.42578125" style="64" bestFit="1" customWidth="1"/>
    <col min="14355" max="14355" width="16.140625" style="64" customWidth="1"/>
    <col min="14356" max="14356" width="9.7109375" style="64" customWidth="1"/>
    <col min="14357" max="14357" width="14.85546875" style="64" bestFit="1" customWidth="1"/>
    <col min="14358" max="14358" width="21.28515625" style="64" customWidth="1"/>
    <col min="14359" max="14360" width="9" style="64"/>
    <col min="14361" max="14361" width="16" style="64" bestFit="1" customWidth="1"/>
    <col min="14362" max="14594" width="9" style="64"/>
    <col min="14595" max="14595" width="12.85546875" style="64" customWidth="1"/>
    <col min="14596" max="14596" width="54.5703125" style="64" customWidth="1"/>
    <col min="14597" max="14597" width="14.5703125" style="64" customWidth="1"/>
    <col min="14598" max="14598" width="11.5703125" style="64" customWidth="1"/>
    <col min="14599" max="14599" width="12" style="64" customWidth="1"/>
    <col min="14600" max="14600" width="16.140625" style="64" customWidth="1"/>
    <col min="14601" max="14601" width="9.5703125" style="64" customWidth="1"/>
    <col min="14602" max="14602" width="13.28515625" style="64" customWidth="1"/>
    <col min="14603" max="14603" width="9" style="64" customWidth="1"/>
    <col min="14604" max="14604" width="10.5703125" style="64" customWidth="1"/>
    <col min="14605" max="14605" width="13.7109375" style="64" customWidth="1"/>
    <col min="14606" max="14606" width="11.42578125" style="64" customWidth="1"/>
    <col min="14607" max="14607" width="11.42578125" style="64" bestFit="1" customWidth="1"/>
    <col min="14608" max="14608" width="16.7109375" style="64" customWidth="1"/>
    <col min="14609" max="14609" width="10.5703125" style="64" customWidth="1"/>
    <col min="14610" max="14610" width="11.42578125" style="64" bestFit="1" customWidth="1"/>
    <col min="14611" max="14611" width="16.140625" style="64" customWidth="1"/>
    <col min="14612" max="14612" width="9.7109375" style="64" customWidth="1"/>
    <col min="14613" max="14613" width="14.85546875" style="64" bestFit="1" customWidth="1"/>
    <col min="14614" max="14614" width="21.28515625" style="64" customWidth="1"/>
    <col min="14615" max="14616" width="9" style="64"/>
    <col min="14617" max="14617" width="16" style="64" bestFit="1" customWidth="1"/>
    <col min="14618" max="14850" width="9" style="64"/>
    <col min="14851" max="14851" width="12.85546875" style="64" customWidth="1"/>
    <col min="14852" max="14852" width="54.5703125" style="64" customWidth="1"/>
    <col min="14853" max="14853" width="14.5703125" style="64" customWidth="1"/>
    <col min="14854" max="14854" width="11.5703125" style="64" customWidth="1"/>
    <col min="14855" max="14855" width="12" style="64" customWidth="1"/>
    <col min="14856" max="14856" width="16.140625" style="64" customWidth="1"/>
    <col min="14857" max="14857" width="9.5703125" style="64" customWidth="1"/>
    <col min="14858" max="14858" width="13.28515625" style="64" customWidth="1"/>
    <col min="14859" max="14859" width="9" style="64" customWidth="1"/>
    <col min="14860" max="14860" width="10.5703125" style="64" customWidth="1"/>
    <col min="14861" max="14861" width="13.7109375" style="64" customWidth="1"/>
    <col min="14862" max="14862" width="11.42578125" style="64" customWidth="1"/>
    <col min="14863" max="14863" width="11.42578125" style="64" bestFit="1" customWidth="1"/>
    <col min="14864" max="14864" width="16.7109375" style="64" customWidth="1"/>
    <col min="14865" max="14865" width="10.5703125" style="64" customWidth="1"/>
    <col min="14866" max="14866" width="11.42578125" style="64" bestFit="1" customWidth="1"/>
    <col min="14867" max="14867" width="16.140625" style="64" customWidth="1"/>
    <col min="14868" max="14868" width="9.7109375" style="64" customWidth="1"/>
    <col min="14869" max="14869" width="14.85546875" style="64" bestFit="1" customWidth="1"/>
    <col min="14870" max="14870" width="21.28515625" style="64" customWidth="1"/>
    <col min="14871" max="14872" width="9" style="64"/>
    <col min="14873" max="14873" width="16" style="64" bestFit="1" customWidth="1"/>
    <col min="14874" max="15106" width="9" style="64"/>
    <col min="15107" max="15107" width="12.85546875" style="64" customWidth="1"/>
    <col min="15108" max="15108" width="54.5703125" style="64" customWidth="1"/>
    <col min="15109" max="15109" width="14.5703125" style="64" customWidth="1"/>
    <col min="15110" max="15110" width="11.5703125" style="64" customWidth="1"/>
    <col min="15111" max="15111" width="12" style="64" customWidth="1"/>
    <col min="15112" max="15112" width="16.140625" style="64" customWidth="1"/>
    <col min="15113" max="15113" width="9.5703125" style="64" customWidth="1"/>
    <col min="15114" max="15114" width="13.28515625" style="64" customWidth="1"/>
    <col min="15115" max="15115" width="9" style="64" customWidth="1"/>
    <col min="15116" max="15116" width="10.5703125" style="64" customWidth="1"/>
    <col min="15117" max="15117" width="13.7109375" style="64" customWidth="1"/>
    <col min="15118" max="15118" width="11.42578125" style="64" customWidth="1"/>
    <col min="15119" max="15119" width="11.42578125" style="64" bestFit="1" customWidth="1"/>
    <col min="15120" max="15120" width="16.7109375" style="64" customWidth="1"/>
    <col min="15121" max="15121" width="10.5703125" style="64" customWidth="1"/>
    <col min="15122" max="15122" width="11.42578125" style="64" bestFit="1" customWidth="1"/>
    <col min="15123" max="15123" width="16.140625" style="64" customWidth="1"/>
    <col min="15124" max="15124" width="9.7109375" style="64" customWidth="1"/>
    <col min="15125" max="15125" width="14.85546875" style="64" bestFit="1" customWidth="1"/>
    <col min="15126" max="15126" width="21.28515625" style="64" customWidth="1"/>
    <col min="15127" max="15128" width="9" style="64"/>
    <col min="15129" max="15129" width="16" style="64" bestFit="1" customWidth="1"/>
    <col min="15130" max="15362" width="9" style="64"/>
    <col min="15363" max="15363" width="12.85546875" style="64" customWidth="1"/>
    <col min="15364" max="15364" width="54.5703125" style="64" customWidth="1"/>
    <col min="15365" max="15365" width="14.5703125" style="64" customWidth="1"/>
    <col min="15366" max="15366" width="11.5703125" style="64" customWidth="1"/>
    <col min="15367" max="15367" width="12" style="64" customWidth="1"/>
    <col min="15368" max="15368" width="16.140625" style="64" customWidth="1"/>
    <col min="15369" max="15369" width="9.5703125" style="64" customWidth="1"/>
    <col min="15370" max="15370" width="13.28515625" style="64" customWidth="1"/>
    <col min="15371" max="15371" width="9" style="64" customWidth="1"/>
    <col min="15372" max="15372" width="10.5703125" style="64" customWidth="1"/>
    <col min="15373" max="15373" width="13.7109375" style="64" customWidth="1"/>
    <col min="15374" max="15374" width="11.42578125" style="64" customWidth="1"/>
    <col min="15375" max="15375" width="11.42578125" style="64" bestFit="1" customWidth="1"/>
    <col min="15376" max="15376" width="16.7109375" style="64" customWidth="1"/>
    <col min="15377" max="15377" width="10.5703125" style="64" customWidth="1"/>
    <col min="15378" max="15378" width="11.42578125" style="64" bestFit="1" customWidth="1"/>
    <col min="15379" max="15379" width="16.140625" style="64" customWidth="1"/>
    <col min="15380" max="15380" width="9.7109375" style="64" customWidth="1"/>
    <col min="15381" max="15381" width="14.85546875" style="64" bestFit="1" customWidth="1"/>
    <col min="15382" max="15382" width="21.28515625" style="64" customWidth="1"/>
    <col min="15383" max="15384" width="9" style="64"/>
    <col min="15385" max="15385" width="16" style="64" bestFit="1" customWidth="1"/>
    <col min="15386" max="15618" width="9" style="64"/>
    <col min="15619" max="15619" width="12.85546875" style="64" customWidth="1"/>
    <col min="15620" max="15620" width="54.5703125" style="64" customWidth="1"/>
    <col min="15621" max="15621" width="14.5703125" style="64" customWidth="1"/>
    <col min="15622" max="15622" width="11.5703125" style="64" customWidth="1"/>
    <col min="15623" max="15623" width="12" style="64" customWidth="1"/>
    <col min="15624" max="15624" width="16.140625" style="64" customWidth="1"/>
    <col min="15625" max="15625" width="9.5703125" style="64" customWidth="1"/>
    <col min="15626" max="15626" width="13.28515625" style="64" customWidth="1"/>
    <col min="15627" max="15627" width="9" style="64" customWidth="1"/>
    <col min="15628" max="15628" width="10.5703125" style="64" customWidth="1"/>
    <col min="15629" max="15629" width="13.7109375" style="64" customWidth="1"/>
    <col min="15630" max="15630" width="11.42578125" style="64" customWidth="1"/>
    <col min="15631" max="15631" width="11.42578125" style="64" bestFit="1" customWidth="1"/>
    <col min="15632" max="15632" width="16.7109375" style="64" customWidth="1"/>
    <col min="15633" max="15633" width="10.5703125" style="64" customWidth="1"/>
    <col min="15634" max="15634" width="11.42578125" style="64" bestFit="1" customWidth="1"/>
    <col min="15635" max="15635" width="16.140625" style="64" customWidth="1"/>
    <col min="15636" max="15636" width="9.7109375" style="64" customWidth="1"/>
    <col min="15637" max="15637" width="14.85546875" style="64" bestFit="1" customWidth="1"/>
    <col min="15638" max="15638" width="21.28515625" style="64" customWidth="1"/>
    <col min="15639" max="15640" width="9" style="64"/>
    <col min="15641" max="15641" width="16" style="64" bestFit="1" customWidth="1"/>
    <col min="15642" max="15874" width="9" style="64"/>
    <col min="15875" max="15875" width="12.85546875" style="64" customWidth="1"/>
    <col min="15876" max="15876" width="54.5703125" style="64" customWidth="1"/>
    <col min="15877" max="15877" width="14.5703125" style="64" customWidth="1"/>
    <col min="15878" max="15878" width="11.5703125" style="64" customWidth="1"/>
    <col min="15879" max="15879" width="12" style="64" customWidth="1"/>
    <col min="15880" max="15880" width="16.140625" style="64" customWidth="1"/>
    <col min="15881" max="15881" width="9.5703125" style="64" customWidth="1"/>
    <col min="15882" max="15882" width="13.28515625" style="64" customWidth="1"/>
    <col min="15883" max="15883" width="9" style="64" customWidth="1"/>
    <col min="15884" max="15884" width="10.5703125" style="64" customWidth="1"/>
    <col min="15885" max="15885" width="13.7109375" style="64" customWidth="1"/>
    <col min="15886" max="15886" width="11.42578125" style="64" customWidth="1"/>
    <col min="15887" max="15887" width="11.42578125" style="64" bestFit="1" customWidth="1"/>
    <col min="15888" max="15888" width="16.7109375" style="64" customWidth="1"/>
    <col min="15889" max="15889" width="10.5703125" style="64" customWidth="1"/>
    <col min="15890" max="15890" width="11.42578125" style="64" bestFit="1" customWidth="1"/>
    <col min="15891" max="15891" width="16.140625" style="64" customWidth="1"/>
    <col min="15892" max="15892" width="9.7109375" style="64" customWidth="1"/>
    <col min="15893" max="15893" width="14.85546875" style="64" bestFit="1" customWidth="1"/>
    <col min="15894" max="15894" width="21.28515625" style="64" customWidth="1"/>
    <col min="15895" max="15896" width="9" style="64"/>
    <col min="15897" max="15897" width="16" style="64" bestFit="1" customWidth="1"/>
    <col min="15898" max="16130" width="9" style="64"/>
    <col min="16131" max="16131" width="12.85546875" style="64" customWidth="1"/>
    <col min="16132" max="16132" width="54.5703125" style="64" customWidth="1"/>
    <col min="16133" max="16133" width="14.5703125" style="64" customWidth="1"/>
    <col min="16134" max="16134" width="11.5703125" style="64" customWidth="1"/>
    <col min="16135" max="16135" width="12" style="64" customWidth="1"/>
    <col min="16136" max="16136" width="16.140625" style="64" customWidth="1"/>
    <col min="16137" max="16137" width="9.5703125" style="64" customWidth="1"/>
    <col min="16138" max="16138" width="13.28515625" style="64" customWidth="1"/>
    <col min="16139" max="16139" width="9" style="64" customWidth="1"/>
    <col min="16140" max="16140" width="10.5703125" style="64" customWidth="1"/>
    <col min="16141" max="16141" width="13.7109375" style="64" customWidth="1"/>
    <col min="16142" max="16142" width="11.42578125" style="64" customWidth="1"/>
    <col min="16143" max="16143" width="11.42578125" style="64" bestFit="1" customWidth="1"/>
    <col min="16144" max="16144" width="16.7109375" style="64" customWidth="1"/>
    <col min="16145" max="16145" width="10.5703125" style="64" customWidth="1"/>
    <col min="16146" max="16146" width="11.42578125" style="64" bestFit="1" customWidth="1"/>
    <col min="16147" max="16147" width="16.140625" style="64" customWidth="1"/>
    <col min="16148" max="16148" width="9.7109375" style="64" customWidth="1"/>
    <col min="16149" max="16149" width="14.85546875" style="64" bestFit="1" customWidth="1"/>
    <col min="16150" max="16150" width="21.28515625" style="64" customWidth="1"/>
    <col min="16151" max="16152" width="9" style="64"/>
    <col min="16153" max="16153" width="16" style="64" bestFit="1" customWidth="1"/>
    <col min="16154" max="16384" width="9" style="64"/>
  </cols>
  <sheetData>
    <row r="1" spans="1:82" ht="152.25" customHeight="1" thickBot="1">
      <c r="B1" s="678"/>
      <c r="C1" s="679"/>
      <c r="D1" s="680" t="s">
        <v>198</v>
      </c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1"/>
      <c r="R1" s="680"/>
      <c r="S1" s="680"/>
      <c r="T1" s="681"/>
    </row>
    <row r="2" spans="1:82" s="66" customFormat="1" ht="23.1" customHeight="1">
      <c r="A2" s="386"/>
      <c r="B2" s="406" t="s">
        <v>199</v>
      </c>
      <c r="C2" s="407" t="s">
        <v>955</v>
      </c>
      <c r="D2" s="666" t="s">
        <v>835</v>
      </c>
      <c r="E2" s="667"/>
      <c r="F2" s="667"/>
      <c r="G2" s="667"/>
      <c r="H2" s="682"/>
      <c r="I2" s="667"/>
      <c r="J2" s="667"/>
      <c r="K2" s="667"/>
      <c r="L2" s="667"/>
      <c r="M2" s="667"/>
      <c r="N2" s="667"/>
      <c r="O2" s="667"/>
      <c r="P2" s="667"/>
      <c r="Q2" s="667"/>
      <c r="R2" s="683" t="s">
        <v>200</v>
      </c>
      <c r="S2" s="684"/>
      <c r="T2" s="685"/>
      <c r="U2" s="65"/>
      <c r="V2" s="394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</row>
    <row r="3" spans="1:82" s="66" customFormat="1" ht="25.5" customHeight="1">
      <c r="A3" s="386"/>
      <c r="B3" s="217" t="s">
        <v>201</v>
      </c>
      <c r="C3" s="218"/>
      <c r="D3" s="666" t="s">
        <v>202</v>
      </c>
      <c r="E3" s="667"/>
      <c r="F3" s="219"/>
      <c r="G3" s="668"/>
      <c r="H3" s="669"/>
      <c r="I3" s="220" t="s">
        <v>203</v>
      </c>
      <c r="J3" s="221"/>
      <c r="K3" s="668"/>
      <c r="L3" s="668"/>
      <c r="M3" s="668"/>
      <c r="N3" s="222"/>
      <c r="O3" s="222"/>
      <c r="P3" s="222"/>
      <c r="Q3" s="222"/>
      <c r="R3" s="670" t="s">
        <v>945</v>
      </c>
      <c r="S3" s="671"/>
      <c r="T3" s="672"/>
      <c r="U3" s="65"/>
      <c r="V3" s="394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</row>
    <row r="4" spans="1:82" s="66" customFormat="1" ht="25.5" customHeight="1">
      <c r="A4" s="386"/>
      <c r="B4" s="217"/>
      <c r="C4" s="218"/>
      <c r="D4" s="217"/>
      <c r="E4" s="219"/>
      <c r="F4" s="219"/>
      <c r="G4" s="223"/>
      <c r="H4" s="224"/>
      <c r="I4" s="220"/>
      <c r="J4" s="221"/>
      <c r="K4" s="223"/>
      <c r="L4" s="223"/>
      <c r="M4" s="223"/>
      <c r="N4" s="222"/>
      <c r="O4" s="222"/>
      <c r="P4" s="222"/>
      <c r="Q4" s="222"/>
      <c r="R4" s="225"/>
      <c r="S4" s="226"/>
      <c r="T4" s="227"/>
      <c r="U4" s="65"/>
      <c r="V4" s="39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</row>
    <row r="5" spans="1:82" s="66" customFormat="1" ht="25.5" customHeight="1" thickBot="1">
      <c r="A5" s="386"/>
      <c r="B5" s="228" t="s">
        <v>204</v>
      </c>
      <c r="C5" s="229" t="s">
        <v>299</v>
      </c>
      <c r="D5" s="673" t="s">
        <v>205</v>
      </c>
      <c r="E5" s="674"/>
      <c r="F5" s="230"/>
      <c r="G5" s="231"/>
      <c r="H5" s="232"/>
      <c r="I5" s="233"/>
      <c r="J5" s="234"/>
      <c r="K5" s="235"/>
      <c r="L5" s="235"/>
      <c r="M5" s="235"/>
      <c r="N5" s="235"/>
      <c r="O5" s="235"/>
      <c r="P5" s="235"/>
      <c r="Q5" s="235"/>
      <c r="R5" s="675"/>
      <c r="S5" s="676"/>
      <c r="T5" s="677"/>
      <c r="U5" s="65"/>
      <c r="V5" s="394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</row>
    <row r="6" spans="1:82" s="66" customFormat="1" ht="20.100000000000001" customHeight="1">
      <c r="A6" s="386"/>
      <c r="B6" s="640" t="s">
        <v>50</v>
      </c>
      <c r="C6" s="643" t="s">
        <v>206</v>
      </c>
      <c r="D6" s="646" t="s">
        <v>207</v>
      </c>
      <c r="E6" s="647"/>
      <c r="F6" s="647"/>
      <c r="G6" s="647"/>
      <c r="H6" s="688"/>
      <c r="I6" s="646" t="s">
        <v>208</v>
      </c>
      <c r="J6" s="647"/>
      <c r="K6" s="647"/>
      <c r="L6" s="647"/>
      <c r="M6" s="647"/>
      <c r="N6" s="647"/>
      <c r="O6" s="647"/>
      <c r="P6" s="647"/>
      <c r="Q6" s="647"/>
      <c r="R6" s="658" t="s">
        <v>209</v>
      </c>
      <c r="S6" s="659"/>
      <c r="T6" s="660"/>
      <c r="U6" s="65"/>
      <c r="V6" s="394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</row>
    <row r="7" spans="1:82" s="66" customFormat="1" ht="20.100000000000001" customHeight="1">
      <c r="A7" s="386"/>
      <c r="B7" s="641"/>
      <c r="C7" s="644"/>
      <c r="D7" s="641" t="s">
        <v>210</v>
      </c>
      <c r="E7" s="648" t="s">
        <v>297</v>
      </c>
      <c r="F7" s="648" t="s">
        <v>296</v>
      </c>
      <c r="G7" s="689" t="s">
        <v>212</v>
      </c>
      <c r="H7" s="691" t="s">
        <v>213</v>
      </c>
      <c r="I7" s="641" t="s">
        <v>214</v>
      </c>
      <c r="J7" s="648"/>
      <c r="K7" s="648"/>
      <c r="L7" s="648" t="s">
        <v>215</v>
      </c>
      <c r="M7" s="648"/>
      <c r="N7" s="648"/>
      <c r="O7" s="648" t="s">
        <v>216</v>
      </c>
      <c r="P7" s="648"/>
      <c r="Q7" s="652"/>
      <c r="R7" s="642" t="s">
        <v>211</v>
      </c>
      <c r="S7" s="662" t="s">
        <v>217</v>
      </c>
      <c r="T7" s="664" t="s">
        <v>218</v>
      </c>
      <c r="U7" s="65"/>
      <c r="V7" s="394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</row>
    <row r="8" spans="1:82" s="66" customFormat="1" ht="20.100000000000001" customHeight="1">
      <c r="A8" s="386"/>
      <c r="B8" s="642"/>
      <c r="C8" s="645"/>
      <c r="D8" s="642"/>
      <c r="E8" s="649"/>
      <c r="F8" s="649"/>
      <c r="G8" s="690"/>
      <c r="H8" s="692"/>
      <c r="I8" s="67" t="s">
        <v>211</v>
      </c>
      <c r="J8" s="68" t="s">
        <v>213</v>
      </c>
      <c r="K8" s="69" t="s">
        <v>218</v>
      </c>
      <c r="L8" s="70" t="s">
        <v>211</v>
      </c>
      <c r="M8" s="71" t="s">
        <v>213</v>
      </c>
      <c r="N8" s="72" t="s">
        <v>218</v>
      </c>
      <c r="O8" s="70" t="s">
        <v>211</v>
      </c>
      <c r="P8" s="71" t="s">
        <v>213</v>
      </c>
      <c r="Q8" s="73" t="s">
        <v>218</v>
      </c>
      <c r="R8" s="661"/>
      <c r="S8" s="663"/>
      <c r="T8" s="665"/>
      <c r="U8" s="65"/>
      <c r="V8" s="394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</row>
    <row r="9" spans="1:82" s="76" customFormat="1" ht="27" customHeight="1">
      <c r="A9" s="387"/>
      <c r="B9" s="156"/>
      <c r="C9" s="157"/>
      <c r="D9" s="158" t="s">
        <v>59</v>
      </c>
      <c r="E9" s="159" t="s">
        <v>59</v>
      </c>
      <c r="F9" s="159"/>
      <c r="G9" s="160" t="s">
        <v>59</v>
      </c>
      <c r="H9" s="159">
        <f>SUM(H10,H15,H50,H63,H83,H91)</f>
        <v>0</v>
      </c>
      <c r="I9" s="159"/>
      <c r="J9" s="159">
        <f>SUM(J10,J15,J50,J63,J83,J91)</f>
        <v>0</v>
      </c>
      <c r="K9" s="161" t="str">
        <f>IF(J9&lt;&gt;0,J9/H9,"-")</f>
        <v>-</v>
      </c>
      <c r="L9" s="159"/>
      <c r="M9" s="159">
        <f>SUM(M10,M15,M50,M63,M83,M91)</f>
        <v>0</v>
      </c>
      <c r="N9" s="162" t="str">
        <f>IF(M9&lt;&gt;0,M9/H9,"-")</f>
        <v>-</v>
      </c>
      <c r="O9" s="159"/>
      <c r="P9" s="159">
        <f>SUM(P10,P15,P50,P63,P83,P91)</f>
        <v>0</v>
      </c>
      <c r="Q9" s="162" t="str">
        <f>IF(P9&lt;&gt;0,P9/H9,"-")</f>
        <v>-</v>
      </c>
      <c r="R9" s="159"/>
      <c r="S9" s="159">
        <f>SUM(S10,S15,S50,S63,S83,S91)</f>
        <v>0</v>
      </c>
      <c r="T9" s="163" t="str">
        <f>IF(S9&lt;&gt;0,S9/H9,"-")</f>
        <v>-</v>
      </c>
      <c r="U9" s="74"/>
      <c r="V9" s="392">
        <f>M9+S9</f>
        <v>0</v>
      </c>
      <c r="W9" s="75"/>
      <c r="X9" s="75"/>
      <c r="Y9" s="74">
        <f>44165.23-M9</f>
        <v>44165.23</v>
      </c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</row>
    <row r="10" spans="1:82" s="76" customFormat="1" ht="27" customHeight="1">
      <c r="A10" s="387"/>
      <c r="B10" s="164"/>
      <c r="C10" s="165" t="s">
        <v>193</v>
      </c>
      <c r="D10" s="166" t="s">
        <v>59</v>
      </c>
      <c r="E10" s="167" t="s">
        <v>59</v>
      </c>
      <c r="F10" s="167"/>
      <c r="G10" s="168" t="s">
        <v>59</v>
      </c>
      <c r="H10" s="169">
        <f>SUM(H12:H13)</f>
        <v>0</v>
      </c>
      <c r="I10" s="167"/>
      <c r="J10" s="167"/>
      <c r="K10" s="170" t="str">
        <f>IF(J10&lt;&gt;0,J10/H10,"-")</f>
        <v>-</v>
      </c>
      <c r="L10" s="167"/>
      <c r="M10" s="167"/>
      <c r="N10" s="171"/>
      <c r="O10" s="167"/>
      <c r="P10" s="167"/>
      <c r="Q10" s="171"/>
      <c r="R10" s="167"/>
      <c r="S10" s="169">
        <f>SUM(S12:S13)</f>
        <v>0</v>
      </c>
      <c r="T10" s="172" t="str">
        <f t="shared" ref="T10" si="0">IF(S10&lt;&gt;0,S10/H10,"-")</f>
        <v>-</v>
      </c>
      <c r="U10" s="74">
        <f>S9-S10</f>
        <v>0</v>
      </c>
      <c r="V10" s="395" t="str">
        <f>Q9</f>
        <v>-</v>
      </c>
      <c r="W10" s="75"/>
      <c r="X10" s="75"/>
      <c r="Y10" s="215" t="str">
        <f>T9</f>
        <v>-</v>
      </c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</row>
    <row r="11" spans="1:82" s="76" customFormat="1" ht="27" customHeight="1">
      <c r="A11" s="387"/>
      <c r="B11" s="366" t="s">
        <v>840</v>
      </c>
      <c r="C11" s="367" t="s">
        <v>187</v>
      </c>
      <c r="D11" s="368"/>
      <c r="E11" s="369"/>
      <c r="F11" s="369"/>
      <c r="G11" s="369"/>
      <c r="H11" s="370"/>
      <c r="I11" s="369"/>
      <c r="J11" s="369"/>
      <c r="K11" s="184"/>
      <c r="L11" s="369"/>
      <c r="M11" s="369"/>
      <c r="N11" s="371"/>
      <c r="O11" s="369"/>
      <c r="P11" s="369"/>
      <c r="Q11" s="371"/>
      <c r="R11" s="369"/>
      <c r="S11" s="369"/>
      <c r="T11" s="372"/>
      <c r="U11" s="75"/>
      <c r="V11" s="395"/>
      <c r="W11" s="75"/>
      <c r="X11" s="75"/>
      <c r="Y11" s="21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</row>
    <row r="12" spans="1:82" s="76" customFormat="1" ht="27" customHeight="1">
      <c r="A12" s="387"/>
      <c r="B12" s="77" t="s">
        <v>57</v>
      </c>
      <c r="C12" s="373" t="s">
        <v>909</v>
      </c>
      <c r="D12" s="151" t="s">
        <v>86</v>
      </c>
      <c r="E12" s="83">
        <v>1</v>
      </c>
      <c r="F12" s="83">
        <v>1</v>
      </c>
      <c r="G12" s="83"/>
      <c r="H12" s="374">
        <f>ROUND(F12*G12,2)</f>
        <v>0</v>
      </c>
      <c r="I12" s="369"/>
      <c r="J12" s="83">
        <f t="shared" ref="J12:J13" si="1">I12*G12</f>
        <v>0</v>
      </c>
      <c r="K12" s="184" t="str">
        <f t="shared" ref="K12:K13" si="2">IF(J12&lt;&gt;0,J12/H12,"-")</f>
        <v>-</v>
      </c>
      <c r="L12" s="83"/>
      <c r="M12" s="83">
        <f t="shared" ref="M12:M13" si="3">L12*G12</f>
        <v>0</v>
      </c>
      <c r="N12" s="153" t="str">
        <f t="shared" ref="N12:N13" si="4">IF(M12&lt;&gt;0,M12/H12,"-")</f>
        <v>-</v>
      </c>
      <c r="O12" s="83">
        <f t="shared" ref="O12:O13" si="5">I12+L12</f>
        <v>0</v>
      </c>
      <c r="P12" s="83">
        <f t="shared" ref="P12:P13" si="6">O12*G12</f>
        <v>0</v>
      </c>
      <c r="Q12" s="153" t="str">
        <f t="shared" ref="Q12:Q13" si="7">IF(P12&lt;&gt;0,P12/H12,"-")</f>
        <v>-</v>
      </c>
      <c r="R12" s="83">
        <f t="shared" ref="R12:R13" si="8">F12-O12</f>
        <v>1</v>
      </c>
      <c r="S12" s="185">
        <f t="shared" ref="S12:S13" si="9">R12*G12</f>
        <v>0</v>
      </c>
      <c r="T12" s="80" t="str">
        <f t="shared" ref="T12:T13" si="10">IF(S12&lt;&gt;0,S12/H12,"-")</f>
        <v>-</v>
      </c>
      <c r="U12" s="75"/>
      <c r="V12" s="395">
        <f>G12*1.2</f>
        <v>0</v>
      </c>
      <c r="W12" s="75"/>
      <c r="X12" s="75"/>
      <c r="Y12" s="21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</row>
    <row r="13" spans="1:82" s="76" customFormat="1" ht="27" customHeight="1">
      <c r="A13" s="387"/>
      <c r="B13" s="77" t="s">
        <v>132</v>
      </c>
      <c r="C13" s="373" t="s">
        <v>910</v>
      </c>
      <c r="D13" s="151" t="s">
        <v>62</v>
      </c>
      <c r="E13" s="83">
        <v>12</v>
      </c>
      <c r="F13" s="83">
        <v>12</v>
      </c>
      <c r="G13" s="83"/>
      <c r="H13" s="374">
        <f>ROUND(F13*G13,2)</f>
        <v>0</v>
      </c>
      <c r="I13" s="369"/>
      <c r="J13" s="83">
        <f t="shared" si="1"/>
        <v>0</v>
      </c>
      <c r="K13" s="184" t="str">
        <f t="shared" si="2"/>
        <v>-</v>
      </c>
      <c r="L13" s="83"/>
      <c r="M13" s="83">
        <f t="shared" si="3"/>
        <v>0</v>
      </c>
      <c r="N13" s="153" t="str">
        <f t="shared" si="4"/>
        <v>-</v>
      </c>
      <c r="O13" s="83">
        <f t="shared" si="5"/>
        <v>0</v>
      </c>
      <c r="P13" s="83">
        <f t="shared" si="6"/>
        <v>0</v>
      </c>
      <c r="Q13" s="153" t="str">
        <f t="shared" si="7"/>
        <v>-</v>
      </c>
      <c r="R13" s="83">
        <f t="shared" si="8"/>
        <v>12</v>
      </c>
      <c r="S13" s="185">
        <f t="shared" si="9"/>
        <v>0</v>
      </c>
      <c r="T13" s="80" t="str">
        <f t="shared" si="10"/>
        <v>-</v>
      </c>
      <c r="U13" s="75"/>
      <c r="V13" s="395">
        <f t="shared" ref="V13:V76" si="11">G13*1.2</f>
        <v>0</v>
      </c>
      <c r="W13" s="75"/>
      <c r="X13" s="75"/>
      <c r="Y13" s="21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</row>
    <row r="14" spans="1:82" s="76" customFormat="1" ht="27" customHeight="1">
      <c r="A14" s="387"/>
      <c r="B14" s="366"/>
      <c r="C14" s="367"/>
      <c r="D14" s="368"/>
      <c r="E14" s="369"/>
      <c r="F14" s="369"/>
      <c r="G14" s="369">
        <v>0</v>
      </c>
      <c r="H14" s="370"/>
      <c r="I14" s="369"/>
      <c r="J14" s="369"/>
      <c r="K14" s="184"/>
      <c r="L14" s="369"/>
      <c r="M14" s="369"/>
      <c r="N14" s="371"/>
      <c r="O14" s="369"/>
      <c r="P14" s="369"/>
      <c r="Q14" s="371"/>
      <c r="R14" s="369"/>
      <c r="S14" s="369"/>
      <c r="T14" s="372"/>
      <c r="U14" s="75"/>
      <c r="V14" s="395">
        <f t="shared" si="11"/>
        <v>0</v>
      </c>
      <c r="W14" s="75"/>
      <c r="X14" s="75"/>
      <c r="Y14" s="21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</row>
    <row r="15" spans="1:82" s="76" customFormat="1" ht="27" customHeight="1">
      <c r="A15" s="387"/>
      <c r="B15" s="126" t="s">
        <v>57</v>
      </c>
      <c r="C15" s="173" t="s">
        <v>58</v>
      </c>
      <c r="D15" s="174" t="s">
        <v>59</v>
      </c>
      <c r="E15" s="175"/>
      <c r="F15" s="175"/>
      <c r="G15" s="175">
        <v>0</v>
      </c>
      <c r="H15" s="176">
        <f>SUM(H16:H48)</f>
        <v>0</v>
      </c>
      <c r="I15" s="176"/>
      <c r="J15" s="176">
        <f>SUM(J16:J45)</f>
        <v>0</v>
      </c>
      <c r="K15" s="177"/>
      <c r="L15" s="176"/>
      <c r="M15" s="176">
        <f>SUM(M16:M45)</f>
        <v>0</v>
      </c>
      <c r="N15" s="178" t="str">
        <f t="shared" ref="N15:N37" si="12">IF(M15&lt;&gt;0,M15/H15,"-")</f>
        <v>-</v>
      </c>
      <c r="O15" s="179">
        <f>I15+L15</f>
        <v>0</v>
      </c>
      <c r="P15" s="176">
        <f>SUM(P16:P45)</f>
        <v>0</v>
      </c>
      <c r="Q15" s="180" t="str">
        <f t="shared" ref="Q15:Q37" si="13">IF(P15&lt;&gt;0,P15/H15,"-")</f>
        <v>-</v>
      </c>
      <c r="R15" s="176"/>
      <c r="S15" s="176">
        <f>SUM(S16:S45)</f>
        <v>0</v>
      </c>
      <c r="T15" s="127" t="str">
        <f t="shared" ref="T15" si="14">IF(S15&lt;&gt;0,S15/H15,"-")</f>
        <v>-</v>
      </c>
      <c r="U15" s="75"/>
      <c r="V15" s="395">
        <f t="shared" si="11"/>
        <v>0</v>
      </c>
      <c r="W15" s="75"/>
      <c r="X15" s="75"/>
      <c r="Y15" s="216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</row>
    <row r="16" spans="1:82" s="76" customFormat="1" ht="27" customHeight="1">
      <c r="A16" s="387"/>
      <c r="B16" s="77" t="s">
        <v>911</v>
      </c>
      <c r="C16" s="181" t="s">
        <v>61</v>
      </c>
      <c r="D16" s="182" t="s">
        <v>62</v>
      </c>
      <c r="E16" s="183">
        <v>12</v>
      </c>
      <c r="F16" s="183"/>
      <c r="G16" s="183"/>
      <c r="H16" s="374">
        <f t="shared" ref="H16:H48" si="15">ROUND(F16*G16,2)</f>
        <v>0</v>
      </c>
      <c r="I16" s="83"/>
      <c r="J16" s="83">
        <f t="shared" ref="J16:J37" si="16">I16*G16</f>
        <v>0</v>
      </c>
      <c r="K16" s="184" t="str">
        <f t="shared" ref="K16:K37" si="17">IF(J16&lt;&gt;0,J16/H16,"-")</f>
        <v>-</v>
      </c>
      <c r="L16" s="83"/>
      <c r="M16" s="83">
        <f t="shared" ref="M16:M37" si="18">L16*G16</f>
        <v>0</v>
      </c>
      <c r="N16" s="153" t="str">
        <f t="shared" si="12"/>
        <v>-</v>
      </c>
      <c r="O16" s="83">
        <f t="shared" ref="O16:O35" si="19">I16+L16</f>
        <v>0</v>
      </c>
      <c r="P16" s="83">
        <f t="shared" ref="P16:P37" si="20">O16*G16</f>
        <v>0</v>
      </c>
      <c r="Q16" s="153" t="str">
        <f t="shared" si="13"/>
        <v>-</v>
      </c>
      <c r="R16" s="83">
        <f t="shared" ref="R16:R23" si="21">F16-O16</f>
        <v>0</v>
      </c>
      <c r="S16" s="185">
        <f t="shared" ref="S16:S23" si="22">R16*G16</f>
        <v>0</v>
      </c>
      <c r="T16" s="80" t="str">
        <f t="shared" ref="T16:T23" si="23">IF(S16&lt;&gt;0,S16/H16,"-")</f>
        <v>-</v>
      </c>
      <c r="U16" s="75"/>
      <c r="V16" s="395">
        <f t="shared" si="11"/>
        <v>0</v>
      </c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</row>
    <row r="17" spans="1:82" s="76" customFormat="1" ht="27" customHeight="1">
      <c r="A17" s="387"/>
      <c r="B17" s="77" t="s">
        <v>912</v>
      </c>
      <c r="C17" s="181" t="s">
        <v>64</v>
      </c>
      <c r="D17" s="182" t="s">
        <v>62</v>
      </c>
      <c r="E17" s="183">
        <v>3.12</v>
      </c>
      <c r="F17" s="183"/>
      <c r="G17" s="183"/>
      <c r="H17" s="374">
        <f t="shared" si="15"/>
        <v>0</v>
      </c>
      <c r="I17" s="83"/>
      <c r="J17" s="83">
        <f t="shared" si="16"/>
        <v>0</v>
      </c>
      <c r="K17" s="184" t="str">
        <f t="shared" si="17"/>
        <v>-</v>
      </c>
      <c r="L17" s="83"/>
      <c r="M17" s="83">
        <f t="shared" si="18"/>
        <v>0</v>
      </c>
      <c r="N17" s="153" t="str">
        <f t="shared" si="12"/>
        <v>-</v>
      </c>
      <c r="O17" s="83">
        <f t="shared" si="19"/>
        <v>0</v>
      </c>
      <c r="P17" s="83">
        <f t="shared" si="20"/>
        <v>0</v>
      </c>
      <c r="Q17" s="153" t="str">
        <f t="shared" si="13"/>
        <v>-</v>
      </c>
      <c r="R17" s="83">
        <f t="shared" si="21"/>
        <v>0</v>
      </c>
      <c r="S17" s="185">
        <f t="shared" si="22"/>
        <v>0</v>
      </c>
      <c r="T17" s="80" t="str">
        <f t="shared" si="23"/>
        <v>-</v>
      </c>
      <c r="U17" s="75"/>
      <c r="V17" s="395">
        <f t="shared" si="11"/>
        <v>0</v>
      </c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</row>
    <row r="18" spans="1:82" s="76" customFormat="1" ht="27" customHeight="1">
      <c r="A18" s="387"/>
      <c r="B18" s="77" t="s">
        <v>913</v>
      </c>
      <c r="C18" s="181" t="s">
        <v>66</v>
      </c>
      <c r="D18" s="182" t="s">
        <v>67</v>
      </c>
      <c r="E18" s="183">
        <v>2.69</v>
      </c>
      <c r="F18" s="183"/>
      <c r="G18" s="183"/>
      <c r="H18" s="374">
        <f t="shared" si="15"/>
        <v>0</v>
      </c>
      <c r="I18" s="83"/>
      <c r="J18" s="83">
        <f t="shared" si="16"/>
        <v>0</v>
      </c>
      <c r="K18" s="184" t="str">
        <f t="shared" si="17"/>
        <v>-</v>
      </c>
      <c r="L18" s="83"/>
      <c r="M18" s="83">
        <f t="shared" si="18"/>
        <v>0</v>
      </c>
      <c r="N18" s="153" t="str">
        <f t="shared" si="12"/>
        <v>-</v>
      </c>
      <c r="O18" s="83">
        <f t="shared" si="19"/>
        <v>0</v>
      </c>
      <c r="P18" s="83">
        <f t="shared" si="20"/>
        <v>0</v>
      </c>
      <c r="Q18" s="153" t="str">
        <f t="shared" si="13"/>
        <v>-</v>
      </c>
      <c r="R18" s="83">
        <f t="shared" si="21"/>
        <v>0</v>
      </c>
      <c r="S18" s="185">
        <f t="shared" si="22"/>
        <v>0</v>
      </c>
      <c r="T18" s="80" t="str">
        <f t="shared" si="23"/>
        <v>-</v>
      </c>
      <c r="U18" s="75"/>
      <c r="V18" s="395">
        <f t="shared" si="11"/>
        <v>0</v>
      </c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</row>
    <row r="19" spans="1:82" s="76" customFormat="1" ht="27" customHeight="1">
      <c r="A19" s="387"/>
      <c r="B19" s="77" t="s">
        <v>914</v>
      </c>
      <c r="C19" s="181" t="s">
        <v>269</v>
      </c>
      <c r="D19" s="182" t="s">
        <v>67</v>
      </c>
      <c r="E19" s="183">
        <v>2.52</v>
      </c>
      <c r="F19" s="183"/>
      <c r="G19" s="183"/>
      <c r="H19" s="374">
        <f t="shared" si="15"/>
        <v>0</v>
      </c>
      <c r="I19" s="83"/>
      <c r="J19" s="83">
        <f t="shared" si="16"/>
        <v>0</v>
      </c>
      <c r="K19" s="184" t="str">
        <f t="shared" si="17"/>
        <v>-</v>
      </c>
      <c r="L19" s="83"/>
      <c r="M19" s="83">
        <f t="shared" si="18"/>
        <v>0</v>
      </c>
      <c r="N19" s="153" t="str">
        <f t="shared" si="12"/>
        <v>-</v>
      </c>
      <c r="O19" s="83">
        <f t="shared" si="19"/>
        <v>0</v>
      </c>
      <c r="P19" s="83">
        <f t="shared" si="20"/>
        <v>0</v>
      </c>
      <c r="Q19" s="153" t="str">
        <f t="shared" si="13"/>
        <v>-</v>
      </c>
      <c r="R19" s="83">
        <f t="shared" si="21"/>
        <v>0</v>
      </c>
      <c r="S19" s="185">
        <f t="shared" si="22"/>
        <v>0</v>
      </c>
      <c r="T19" s="80" t="str">
        <f t="shared" si="23"/>
        <v>-</v>
      </c>
      <c r="U19" s="75"/>
      <c r="V19" s="395">
        <f t="shared" si="11"/>
        <v>0</v>
      </c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</row>
    <row r="20" spans="1:82" s="76" customFormat="1" ht="27" customHeight="1">
      <c r="A20" s="387"/>
      <c r="B20" s="77" t="s">
        <v>915</v>
      </c>
      <c r="C20" s="181" t="s">
        <v>69</v>
      </c>
      <c r="D20" s="182" t="s">
        <v>67</v>
      </c>
      <c r="E20" s="183">
        <v>1.1100000000000001</v>
      </c>
      <c r="F20" s="183"/>
      <c r="G20" s="183"/>
      <c r="H20" s="374">
        <f t="shared" si="15"/>
        <v>0</v>
      </c>
      <c r="I20" s="83"/>
      <c r="J20" s="83">
        <f t="shared" si="16"/>
        <v>0</v>
      </c>
      <c r="K20" s="184" t="str">
        <f t="shared" si="17"/>
        <v>-</v>
      </c>
      <c r="L20" s="83"/>
      <c r="M20" s="83">
        <f t="shared" si="18"/>
        <v>0</v>
      </c>
      <c r="N20" s="153" t="str">
        <f t="shared" si="12"/>
        <v>-</v>
      </c>
      <c r="O20" s="83">
        <f t="shared" si="19"/>
        <v>0</v>
      </c>
      <c r="P20" s="83">
        <f t="shared" si="20"/>
        <v>0</v>
      </c>
      <c r="Q20" s="153" t="str">
        <f t="shared" si="13"/>
        <v>-</v>
      </c>
      <c r="R20" s="83">
        <f t="shared" si="21"/>
        <v>0</v>
      </c>
      <c r="S20" s="185">
        <f t="shared" si="22"/>
        <v>0</v>
      </c>
      <c r="T20" s="80" t="str">
        <f t="shared" si="23"/>
        <v>-</v>
      </c>
      <c r="U20" s="75"/>
      <c r="V20" s="395">
        <f t="shared" si="11"/>
        <v>0</v>
      </c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</row>
    <row r="21" spans="1:82" s="76" customFormat="1" ht="27" customHeight="1">
      <c r="A21" s="387"/>
      <c r="B21" s="77" t="s">
        <v>916</v>
      </c>
      <c r="C21" s="181" t="s">
        <v>71</v>
      </c>
      <c r="D21" s="182" t="s">
        <v>67</v>
      </c>
      <c r="E21" s="183">
        <v>0.65</v>
      </c>
      <c r="F21" s="183"/>
      <c r="G21" s="183"/>
      <c r="H21" s="374">
        <f t="shared" si="15"/>
        <v>0</v>
      </c>
      <c r="I21" s="83"/>
      <c r="J21" s="83">
        <f t="shared" si="16"/>
        <v>0</v>
      </c>
      <c r="K21" s="184" t="str">
        <f t="shared" si="17"/>
        <v>-</v>
      </c>
      <c r="L21" s="83"/>
      <c r="M21" s="83">
        <f t="shared" si="18"/>
        <v>0</v>
      </c>
      <c r="N21" s="153" t="str">
        <f t="shared" si="12"/>
        <v>-</v>
      </c>
      <c r="O21" s="83">
        <f t="shared" si="19"/>
        <v>0</v>
      </c>
      <c r="P21" s="83">
        <f t="shared" si="20"/>
        <v>0</v>
      </c>
      <c r="Q21" s="153" t="str">
        <f t="shared" si="13"/>
        <v>-</v>
      </c>
      <c r="R21" s="83">
        <f t="shared" si="21"/>
        <v>0</v>
      </c>
      <c r="S21" s="185">
        <f t="shared" si="22"/>
        <v>0</v>
      </c>
      <c r="T21" s="80" t="str">
        <f t="shared" si="23"/>
        <v>-</v>
      </c>
      <c r="U21" s="75"/>
      <c r="V21" s="395">
        <f t="shared" si="11"/>
        <v>0</v>
      </c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</row>
    <row r="22" spans="1:82" s="76" customFormat="1" ht="27" customHeight="1">
      <c r="A22" s="388"/>
      <c r="B22" s="77" t="s">
        <v>917</v>
      </c>
      <c r="C22" s="181" t="s">
        <v>73</v>
      </c>
      <c r="D22" s="182" t="s">
        <v>67</v>
      </c>
      <c r="E22" s="183">
        <v>1.1399999999999999</v>
      </c>
      <c r="F22" s="183"/>
      <c r="G22" s="183"/>
      <c r="H22" s="374">
        <f t="shared" si="15"/>
        <v>0</v>
      </c>
      <c r="I22" s="83"/>
      <c r="J22" s="83">
        <f t="shared" si="16"/>
        <v>0</v>
      </c>
      <c r="K22" s="184" t="str">
        <f t="shared" si="17"/>
        <v>-</v>
      </c>
      <c r="L22" s="83"/>
      <c r="M22" s="83">
        <f t="shared" si="18"/>
        <v>0</v>
      </c>
      <c r="N22" s="153" t="str">
        <f t="shared" si="12"/>
        <v>-</v>
      </c>
      <c r="O22" s="83">
        <f t="shared" si="19"/>
        <v>0</v>
      </c>
      <c r="P22" s="83">
        <f t="shared" si="20"/>
        <v>0</v>
      </c>
      <c r="Q22" s="153" t="str">
        <f t="shared" si="13"/>
        <v>-</v>
      </c>
      <c r="R22" s="83">
        <f t="shared" si="21"/>
        <v>0</v>
      </c>
      <c r="S22" s="185">
        <f t="shared" si="22"/>
        <v>0</v>
      </c>
      <c r="T22" s="80" t="str">
        <f t="shared" si="23"/>
        <v>-</v>
      </c>
      <c r="U22" s="75"/>
      <c r="V22" s="395">
        <f t="shared" si="11"/>
        <v>0</v>
      </c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</row>
    <row r="23" spans="1:82" s="76" customFormat="1" ht="27" customHeight="1">
      <c r="A23" s="391" t="s">
        <v>948</v>
      </c>
      <c r="B23" s="77" t="s">
        <v>918</v>
      </c>
      <c r="C23" s="181" t="s">
        <v>75</v>
      </c>
      <c r="D23" s="182" t="s">
        <v>62</v>
      </c>
      <c r="E23" s="183">
        <v>2.52</v>
      </c>
      <c r="F23" s="183">
        <v>5.04</v>
      </c>
      <c r="G23" s="183"/>
      <c r="H23" s="374">
        <f t="shared" si="15"/>
        <v>0</v>
      </c>
      <c r="I23" s="83"/>
      <c r="J23" s="83">
        <f t="shared" si="16"/>
        <v>0</v>
      </c>
      <c r="K23" s="184" t="str">
        <f t="shared" si="17"/>
        <v>-</v>
      </c>
      <c r="L23" s="83"/>
      <c r="M23" s="83">
        <f t="shared" si="18"/>
        <v>0</v>
      </c>
      <c r="N23" s="153" t="str">
        <f t="shared" si="12"/>
        <v>-</v>
      </c>
      <c r="O23" s="83">
        <f t="shared" si="19"/>
        <v>0</v>
      </c>
      <c r="P23" s="83">
        <f t="shared" si="20"/>
        <v>0</v>
      </c>
      <c r="Q23" s="153" t="str">
        <f t="shared" si="13"/>
        <v>-</v>
      </c>
      <c r="R23" s="83">
        <f t="shared" si="21"/>
        <v>5.04</v>
      </c>
      <c r="S23" s="185">
        <f t="shared" si="22"/>
        <v>0</v>
      </c>
      <c r="T23" s="80" t="str">
        <f t="shared" si="23"/>
        <v>-</v>
      </c>
      <c r="U23" s="74"/>
      <c r="V23" s="395">
        <f t="shared" si="11"/>
        <v>0</v>
      </c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</row>
    <row r="24" spans="1:82" s="76" customFormat="1" ht="27" customHeight="1">
      <c r="A24" s="388"/>
      <c r="B24" s="77" t="s">
        <v>919</v>
      </c>
      <c r="C24" s="181" t="s">
        <v>77</v>
      </c>
      <c r="D24" s="182" t="s">
        <v>62</v>
      </c>
      <c r="E24" s="183">
        <v>14.81</v>
      </c>
      <c r="F24" s="183"/>
      <c r="G24" s="183"/>
      <c r="H24" s="374">
        <f t="shared" si="15"/>
        <v>0</v>
      </c>
      <c r="I24" s="83"/>
      <c r="J24" s="83">
        <f t="shared" si="16"/>
        <v>0</v>
      </c>
      <c r="K24" s="184" t="str">
        <f t="shared" si="17"/>
        <v>-</v>
      </c>
      <c r="L24" s="83"/>
      <c r="M24" s="83">
        <f t="shared" si="18"/>
        <v>0</v>
      </c>
      <c r="N24" s="153" t="str">
        <f t="shared" si="12"/>
        <v>-</v>
      </c>
      <c r="O24" s="83">
        <f t="shared" si="19"/>
        <v>0</v>
      </c>
      <c r="P24" s="83">
        <f t="shared" si="20"/>
        <v>0</v>
      </c>
      <c r="Q24" s="153" t="str">
        <f t="shared" si="13"/>
        <v>-</v>
      </c>
      <c r="R24" s="83">
        <f t="shared" ref="R24:R48" si="24">F24-O24</f>
        <v>0</v>
      </c>
      <c r="S24" s="185">
        <f t="shared" ref="S24:S48" si="25">R24*G24</f>
        <v>0</v>
      </c>
      <c r="T24" s="80" t="str">
        <f t="shared" ref="T24:T48" si="26">IF(S24&lt;&gt;0,S24/H24,"-")</f>
        <v>-</v>
      </c>
      <c r="U24" s="74"/>
      <c r="V24" s="395">
        <f t="shared" si="11"/>
        <v>0</v>
      </c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</row>
    <row r="25" spans="1:82" s="76" customFormat="1" ht="27" customHeight="1">
      <c r="A25" s="388" t="s">
        <v>950</v>
      </c>
      <c r="B25" s="77" t="s">
        <v>920</v>
      </c>
      <c r="C25" s="181" t="s">
        <v>949</v>
      </c>
      <c r="D25" s="182" t="s">
        <v>62</v>
      </c>
      <c r="E25" s="183">
        <v>1.65</v>
      </c>
      <c r="F25" s="183">
        <v>29.7</v>
      </c>
      <c r="G25" s="183"/>
      <c r="H25" s="374">
        <f t="shared" si="15"/>
        <v>0</v>
      </c>
      <c r="I25" s="83"/>
      <c r="J25" s="83">
        <f t="shared" si="16"/>
        <v>0</v>
      </c>
      <c r="K25" s="184" t="str">
        <f t="shared" si="17"/>
        <v>-</v>
      </c>
      <c r="L25" s="83"/>
      <c r="M25" s="83">
        <f t="shared" si="18"/>
        <v>0</v>
      </c>
      <c r="N25" s="153" t="str">
        <f t="shared" si="12"/>
        <v>-</v>
      </c>
      <c r="O25" s="83">
        <f t="shared" si="19"/>
        <v>0</v>
      </c>
      <c r="P25" s="83">
        <f t="shared" si="20"/>
        <v>0</v>
      </c>
      <c r="Q25" s="153" t="str">
        <f t="shared" si="13"/>
        <v>-</v>
      </c>
      <c r="R25" s="83">
        <f t="shared" si="24"/>
        <v>29.7</v>
      </c>
      <c r="S25" s="185">
        <f t="shared" si="25"/>
        <v>0</v>
      </c>
      <c r="T25" s="80" t="str">
        <f t="shared" si="26"/>
        <v>-</v>
      </c>
      <c r="U25" s="74"/>
      <c r="V25" s="395">
        <f t="shared" si="11"/>
        <v>0</v>
      </c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</row>
    <row r="26" spans="1:82" s="76" customFormat="1" ht="27" customHeight="1">
      <c r="A26" s="388">
        <v>72081</v>
      </c>
      <c r="B26" s="77" t="s">
        <v>921</v>
      </c>
      <c r="C26" s="181" t="s">
        <v>81</v>
      </c>
      <c r="D26" s="182" t="s">
        <v>62</v>
      </c>
      <c r="E26" s="183">
        <v>5.2</v>
      </c>
      <c r="F26" s="183">
        <v>15.600000000000001</v>
      </c>
      <c r="G26" s="183"/>
      <c r="H26" s="374">
        <f t="shared" si="15"/>
        <v>0</v>
      </c>
      <c r="I26" s="83"/>
      <c r="J26" s="83">
        <f t="shared" si="16"/>
        <v>0</v>
      </c>
      <c r="K26" s="184" t="str">
        <f t="shared" si="17"/>
        <v>-</v>
      </c>
      <c r="L26" s="83"/>
      <c r="M26" s="83">
        <f t="shared" si="18"/>
        <v>0</v>
      </c>
      <c r="N26" s="153" t="str">
        <f t="shared" si="12"/>
        <v>-</v>
      </c>
      <c r="O26" s="83">
        <f t="shared" si="19"/>
        <v>0</v>
      </c>
      <c r="P26" s="83">
        <f t="shared" si="20"/>
        <v>0</v>
      </c>
      <c r="Q26" s="153" t="str">
        <f t="shared" si="13"/>
        <v>-</v>
      </c>
      <c r="R26" s="83">
        <f t="shared" si="24"/>
        <v>15.600000000000001</v>
      </c>
      <c r="S26" s="185">
        <f t="shared" si="25"/>
        <v>0</v>
      </c>
      <c r="T26" s="80" t="str">
        <f t="shared" si="26"/>
        <v>-</v>
      </c>
      <c r="U26" s="74"/>
      <c r="V26" s="395">
        <f t="shared" si="11"/>
        <v>0</v>
      </c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</row>
    <row r="27" spans="1:82" s="76" customFormat="1" ht="27" customHeight="1">
      <c r="A27" s="387">
        <v>84033</v>
      </c>
      <c r="B27" s="77" t="s">
        <v>922</v>
      </c>
      <c r="C27" s="181" t="s">
        <v>83</v>
      </c>
      <c r="D27" s="182" t="s">
        <v>62</v>
      </c>
      <c r="E27" s="183">
        <v>5.2</v>
      </c>
      <c r="F27" s="183">
        <v>15.600000000000001</v>
      </c>
      <c r="G27" s="183"/>
      <c r="H27" s="374">
        <f t="shared" si="15"/>
        <v>0</v>
      </c>
      <c r="I27" s="83"/>
      <c r="J27" s="83">
        <f t="shared" si="16"/>
        <v>0</v>
      </c>
      <c r="K27" s="184" t="str">
        <f t="shared" si="17"/>
        <v>-</v>
      </c>
      <c r="L27" s="83"/>
      <c r="M27" s="83">
        <f t="shared" si="18"/>
        <v>0</v>
      </c>
      <c r="N27" s="153" t="str">
        <f t="shared" si="12"/>
        <v>-</v>
      </c>
      <c r="O27" s="83">
        <f t="shared" si="19"/>
        <v>0</v>
      </c>
      <c r="P27" s="83">
        <f t="shared" si="20"/>
        <v>0</v>
      </c>
      <c r="Q27" s="153" t="str">
        <f t="shared" si="13"/>
        <v>-</v>
      </c>
      <c r="R27" s="83">
        <f t="shared" si="24"/>
        <v>15.600000000000001</v>
      </c>
      <c r="S27" s="185">
        <f t="shared" si="25"/>
        <v>0</v>
      </c>
      <c r="T27" s="80" t="str">
        <f t="shared" si="26"/>
        <v>-</v>
      </c>
      <c r="U27" s="74"/>
      <c r="V27" s="395">
        <f t="shared" si="11"/>
        <v>0</v>
      </c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</row>
    <row r="28" spans="1:82" s="76" customFormat="1" ht="27" customHeight="1">
      <c r="A28" s="387" t="s">
        <v>951</v>
      </c>
      <c r="B28" s="77" t="s">
        <v>923</v>
      </c>
      <c r="C28" s="181" t="s">
        <v>85</v>
      </c>
      <c r="D28" s="182" t="s">
        <v>86</v>
      </c>
      <c r="E28" s="183">
        <v>1</v>
      </c>
      <c r="F28" s="183">
        <v>23</v>
      </c>
      <c r="G28" s="183"/>
      <c r="H28" s="374">
        <f t="shared" si="15"/>
        <v>0</v>
      </c>
      <c r="I28" s="83"/>
      <c r="J28" s="83">
        <f t="shared" si="16"/>
        <v>0</v>
      </c>
      <c r="K28" s="184" t="str">
        <f t="shared" si="17"/>
        <v>-</v>
      </c>
      <c r="L28" s="83"/>
      <c r="M28" s="83">
        <f t="shared" si="18"/>
        <v>0</v>
      </c>
      <c r="N28" s="153" t="str">
        <f t="shared" si="12"/>
        <v>-</v>
      </c>
      <c r="O28" s="83">
        <f t="shared" si="19"/>
        <v>0</v>
      </c>
      <c r="P28" s="83">
        <f t="shared" si="20"/>
        <v>0</v>
      </c>
      <c r="Q28" s="153" t="str">
        <f t="shared" si="13"/>
        <v>-</v>
      </c>
      <c r="R28" s="83">
        <f t="shared" si="24"/>
        <v>23</v>
      </c>
      <c r="S28" s="185">
        <f t="shared" si="25"/>
        <v>0</v>
      </c>
      <c r="T28" s="80" t="str">
        <f t="shared" si="26"/>
        <v>-</v>
      </c>
      <c r="U28" s="74"/>
      <c r="V28" s="395">
        <f t="shared" si="11"/>
        <v>0</v>
      </c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</row>
    <row r="29" spans="1:82" s="76" customFormat="1" ht="27" customHeight="1">
      <c r="A29" s="387" t="s">
        <v>952</v>
      </c>
      <c r="B29" s="77" t="s">
        <v>924</v>
      </c>
      <c r="C29" s="181" t="s">
        <v>88</v>
      </c>
      <c r="D29" s="182" t="s">
        <v>62</v>
      </c>
      <c r="E29" s="183">
        <v>28.1</v>
      </c>
      <c r="F29" s="183">
        <v>590.1</v>
      </c>
      <c r="G29" s="183"/>
      <c r="H29" s="374">
        <f t="shared" si="15"/>
        <v>0</v>
      </c>
      <c r="I29" s="83"/>
      <c r="J29" s="83">
        <f t="shared" si="16"/>
        <v>0</v>
      </c>
      <c r="K29" s="184" t="str">
        <f t="shared" si="17"/>
        <v>-</v>
      </c>
      <c r="L29" s="83"/>
      <c r="M29" s="83">
        <f t="shared" si="18"/>
        <v>0</v>
      </c>
      <c r="N29" s="153" t="str">
        <f t="shared" si="12"/>
        <v>-</v>
      </c>
      <c r="O29" s="83">
        <f t="shared" si="19"/>
        <v>0</v>
      </c>
      <c r="P29" s="83">
        <f t="shared" si="20"/>
        <v>0</v>
      </c>
      <c r="Q29" s="153" t="str">
        <f t="shared" si="13"/>
        <v>-</v>
      </c>
      <c r="R29" s="83">
        <f t="shared" si="24"/>
        <v>590.1</v>
      </c>
      <c r="S29" s="185">
        <f t="shared" si="25"/>
        <v>0</v>
      </c>
      <c r="T29" s="80" t="str">
        <f t="shared" si="26"/>
        <v>-</v>
      </c>
      <c r="U29" s="74"/>
      <c r="V29" s="395">
        <f t="shared" si="11"/>
        <v>0</v>
      </c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</row>
    <row r="30" spans="1:82" s="376" customFormat="1" ht="27" customHeight="1">
      <c r="A30" s="387">
        <v>73397</v>
      </c>
      <c r="B30" s="77" t="s">
        <v>925</v>
      </c>
      <c r="C30" s="181" t="s">
        <v>90</v>
      </c>
      <c r="D30" s="182" t="s">
        <v>62</v>
      </c>
      <c r="E30" s="183">
        <v>8.5</v>
      </c>
      <c r="F30" s="183">
        <v>178.5</v>
      </c>
      <c r="G30" s="183"/>
      <c r="H30" s="374">
        <f t="shared" si="15"/>
        <v>0</v>
      </c>
      <c r="I30" s="83"/>
      <c r="J30" s="83">
        <f t="shared" si="16"/>
        <v>0</v>
      </c>
      <c r="K30" s="184" t="str">
        <f t="shared" si="17"/>
        <v>-</v>
      </c>
      <c r="L30" s="83"/>
      <c r="M30" s="83">
        <f t="shared" si="18"/>
        <v>0</v>
      </c>
      <c r="N30" s="153" t="str">
        <f t="shared" si="12"/>
        <v>-</v>
      </c>
      <c r="O30" s="83">
        <f t="shared" si="19"/>
        <v>0</v>
      </c>
      <c r="P30" s="83">
        <f t="shared" si="20"/>
        <v>0</v>
      </c>
      <c r="Q30" s="153" t="str">
        <f t="shared" si="13"/>
        <v>-</v>
      </c>
      <c r="R30" s="83">
        <f t="shared" si="24"/>
        <v>178.5</v>
      </c>
      <c r="S30" s="185">
        <f t="shared" si="25"/>
        <v>0</v>
      </c>
      <c r="T30" s="80" t="str">
        <f t="shared" si="26"/>
        <v>-</v>
      </c>
      <c r="U30" s="377"/>
      <c r="V30" s="395">
        <f t="shared" si="11"/>
        <v>0</v>
      </c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5"/>
      <c r="BS30" s="375"/>
      <c r="BT30" s="375"/>
      <c r="BU30" s="375"/>
      <c r="BV30" s="375"/>
      <c r="BW30" s="375"/>
      <c r="BX30" s="375"/>
      <c r="BY30" s="375"/>
      <c r="BZ30" s="375"/>
      <c r="CA30" s="375"/>
      <c r="CB30" s="375"/>
      <c r="CC30" s="375"/>
      <c r="CD30" s="375"/>
    </row>
    <row r="31" spans="1:82" s="376" customFormat="1" ht="27" customHeight="1">
      <c r="A31" s="387">
        <v>75481</v>
      </c>
      <c r="B31" s="77" t="s">
        <v>926</v>
      </c>
      <c r="C31" s="181" t="s">
        <v>92</v>
      </c>
      <c r="D31" s="182" t="s">
        <v>62</v>
      </c>
      <c r="E31" s="183">
        <v>28.1</v>
      </c>
      <c r="F31" s="183">
        <v>590.1</v>
      </c>
      <c r="G31" s="183"/>
      <c r="H31" s="374">
        <f t="shared" si="15"/>
        <v>0</v>
      </c>
      <c r="I31" s="83"/>
      <c r="J31" s="83">
        <f t="shared" si="16"/>
        <v>0</v>
      </c>
      <c r="K31" s="184" t="str">
        <f t="shared" si="17"/>
        <v>-</v>
      </c>
      <c r="L31" s="83"/>
      <c r="M31" s="83">
        <f t="shared" si="18"/>
        <v>0</v>
      </c>
      <c r="N31" s="153" t="str">
        <f t="shared" si="12"/>
        <v>-</v>
      </c>
      <c r="O31" s="83">
        <f t="shared" si="19"/>
        <v>0</v>
      </c>
      <c r="P31" s="83">
        <f t="shared" si="20"/>
        <v>0</v>
      </c>
      <c r="Q31" s="153" t="str">
        <f t="shared" si="13"/>
        <v>-</v>
      </c>
      <c r="R31" s="83">
        <f t="shared" si="24"/>
        <v>590.1</v>
      </c>
      <c r="S31" s="185">
        <f t="shared" si="25"/>
        <v>0</v>
      </c>
      <c r="T31" s="80" t="str">
        <f t="shared" si="26"/>
        <v>-</v>
      </c>
      <c r="U31" s="377"/>
      <c r="V31" s="395">
        <f t="shared" si="11"/>
        <v>0</v>
      </c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</row>
    <row r="32" spans="1:82" s="376" customFormat="1" ht="27" customHeight="1">
      <c r="A32" s="387">
        <v>75481</v>
      </c>
      <c r="B32" s="77" t="s">
        <v>927</v>
      </c>
      <c r="C32" s="181" t="s">
        <v>94</v>
      </c>
      <c r="D32" s="182" t="s">
        <v>62</v>
      </c>
      <c r="E32" s="183">
        <v>0.6</v>
      </c>
      <c r="F32" s="183">
        <v>12.6</v>
      </c>
      <c r="G32" s="183"/>
      <c r="H32" s="374">
        <f t="shared" si="15"/>
        <v>0</v>
      </c>
      <c r="I32" s="83"/>
      <c r="J32" s="83">
        <f t="shared" si="16"/>
        <v>0</v>
      </c>
      <c r="K32" s="184" t="str">
        <f t="shared" si="17"/>
        <v>-</v>
      </c>
      <c r="L32" s="83"/>
      <c r="M32" s="83">
        <f t="shared" si="18"/>
        <v>0</v>
      </c>
      <c r="N32" s="153" t="str">
        <f t="shared" si="12"/>
        <v>-</v>
      </c>
      <c r="O32" s="83">
        <f t="shared" si="19"/>
        <v>0</v>
      </c>
      <c r="P32" s="83">
        <f t="shared" si="20"/>
        <v>0</v>
      </c>
      <c r="Q32" s="153" t="str">
        <f t="shared" si="13"/>
        <v>-</v>
      </c>
      <c r="R32" s="83">
        <f t="shared" si="24"/>
        <v>12.6</v>
      </c>
      <c r="S32" s="185">
        <f t="shared" si="25"/>
        <v>0</v>
      </c>
      <c r="T32" s="80" t="str">
        <f t="shared" si="26"/>
        <v>-</v>
      </c>
      <c r="U32" s="377"/>
      <c r="V32" s="395">
        <f t="shared" si="11"/>
        <v>0</v>
      </c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  <c r="BM32" s="375"/>
      <c r="BN32" s="375"/>
      <c r="BO32" s="375"/>
      <c r="BP32" s="375"/>
      <c r="BQ32" s="375"/>
      <c r="BR32" s="375"/>
      <c r="BS32" s="375"/>
      <c r="BT32" s="375"/>
      <c r="BU32" s="375"/>
      <c r="BV32" s="375"/>
      <c r="BW32" s="375"/>
      <c r="BX32" s="375"/>
      <c r="BY32" s="375"/>
      <c r="BZ32" s="375"/>
      <c r="CA32" s="375"/>
      <c r="CB32" s="375"/>
      <c r="CC32" s="375"/>
      <c r="CD32" s="375"/>
    </row>
    <row r="33" spans="1:82" s="376" customFormat="1" ht="27" customHeight="1">
      <c r="A33" s="387">
        <v>84024</v>
      </c>
      <c r="B33" s="77" t="s">
        <v>928</v>
      </c>
      <c r="C33" s="181" t="s">
        <v>944</v>
      </c>
      <c r="D33" s="182" t="s">
        <v>62</v>
      </c>
      <c r="E33" s="183">
        <v>8.5</v>
      </c>
      <c r="F33" s="183">
        <v>153</v>
      </c>
      <c r="G33" s="183"/>
      <c r="H33" s="374">
        <f t="shared" si="15"/>
        <v>0</v>
      </c>
      <c r="I33" s="83"/>
      <c r="J33" s="83">
        <f t="shared" si="16"/>
        <v>0</v>
      </c>
      <c r="K33" s="184" t="str">
        <f t="shared" si="17"/>
        <v>-</v>
      </c>
      <c r="L33" s="83"/>
      <c r="M33" s="83">
        <f t="shared" si="18"/>
        <v>0</v>
      </c>
      <c r="N33" s="153" t="str">
        <f t="shared" si="12"/>
        <v>-</v>
      </c>
      <c r="O33" s="83">
        <f t="shared" si="19"/>
        <v>0</v>
      </c>
      <c r="P33" s="83">
        <f t="shared" si="20"/>
        <v>0</v>
      </c>
      <c r="Q33" s="153" t="str">
        <f t="shared" si="13"/>
        <v>-</v>
      </c>
      <c r="R33" s="83">
        <f t="shared" si="24"/>
        <v>153</v>
      </c>
      <c r="S33" s="185">
        <f t="shared" si="25"/>
        <v>0</v>
      </c>
      <c r="T33" s="80" t="str">
        <f t="shared" si="26"/>
        <v>-</v>
      </c>
      <c r="U33" s="377"/>
      <c r="V33" s="395">
        <f t="shared" si="11"/>
        <v>0</v>
      </c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</row>
    <row r="34" spans="1:82" s="376" customFormat="1" ht="27" customHeight="1">
      <c r="A34" s="387">
        <v>6067</v>
      </c>
      <c r="B34" s="77" t="s">
        <v>929</v>
      </c>
      <c r="C34" s="181" t="s">
        <v>98</v>
      </c>
      <c r="D34" s="182" t="s">
        <v>62</v>
      </c>
      <c r="E34" s="183">
        <v>2.16</v>
      </c>
      <c r="F34" s="183">
        <v>51.84</v>
      </c>
      <c r="G34" s="183"/>
      <c r="H34" s="374">
        <f t="shared" si="15"/>
        <v>0</v>
      </c>
      <c r="I34" s="83"/>
      <c r="J34" s="83">
        <f t="shared" si="16"/>
        <v>0</v>
      </c>
      <c r="K34" s="184" t="str">
        <f t="shared" si="17"/>
        <v>-</v>
      </c>
      <c r="L34" s="83"/>
      <c r="M34" s="83">
        <f t="shared" ref="M34" si="27">L34*G34</f>
        <v>0</v>
      </c>
      <c r="N34" s="153" t="str">
        <f t="shared" ref="N34" si="28">IF(M34&lt;&gt;0,M34/H34,"-")</f>
        <v>-</v>
      </c>
      <c r="O34" s="83">
        <f t="shared" ref="O34" si="29">I34+L34</f>
        <v>0</v>
      </c>
      <c r="P34" s="83">
        <f t="shared" ref="P34" si="30">O34*G34</f>
        <v>0</v>
      </c>
      <c r="Q34" s="153" t="str">
        <f t="shared" ref="Q34" si="31">IF(P34&lt;&gt;0,P34/H34,"-")</f>
        <v>-</v>
      </c>
      <c r="R34" s="83">
        <f t="shared" si="24"/>
        <v>51.84</v>
      </c>
      <c r="S34" s="185">
        <f t="shared" si="25"/>
        <v>0</v>
      </c>
      <c r="T34" s="80" t="str">
        <f t="shared" si="26"/>
        <v>-</v>
      </c>
      <c r="U34" s="377"/>
      <c r="V34" s="395">
        <f t="shared" si="11"/>
        <v>0</v>
      </c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R34" s="375"/>
      <c r="BS34" s="375"/>
      <c r="BT34" s="375"/>
      <c r="BU34" s="375"/>
      <c r="BV34" s="375"/>
      <c r="BW34" s="375"/>
      <c r="BX34" s="375"/>
      <c r="BY34" s="375"/>
      <c r="BZ34" s="375"/>
      <c r="CA34" s="375"/>
      <c r="CB34" s="375"/>
      <c r="CC34" s="375"/>
      <c r="CD34" s="375"/>
    </row>
    <row r="35" spans="1:82" s="376" customFormat="1" ht="27" customHeight="1">
      <c r="A35" s="387" t="s">
        <v>953</v>
      </c>
      <c r="B35" s="77" t="s">
        <v>930</v>
      </c>
      <c r="C35" s="181" t="s">
        <v>100</v>
      </c>
      <c r="D35" s="182" t="s">
        <v>62</v>
      </c>
      <c r="E35" s="183">
        <v>19.600000000000001</v>
      </c>
      <c r="F35" s="183">
        <v>372.40000000000003</v>
      </c>
      <c r="G35" s="183"/>
      <c r="H35" s="374">
        <f t="shared" si="15"/>
        <v>0</v>
      </c>
      <c r="I35" s="83"/>
      <c r="J35" s="83">
        <f t="shared" si="16"/>
        <v>0</v>
      </c>
      <c r="K35" s="184" t="str">
        <f t="shared" si="17"/>
        <v>-</v>
      </c>
      <c r="L35" s="83"/>
      <c r="M35" s="83">
        <f t="shared" si="18"/>
        <v>0</v>
      </c>
      <c r="N35" s="153" t="str">
        <f t="shared" si="12"/>
        <v>-</v>
      </c>
      <c r="O35" s="83">
        <f t="shared" si="19"/>
        <v>0</v>
      </c>
      <c r="P35" s="83">
        <f t="shared" si="20"/>
        <v>0</v>
      </c>
      <c r="Q35" s="153" t="str">
        <f t="shared" si="13"/>
        <v>-</v>
      </c>
      <c r="R35" s="83">
        <f t="shared" si="24"/>
        <v>372.40000000000003</v>
      </c>
      <c r="S35" s="185">
        <f t="shared" si="25"/>
        <v>0</v>
      </c>
      <c r="T35" s="80" t="str">
        <f t="shared" si="26"/>
        <v>-</v>
      </c>
      <c r="U35" s="377"/>
      <c r="V35" s="395">
        <f t="shared" si="11"/>
        <v>0</v>
      </c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</row>
    <row r="36" spans="1:82" s="376" customFormat="1" ht="27" customHeight="1">
      <c r="A36" s="387"/>
      <c r="B36" s="77" t="s">
        <v>931</v>
      </c>
      <c r="C36" s="181" t="s">
        <v>102</v>
      </c>
      <c r="D36" s="182" t="s">
        <v>62</v>
      </c>
      <c r="E36" s="183">
        <v>0.25</v>
      </c>
      <c r="F36" s="183">
        <v>5.25</v>
      </c>
      <c r="G36" s="183"/>
      <c r="H36" s="374">
        <f t="shared" si="15"/>
        <v>0</v>
      </c>
      <c r="I36" s="83"/>
      <c r="J36" s="83">
        <f t="shared" si="16"/>
        <v>0</v>
      </c>
      <c r="K36" s="184" t="str">
        <f t="shared" si="17"/>
        <v>-</v>
      </c>
      <c r="L36" s="83"/>
      <c r="M36" s="83">
        <f t="shared" si="18"/>
        <v>0</v>
      </c>
      <c r="N36" s="153" t="str">
        <f t="shared" si="12"/>
        <v>-</v>
      </c>
      <c r="O36" s="83">
        <f t="shared" ref="O36:O93" si="32">I36+L36</f>
        <v>0</v>
      </c>
      <c r="P36" s="83">
        <f t="shared" si="20"/>
        <v>0</v>
      </c>
      <c r="Q36" s="153" t="str">
        <f t="shared" si="13"/>
        <v>-</v>
      </c>
      <c r="R36" s="83">
        <f t="shared" si="24"/>
        <v>5.25</v>
      </c>
      <c r="S36" s="185">
        <f t="shared" si="25"/>
        <v>0</v>
      </c>
      <c r="T36" s="80" t="str">
        <f t="shared" si="26"/>
        <v>-</v>
      </c>
      <c r="U36" s="377"/>
      <c r="V36" s="395">
        <f t="shared" si="11"/>
        <v>0</v>
      </c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5"/>
      <c r="BM36" s="375"/>
      <c r="BN36" s="375"/>
      <c r="BO36" s="375"/>
      <c r="BP36" s="375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</row>
    <row r="37" spans="1:82" s="376" customFormat="1" ht="27" customHeight="1">
      <c r="A37" s="391" t="s">
        <v>948</v>
      </c>
      <c r="B37" s="77" t="s">
        <v>932</v>
      </c>
      <c r="C37" s="181" t="s">
        <v>104</v>
      </c>
      <c r="D37" s="182" t="s">
        <v>62</v>
      </c>
      <c r="E37" s="183">
        <v>2.82</v>
      </c>
      <c r="F37" s="183">
        <v>59.22</v>
      </c>
      <c r="G37" s="183"/>
      <c r="H37" s="374">
        <f t="shared" si="15"/>
        <v>0</v>
      </c>
      <c r="I37" s="83"/>
      <c r="J37" s="83">
        <f t="shared" si="16"/>
        <v>0</v>
      </c>
      <c r="K37" s="184" t="str">
        <f t="shared" si="17"/>
        <v>-</v>
      </c>
      <c r="L37" s="83"/>
      <c r="M37" s="83">
        <f t="shared" si="18"/>
        <v>0</v>
      </c>
      <c r="N37" s="153" t="str">
        <f t="shared" si="12"/>
        <v>-</v>
      </c>
      <c r="O37" s="83">
        <f t="shared" si="32"/>
        <v>0</v>
      </c>
      <c r="P37" s="83">
        <f t="shared" si="20"/>
        <v>0</v>
      </c>
      <c r="Q37" s="153" t="str">
        <f t="shared" si="13"/>
        <v>-</v>
      </c>
      <c r="R37" s="83">
        <f t="shared" si="24"/>
        <v>59.22</v>
      </c>
      <c r="S37" s="185">
        <f t="shared" si="25"/>
        <v>0</v>
      </c>
      <c r="T37" s="80" t="str">
        <f t="shared" si="26"/>
        <v>-</v>
      </c>
      <c r="U37" s="377"/>
      <c r="V37" s="395">
        <f t="shared" si="11"/>
        <v>0</v>
      </c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5"/>
      <c r="BQ37" s="375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</row>
    <row r="38" spans="1:82" s="376" customFormat="1" ht="27" customHeight="1">
      <c r="A38" s="387">
        <v>73346</v>
      </c>
      <c r="B38" s="77" t="s">
        <v>933</v>
      </c>
      <c r="C38" s="186" t="s">
        <v>106</v>
      </c>
      <c r="D38" s="187" t="s">
        <v>67</v>
      </c>
      <c r="E38" s="188">
        <v>0.04</v>
      </c>
      <c r="F38" s="183">
        <v>0.84</v>
      </c>
      <c r="G38" s="183"/>
      <c r="H38" s="374">
        <f t="shared" si="15"/>
        <v>0</v>
      </c>
      <c r="I38" s="83"/>
      <c r="J38" s="83">
        <f t="shared" ref="J38:J45" si="33">I38*G38</f>
        <v>0</v>
      </c>
      <c r="K38" s="184" t="str">
        <f t="shared" ref="K38:K45" si="34">IF(J38&lt;&gt;0,J38/H38,"-")</f>
        <v>-</v>
      </c>
      <c r="L38" s="83"/>
      <c r="M38" s="83">
        <f t="shared" ref="M38:M45" si="35">L38*G38</f>
        <v>0</v>
      </c>
      <c r="N38" s="153" t="str">
        <f t="shared" ref="N38:N45" si="36">IF(M38&lt;&gt;0,M38/H38,"-")</f>
        <v>-</v>
      </c>
      <c r="O38" s="83">
        <f t="shared" ref="O38:O45" si="37">I38+L38</f>
        <v>0</v>
      </c>
      <c r="P38" s="83">
        <f t="shared" ref="P38:P45" si="38">O38*G38</f>
        <v>0</v>
      </c>
      <c r="Q38" s="153" t="str">
        <f t="shared" ref="Q38:Q45" si="39">IF(P38&lt;&gt;0,P38/H38,"-")</f>
        <v>-</v>
      </c>
      <c r="R38" s="83">
        <f t="shared" si="24"/>
        <v>0.84</v>
      </c>
      <c r="S38" s="185">
        <f t="shared" si="25"/>
        <v>0</v>
      </c>
      <c r="T38" s="80" t="str">
        <f t="shared" si="26"/>
        <v>-</v>
      </c>
      <c r="U38" s="377"/>
      <c r="V38" s="395">
        <f t="shared" si="11"/>
        <v>0</v>
      </c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375"/>
      <c r="BG38" s="375"/>
      <c r="BH38" s="375"/>
      <c r="BI38" s="375"/>
      <c r="BJ38" s="375"/>
      <c r="BK38" s="375"/>
      <c r="BL38" s="375"/>
      <c r="BM38" s="375"/>
      <c r="BN38" s="375"/>
      <c r="BO38" s="375"/>
      <c r="BP38" s="375"/>
      <c r="BQ38" s="375"/>
      <c r="BR38" s="375"/>
      <c r="BS38" s="375"/>
      <c r="BT38" s="375"/>
      <c r="BU38" s="375"/>
      <c r="BV38" s="375"/>
      <c r="BW38" s="375"/>
      <c r="BX38" s="375"/>
      <c r="BY38" s="375"/>
      <c r="BZ38" s="375"/>
      <c r="CA38" s="375"/>
      <c r="CB38" s="375"/>
      <c r="CC38" s="375"/>
      <c r="CD38" s="375"/>
    </row>
    <row r="39" spans="1:82" s="76" customFormat="1" ht="27" customHeight="1">
      <c r="A39" s="387"/>
      <c r="B39" s="77" t="s">
        <v>934</v>
      </c>
      <c r="C39" s="186" t="s">
        <v>108</v>
      </c>
      <c r="D39" s="187" t="s">
        <v>62</v>
      </c>
      <c r="E39" s="188">
        <v>0.19</v>
      </c>
      <c r="F39" s="183"/>
      <c r="G39" s="183"/>
      <c r="H39" s="374">
        <f t="shared" si="15"/>
        <v>0</v>
      </c>
      <c r="I39" s="83"/>
      <c r="J39" s="83">
        <f t="shared" si="33"/>
        <v>0</v>
      </c>
      <c r="K39" s="184" t="str">
        <f t="shared" si="34"/>
        <v>-</v>
      </c>
      <c r="L39" s="83"/>
      <c r="M39" s="83">
        <f t="shared" si="35"/>
        <v>0</v>
      </c>
      <c r="N39" s="153" t="str">
        <f t="shared" si="36"/>
        <v>-</v>
      </c>
      <c r="O39" s="83">
        <f t="shared" si="37"/>
        <v>0</v>
      </c>
      <c r="P39" s="83">
        <f t="shared" si="38"/>
        <v>0</v>
      </c>
      <c r="Q39" s="153" t="str">
        <f t="shared" si="39"/>
        <v>-</v>
      </c>
      <c r="R39" s="83">
        <f t="shared" si="24"/>
        <v>0</v>
      </c>
      <c r="S39" s="185">
        <f t="shared" si="25"/>
        <v>0</v>
      </c>
      <c r="T39" s="80" t="str">
        <f t="shared" si="26"/>
        <v>-</v>
      </c>
      <c r="U39" s="377">
        <f t="shared" ref="U39:U50" si="40">G39*1.2</f>
        <v>0</v>
      </c>
      <c r="V39" s="395">
        <f t="shared" si="11"/>
        <v>0</v>
      </c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</row>
    <row r="40" spans="1:82" s="76" customFormat="1" ht="27" customHeight="1">
      <c r="A40" s="387"/>
      <c r="B40" s="77" t="s">
        <v>935</v>
      </c>
      <c r="C40" s="186" t="s">
        <v>270</v>
      </c>
      <c r="D40" s="187" t="s">
        <v>86</v>
      </c>
      <c r="E40" s="188">
        <v>6</v>
      </c>
      <c r="F40" s="183"/>
      <c r="G40" s="183"/>
      <c r="H40" s="374">
        <f t="shared" si="15"/>
        <v>0</v>
      </c>
      <c r="I40" s="83"/>
      <c r="J40" s="83">
        <f t="shared" si="33"/>
        <v>0</v>
      </c>
      <c r="K40" s="184" t="str">
        <f t="shared" si="34"/>
        <v>-</v>
      </c>
      <c r="L40" s="83"/>
      <c r="M40" s="83">
        <f t="shared" si="35"/>
        <v>0</v>
      </c>
      <c r="N40" s="153" t="str">
        <f t="shared" si="36"/>
        <v>-</v>
      </c>
      <c r="O40" s="83"/>
      <c r="P40" s="83"/>
      <c r="Q40" s="153"/>
      <c r="R40" s="83">
        <f t="shared" si="24"/>
        <v>0</v>
      </c>
      <c r="S40" s="185">
        <f t="shared" si="25"/>
        <v>0</v>
      </c>
      <c r="T40" s="80" t="str">
        <f t="shared" si="26"/>
        <v>-</v>
      </c>
      <c r="U40" s="377">
        <f t="shared" si="40"/>
        <v>0</v>
      </c>
      <c r="V40" s="395">
        <f t="shared" si="11"/>
        <v>0</v>
      </c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</row>
    <row r="41" spans="1:82" s="76" customFormat="1" ht="27" customHeight="1">
      <c r="A41" s="387"/>
      <c r="B41" s="77" t="s">
        <v>936</v>
      </c>
      <c r="C41" s="186" t="s">
        <v>271</v>
      </c>
      <c r="D41" s="187" t="s">
        <v>86</v>
      </c>
      <c r="E41" s="188">
        <v>1</v>
      </c>
      <c r="F41" s="183"/>
      <c r="G41" s="183"/>
      <c r="H41" s="374">
        <f t="shared" si="15"/>
        <v>0</v>
      </c>
      <c r="I41" s="83"/>
      <c r="J41" s="83">
        <f t="shared" si="33"/>
        <v>0</v>
      </c>
      <c r="K41" s="184" t="str">
        <f t="shared" si="34"/>
        <v>-</v>
      </c>
      <c r="L41" s="83"/>
      <c r="M41" s="83">
        <f t="shared" si="35"/>
        <v>0</v>
      </c>
      <c r="N41" s="153" t="str">
        <f t="shared" si="36"/>
        <v>-</v>
      </c>
      <c r="O41" s="83">
        <f t="shared" si="37"/>
        <v>0</v>
      </c>
      <c r="P41" s="83">
        <f t="shared" si="38"/>
        <v>0</v>
      </c>
      <c r="Q41" s="153" t="str">
        <f t="shared" si="39"/>
        <v>-</v>
      </c>
      <c r="R41" s="83">
        <f t="shared" si="24"/>
        <v>0</v>
      </c>
      <c r="S41" s="185">
        <f t="shared" si="25"/>
        <v>0</v>
      </c>
      <c r="T41" s="80" t="str">
        <f t="shared" si="26"/>
        <v>-</v>
      </c>
      <c r="U41" s="377">
        <f t="shared" si="40"/>
        <v>0</v>
      </c>
      <c r="V41" s="395">
        <f t="shared" si="11"/>
        <v>0</v>
      </c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</row>
    <row r="42" spans="1:82" s="76" customFormat="1" ht="27" customHeight="1">
      <c r="A42" s="387"/>
      <c r="B42" s="77" t="s">
        <v>937</v>
      </c>
      <c r="C42" s="186" t="s">
        <v>272</v>
      </c>
      <c r="D42" s="187" t="s">
        <v>86</v>
      </c>
      <c r="E42" s="188">
        <v>1</v>
      </c>
      <c r="F42" s="183"/>
      <c r="G42" s="183"/>
      <c r="H42" s="374">
        <f t="shared" si="15"/>
        <v>0</v>
      </c>
      <c r="I42" s="83"/>
      <c r="J42" s="83">
        <f t="shared" si="33"/>
        <v>0</v>
      </c>
      <c r="K42" s="184" t="str">
        <f t="shared" si="34"/>
        <v>-</v>
      </c>
      <c r="L42" s="83"/>
      <c r="M42" s="83">
        <f t="shared" si="35"/>
        <v>0</v>
      </c>
      <c r="N42" s="153" t="str">
        <f t="shared" si="36"/>
        <v>-</v>
      </c>
      <c r="O42" s="83">
        <f t="shared" si="37"/>
        <v>0</v>
      </c>
      <c r="P42" s="83">
        <f t="shared" si="38"/>
        <v>0</v>
      </c>
      <c r="Q42" s="153" t="str">
        <f t="shared" si="39"/>
        <v>-</v>
      </c>
      <c r="R42" s="83">
        <f t="shared" si="24"/>
        <v>0</v>
      </c>
      <c r="S42" s="185">
        <f t="shared" si="25"/>
        <v>0</v>
      </c>
      <c r="T42" s="80" t="str">
        <f t="shared" si="26"/>
        <v>-</v>
      </c>
      <c r="U42" s="377">
        <f t="shared" si="40"/>
        <v>0</v>
      </c>
      <c r="V42" s="395">
        <f t="shared" si="11"/>
        <v>0</v>
      </c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</row>
    <row r="43" spans="1:82" s="76" customFormat="1" ht="27" customHeight="1">
      <c r="A43" s="387"/>
      <c r="B43" s="77" t="s">
        <v>938</v>
      </c>
      <c r="C43" s="186" t="s">
        <v>273</v>
      </c>
      <c r="D43" s="187" t="s">
        <v>62</v>
      </c>
      <c r="E43" s="188">
        <v>1</v>
      </c>
      <c r="F43" s="183"/>
      <c r="G43" s="183"/>
      <c r="H43" s="374">
        <f t="shared" si="15"/>
        <v>0</v>
      </c>
      <c r="I43" s="83"/>
      <c r="J43" s="83">
        <f t="shared" si="33"/>
        <v>0</v>
      </c>
      <c r="K43" s="184" t="str">
        <f t="shared" si="34"/>
        <v>-</v>
      </c>
      <c r="L43" s="83"/>
      <c r="M43" s="83">
        <f t="shared" si="35"/>
        <v>0</v>
      </c>
      <c r="N43" s="153" t="str">
        <f t="shared" si="36"/>
        <v>-</v>
      </c>
      <c r="O43" s="83">
        <f t="shared" si="37"/>
        <v>0</v>
      </c>
      <c r="P43" s="83">
        <f t="shared" si="38"/>
        <v>0</v>
      </c>
      <c r="Q43" s="153" t="str">
        <f t="shared" si="39"/>
        <v>-</v>
      </c>
      <c r="R43" s="83">
        <f t="shared" si="24"/>
        <v>0</v>
      </c>
      <c r="S43" s="185">
        <f t="shared" si="25"/>
        <v>0</v>
      </c>
      <c r="T43" s="80" t="str">
        <f t="shared" si="26"/>
        <v>-</v>
      </c>
      <c r="U43" s="377">
        <f t="shared" si="40"/>
        <v>0</v>
      </c>
      <c r="V43" s="395">
        <f t="shared" si="11"/>
        <v>0</v>
      </c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</row>
    <row r="44" spans="1:82" s="76" customFormat="1" ht="27" customHeight="1">
      <c r="A44" s="387"/>
      <c r="B44" s="77" t="s">
        <v>939</v>
      </c>
      <c r="C44" s="186" t="s">
        <v>112</v>
      </c>
      <c r="D44" s="187" t="s">
        <v>67</v>
      </c>
      <c r="E44" s="188">
        <v>0.95</v>
      </c>
      <c r="F44" s="183"/>
      <c r="G44" s="183"/>
      <c r="H44" s="374">
        <f t="shared" si="15"/>
        <v>0</v>
      </c>
      <c r="I44" s="83"/>
      <c r="J44" s="83">
        <f t="shared" si="33"/>
        <v>0</v>
      </c>
      <c r="K44" s="184" t="str">
        <f t="shared" si="34"/>
        <v>-</v>
      </c>
      <c r="L44" s="83"/>
      <c r="M44" s="83">
        <f t="shared" si="35"/>
        <v>0</v>
      </c>
      <c r="N44" s="153" t="str">
        <f t="shared" si="36"/>
        <v>-</v>
      </c>
      <c r="O44" s="83">
        <f t="shared" si="37"/>
        <v>0</v>
      </c>
      <c r="P44" s="83">
        <f t="shared" si="38"/>
        <v>0</v>
      </c>
      <c r="Q44" s="153" t="str">
        <f t="shared" si="39"/>
        <v>-</v>
      </c>
      <c r="R44" s="83">
        <f t="shared" si="24"/>
        <v>0</v>
      </c>
      <c r="S44" s="185">
        <f t="shared" si="25"/>
        <v>0</v>
      </c>
      <c r="T44" s="80" t="str">
        <f t="shared" si="26"/>
        <v>-</v>
      </c>
      <c r="U44" s="377">
        <f t="shared" si="40"/>
        <v>0</v>
      </c>
      <c r="V44" s="395">
        <f t="shared" si="11"/>
        <v>0</v>
      </c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</row>
    <row r="45" spans="1:82" s="76" customFormat="1" ht="27" customHeight="1">
      <c r="A45" s="387"/>
      <c r="B45" s="77" t="s">
        <v>940</v>
      </c>
      <c r="C45" s="189" t="s">
        <v>274</v>
      </c>
      <c r="D45" s="182" t="s">
        <v>67</v>
      </c>
      <c r="E45" s="183">
        <v>0.4</v>
      </c>
      <c r="F45" s="183"/>
      <c r="G45" s="183"/>
      <c r="H45" s="374">
        <f t="shared" si="15"/>
        <v>0</v>
      </c>
      <c r="I45" s="83"/>
      <c r="J45" s="83">
        <f t="shared" si="33"/>
        <v>0</v>
      </c>
      <c r="K45" s="184" t="str">
        <f t="shared" si="34"/>
        <v>-</v>
      </c>
      <c r="L45" s="83"/>
      <c r="M45" s="83">
        <f t="shared" si="35"/>
        <v>0</v>
      </c>
      <c r="N45" s="153" t="str">
        <f t="shared" si="36"/>
        <v>-</v>
      </c>
      <c r="O45" s="83">
        <f t="shared" si="37"/>
        <v>0</v>
      </c>
      <c r="P45" s="83">
        <f t="shared" si="38"/>
        <v>0</v>
      </c>
      <c r="Q45" s="153" t="str">
        <f t="shared" si="39"/>
        <v>-</v>
      </c>
      <c r="R45" s="83">
        <f t="shared" si="24"/>
        <v>0</v>
      </c>
      <c r="S45" s="185">
        <f t="shared" si="25"/>
        <v>0</v>
      </c>
      <c r="T45" s="80" t="str">
        <f t="shared" si="26"/>
        <v>-</v>
      </c>
      <c r="U45" s="377">
        <f t="shared" si="40"/>
        <v>0</v>
      </c>
      <c r="V45" s="395">
        <f t="shared" si="11"/>
        <v>0</v>
      </c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</row>
    <row r="46" spans="1:82" s="76" customFormat="1" ht="27" customHeight="1">
      <c r="A46" s="387"/>
      <c r="B46" s="77" t="s">
        <v>941</v>
      </c>
      <c r="C46" s="189" t="s">
        <v>275</v>
      </c>
      <c r="D46" s="182" t="s">
        <v>67</v>
      </c>
      <c r="E46" s="183">
        <v>0.4</v>
      </c>
      <c r="F46" s="183"/>
      <c r="G46" s="183"/>
      <c r="H46" s="374">
        <f t="shared" si="15"/>
        <v>0</v>
      </c>
      <c r="I46" s="83"/>
      <c r="J46" s="83"/>
      <c r="K46" s="184"/>
      <c r="L46" s="83"/>
      <c r="M46" s="83"/>
      <c r="N46" s="153"/>
      <c r="O46" s="83"/>
      <c r="P46" s="83"/>
      <c r="Q46" s="153"/>
      <c r="R46" s="83">
        <f t="shared" si="24"/>
        <v>0</v>
      </c>
      <c r="S46" s="185">
        <f t="shared" si="25"/>
        <v>0</v>
      </c>
      <c r="T46" s="80" t="str">
        <f t="shared" si="26"/>
        <v>-</v>
      </c>
      <c r="U46" s="377">
        <f t="shared" si="40"/>
        <v>0</v>
      </c>
      <c r="V46" s="395">
        <f t="shared" si="11"/>
        <v>0</v>
      </c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</row>
    <row r="47" spans="1:82" s="76" customFormat="1" ht="27" customHeight="1">
      <c r="A47" s="387"/>
      <c r="B47" s="77" t="s">
        <v>942</v>
      </c>
      <c r="C47" s="189" t="s">
        <v>276</v>
      </c>
      <c r="D47" s="182" t="s">
        <v>86</v>
      </c>
      <c r="E47" s="183">
        <v>0.2</v>
      </c>
      <c r="F47" s="183"/>
      <c r="G47" s="183"/>
      <c r="H47" s="374">
        <f t="shared" si="15"/>
        <v>0</v>
      </c>
      <c r="I47" s="83"/>
      <c r="J47" s="83"/>
      <c r="K47" s="184"/>
      <c r="L47" s="83"/>
      <c r="M47" s="83"/>
      <c r="N47" s="153"/>
      <c r="O47" s="83"/>
      <c r="P47" s="83"/>
      <c r="Q47" s="153"/>
      <c r="R47" s="83">
        <f t="shared" si="24"/>
        <v>0</v>
      </c>
      <c r="S47" s="185">
        <f t="shared" si="25"/>
        <v>0</v>
      </c>
      <c r="T47" s="80" t="str">
        <f t="shared" si="26"/>
        <v>-</v>
      </c>
      <c r="U47" s="377">
        <f t="shared" si="40"/>
        <v>0</v>
      </c>
      <c r="V47" s="395">
        <f t="shared" si="11"/>
        <v>0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</row>
    <row r="48" spans="1:82" s="76" customFormat="1" ht="27" customHeight="1">
      <c r="A48" s="387"/>
      <c r="B48" s="77" t="s">
        <v>943</v>
      </c>
      <c r="C48" s="189" t="s">
        <v>110</v>
      </c>
      <c r="D48" s="182" t="s">
        <v>86</v>
      </c>
      <c r="E48" s="183">
        <v>1</v>
      </c>
      <c r="F48" s="183"/>
      <c r="G48" s="183"/>
      <c r="H48" s="374">
        <f t="shared" si="15"/>
        <v>0</v>
      </c>
      <c r="I48" s="83"/>
      <c r="J48" s="83"/>
      <c r="K48" s="184"/>
      <c r="L48" s="83"/>
      <c r="M48" s="83"/>
      <c r="N48" s="153"/>
      <c r="O48" s="83"/>
      <c r="P48" s="83"/>
      <c r="Q48" s="153"/>
      <c r="R48" s="83">
        <f t="shared" si="24"/>
        <v>0</v>
      </c>
      <c r="S48" s="185">
        <f t="shared" si="25"/>
        <v>0</v>
      </c>
      <c r="T48" s="80" t="str">
        <f t="shared" si="26"/>
        <v>-</v>
      </c>
      <c r="U48" s="377">
        <f t="shared" si="40"/>
        <v>0</v>
      </c>
      <c r="V48" s="395">
        <f t="shared" si="11"/>
        <v>0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</row>
    <row r="49" spans="1:82" s="76" customFormat="1" ht="27" customHeight="1">
      <c r="A49" s="387"/>
      <c r="B49" s="77"/>
      <c r="C49" s="189"/>
      <c r="D49" s="182"/>
      <c r="E49" s="183"/>
      <c r="F49" s="183"/>
      <c r="G49" s="183"/>
      <c r="H49" s="83"/>
      <c r="I49" s="83"/>
      <c r="J49" s="83"/>
      <c r="K49" s="184"/>
      <c r="L49" s="83"/>
      <c r="M49" s="83"/>
      <c r="N49" s="153"/>
      <c r="O49" s="83"/>
      <c r="P49" s="83"/>
      <c r="Q49" s="153"/>
      <c r="R49" s="83"/>
      <c r="S49" s="185"/>
      <c r="T49" s="80"/>
      <c r="U49" s="377">
        <f t="shared" si="40"/>
        <v>0</v>
      </c>
      <c r="V49" s="395">
        <f t="shared" si="11"/>
        <v>0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</row>
    <row r="50" spans="1:82" s="76" customFormat="1" ht="27" customHeight="1">
      <c r="A50" s="387"/>
      <c r="B50" s="126" t="s">
        <v>132</v>
      </c>
      <c r="C50" s="173" t="s">
        <v>267</v>
      </c>
      <c r="D50" s="174" t="s">
        <v>59</v>
      </c>
      <c r="E50" s="175"/>
      <c r="F50" s="175"/>
      <c r="G50" s="175"/>
      <c r="H50" s="176">
        <f>SUM(H51:H60)</f>
        <v>0</v>
      </c>
      <c r="I50" s="176"/>
      <c r="J50" s="176">
        <f>SUM(J51:J60)</f>
        <v>0</v>
      </c>
      <c r="K50" s="177"/>
      <c r="L50" s="175"/>
      <c r="M50" s="176">
        <f>SUM(M51:M60)</f>
        <v>0</v>
      </c>
      <c r="N50" s="178"/>
      <c r="O50" s="178"/>
      <c r="P50" s="176">
        <f>SUM(P51:P60)</f>
        <v>0</v>
      </c>
      <c r="Q50" s="178"/>
      <c r="R50" s="176"/>
      <c r="S50" s="176">
        <f>SUM(S51:S60)</f>
        <v>0</v>
      </c>
      <c r="T50" s="127" t="str">
        <f t="shared" ref="T50" si="41">IF(S50&lt;&gt;0,S50/H50,"-")</f>
        <v>-</v>
      </c>
      <c r="U50" s="377">
        <f t="shared" si="40"/>
        <v>0</v>
      </c>
      <c r="V50" s="395">
        <f t="shared" si="11"/>
        <v>0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</row>
    <row r="51" spans="1:82" s="76" customFormat="1" ht="27" customHeight="1">
      <c r="A51" s="387">
        <v>72571</v>
      </c>
      <c r="B51" s="77" t="s">
        <v>134</v>
      </c>
      <c r="C51" s="181" t="s">
        <v>116</v>
      </c>
      <c r="D51" s="182" t="s">
        <v>285</v>
      </c>
      <c r="E51" s="183">
        <v>2</v>
      </c>
      <c r="F51" s="378">
        <v>24</v>
      </c>
      <c r="G51" s="378"/>
      <c r="H51" s="374">
        <f t="shared" ref="H51:H61" si="42">ROUND(F51*G51,2)</f>
        <v>0</v>
      </c>
      <c r="I51" s="83"/>
      <c r="J51" s="83">
        <f t="shared" ref="J51:J58" si="43">I51*G51</f>
        <v>0</v>
      </c>
      <c r="K51" s="184" t="str">
        <f t="shared" ref="K51:K58" si="44">IF(J51&lt;&gt;0,J51/H51,"-")</f>
        <v>-</v>
      </c>
      <c r="L51" s="83"/>
      <c r="M51" s="83">
        <f t="shared" ref="M51:M58" si="45">L51*G51</f>
        <v>0</v>
      </c>
      <c r="N51" s="153" t="str">
        <f t="shared" ref="N51:N58" si="46">IF(M51&lt;&gt;0,M51/H51,"-")</f>
        <v>-</v>
      </c>
      <c r="O51" s="83">
        <f t="shared" si="32"/>
        <v>0</v>
      </c>
      <c r="P51" s="83">
        <f t="shared" ref="P51:P57" si="47">O51*G51</f>
        <v>0</v>
      </c>
      <c r="Q51" s="153" t="str">
        <f t="shared" ref="Q51:Q57" si="48">IF(P51&lt;&gt;0,P51/H51,"-")</f>
        <v>-</v>
      </c>
      <c r="R51" s="83">
        <f t="shared" ref="R51:R60" si="49">F51-O51</f>
        <v>24</v>
      </c>
      <c r="S51" s="185">
        <f t="shared" ref="S51:S58" si="50">R51*G51</f>
        <v>0</v>
      </c>
      <c r="T51" s="80" t="str">
        <f t="shared" ref="T51:T58" si="51">IF(S51&lt;&gt;0,S51/H51,"-")</f>
        <v>-</v>
      </c>
      <c r="U51" s="74"/>
      <c r="V51" s="395">
        <f t="shared" si="11"/>
        <v>0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</row>
    <row r="52" spans="1:82" s="76" customFormat="1" ht="27" customHeight="1">
      <c r="A52" s="387">
        <v>73640</v>
      </c>
      <c r="B52" s="77" t="s">
        <v>136</v>
      </c>
      <c r="C52" s="181" t="s">
        <v>118</v>
      </c>
      <c r="D52" s="182" t="s">
        <v>285</v>
      </c>
      <c r="E52" s="183">
        <v>3</v>
      </c>
      <c r="F52" s="378">
        <v>36</v>
      </c>
      <c r="G52" s="378"/>
      <c r="H52" s="374">
        <f t="shared" si="42"/>
        <v>0</v>
      </c>
      <c r="I52" s="83"/>
      <c r="J52" s="83">
        <f t="shared" si="43"/>
        <v>0</v>
      </c>
      <c r="K52" s="184" t="str">
        <f t="shared" si="44"/>
        <v>-</v>
      </c>
      <c r="L52" s="83"/>
      <c r="M52" s="83">
        <f t="shared" si="45"/>
        <v>0</v>
      </c>
      <c r="N52" s="153" t="str">
        <f t="shared" si="46"/>
        <v>-</v>
      </c>
      <c r="O52" s="83">
        <f t="shared" si="32"/>
        <v>0</v>
      </c>
      <c r="P52" s="83">
        <f t="shared" si="47"/>
        <v>0</v>
      </c>
      <c r="Q52" s="153" t="str">
        <f t="shared" si="48"/>
        <v>-</v>
      </c>
      <c r="R52" s="83">
        <f t="shared" si="49"/>
        <v>36</v>
      </c>
      <c r="S52" s="185">
        <f t="shared" si="50"/>
        <v>0</v>
      </c>
      <c r="T52" s="80" t="str">
        <f t="shared" si="51"/>
        <v>-</v>
      </c>
      <c r="U52" s="74"/>
      <c r="V52" s="395">
        <f t="shared" si="11"/>
        <v>0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</row>
    <row r="53" spans="1:82" s="76" customFormat="1" ht="27" customHeight="1">
      <c r="A53" s="387">
        <v>72438</v>
      </c>
      <c r="B53" s="77" t="s">
        <v>138</v>
      </c>
      <c r="C53" s="181" t="s">
        <v>120</v>
      </c>
      <c r="D53" s="182" t="s">
        <v>285</v>
      </c>
      <c r="E53" s="183">
        <v>2</v>
      </c>
      <c r="F53" s="378">
        <v>24</v>
      </c>
      <c r="G53" s="378"/>
      <c r="H53" s="374">
        <f t="shared" si="42"/>
        <v>0</v>
      </c>
      <c r="I53" s="83"/>
      <c r="J53" s="83">
        <f t="shared" si="43"/>
        <v>0</v>
      </c>
      <c r="K53" s="184" t="str">
        <f t="shared" si="44"/>
        <v>-</v>
      </c>
      <c r="L53" s="83"/>
      <c r="M53" s="83">
        <f t="shared" si="45"/>
        <v>0</v>
      </c>
      <c r="N53" s="153" t="str">
        <f t="shared" si="46"/>
        <v>-</v>
      </c>
      <c r="O53" s="83">
        <f t="shared" si="32"/>
        <v>0</v>
      </c>
      <c r="P53" s="83">
        <f t="shared" si="47"/>
        <v>0</v>
      </c>
      <c r="Q53" s="153" t="str">
        <f t="shared" si="48"/>
        <v>-</v>
      </c>
      <c r="R53" s="83">
        <f t="shared" si="49"/>
        <v>24</v>
      </c>
      <c r="S53" s="185">
        <f t="shared" si="50"/>
        <v>0</v>
      </c>
      <c r="T53" s="80" t="str">
        <f t="shared" si="51"/>
        <v>-</v>
      </c>
      <c r="U53" s="74"/>
      <c r="V53" s="395">
        <f t="shared" si="11"/>
        <v>0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</row>
    <row r="54" spans="1:82" s="76" customFormat="1" ht="27" customHeight="1">
      <c r="A54" s="387">
        <v>72711</v>
      </c>
      <c r="B54" s="77" t="s">
        <v>140</v>
      </c>
      <c r="C54" s="181" t="s">
        <v>122</v>
      </c>
      <c r="D54" s="182" t="s">
        <v>285</v>
      </c>
      <c r="E54" s="183">
        <v>2</v>
      </c>
      <c r="F54" s="378">
        <v>24</v>
      </c>
      <c r="G54" s="378"/>
      <c r="H54" s="374">
        <f t="shared" si="42"/>
        <v>0</v>
      </c>
      <c r="I54" s="83"/>
      <c r="J54" s="83">
        <f t="shared" si="43"/>
        <v>0</v>
      </c>
      <c r="K54" s="184" t="str">
        <f t="shared" si="44"/>
        <v>-</v>
      </c>
      <c r="L54" s="83"/>
      <c r="M54" s="83">
        <f t="shared" si="45"/>
        <v>0</v>
      </c>
      <c r="N54" s="153" t="str">
        <f t="shared" si="46"/>
        <v>-</v>
      </c>
      <c r="O54" s="83">
        <f t="shared" si="32"/>
        <v>0</v>
      </c>
      <c r="P54" s="83">
        <f t="shared" si="47"/>
        <v>0</v>
      </c>
      <c r="Q54" s="153" t="str">
        <f t="shared" si="48"/>
        <v>-</v>
      </c>
      <c r="R54" s="83">
        <f t="shared" si="49"/>
        <v>24</v>
      </c>
      <c r="S54" s="185">
        <f t="shared" si="50"/>
        <v>0</v>
      </c>
      <c r="T54" s="80" t="str">
        <f t="shared" si="51"/>
        <v>-</v>
      </c>
      <c r="U54" s="74"/>
      <c r="V54" s="395">
        <f t="shared" si="11"/>
        <v>0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</row>
    <row r="55" spans="1:82" s="76" customFormat="1" ht="27" customHeight="1">
      <c r="A55" s="387"/>
      <c r="B55" s="77" t="s">
        <v>142</v>
      </c>
      <c r="C55" s="181" t="s">
        <v>123</v>
      </c>
      <c r="D55" s="182" t="s">
        <v>124</v>
      </c>
      <c r="E55" s="183">
        <v>18</v>
      </c>
      <c r="F55" s="378">
        <v>216</v>
      </c>
      <c r="G55" s="378"/>
      <c r="H55" s="374">
        <f t="shared" si="42"/>
        <v>0</v>
      </c>
      <c r="I55" s="83"/>
      <c r="J55" s="83">
        <f t="shared" si="43"/>
        <v>0</v>
      </c>
      <c r="K55" s="184" t="str">
        <f t="shared" si="44"/>
        <v>-</v>
      </c>
      <c r="L55" s="83"/>
      <c r="M55" s="83">
        <f t="shared" si="45"/>
        <v>0</v>
      </c>
      <c r="N55" s="153" t="str">
        <f t="shared" si="46"/>
        <v>-</v>
      </c>
      <c r="O55" s="83">
        <f t="shared" si="32"/>
        <v>0</v>
      </c>
      <c r="P55" s="83">
        <f t="shared" si="47"/>
        <v>0</v>
      </c>
      <c r="Q55" s="153" t="str">
        <f t="shared" si="48"/>
        <v>-</v>
      </c>
      <c r="R55" s="83">
        <f t="shared" si="49"/>
        <v>216</v>
      </c>
      <c r="S55" s="185">
        <f t="shared" si="50"/>
        <v>0</v>
      </c>
      <c r="T55" s="80" t="str">
        <f t="shared" si="51"/>
        <v>-</v>
      </c>
      <c r="U55" s="74"/>
      <c r="V55" s="395">
        <f t="shared" si="11"/>
        <v>0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</row>
    <row r="56" spans="1:82" s="76" customFormat="1" ht="27" customHeight="1">
      <c r="A56" s="387">
        <v>68061</v>
      </c>
      <c r="B56" s="77" t="s">
        <v>144</v>
      </c>
      <c r="C56" s="181" t="s">
        <v>125</v>
      </c>
      <c r="D56" s="182" t="s">
        <v>285</v>
      </c>
      <c r="E56" s="183">
        <v>1</v>
      </c>
      <c r="F56" s="378">
        <v>12</v>
      </c>
      <c r="G56" s="378"/>
      <c r="H56" s="374">
        <f t="shared" si="42"/>
        <v>0</v>
      </c>
      <c r="I56" s="83"/>
      <c r="J56" s="83">
        <f t="shared" si="43"/>
        <v>0</v>
      </c>
      <c r="K56" s="184" t="str">
        <f t="shared" si="44"/>
        <v>-</v>
      </c>
      <c r="L56" s="83"/>
      <c r="M56" s="83">
        <f t="shared" si="45"/>
        <v>0</v>
      </c>
      <c r="N56" s="153" t="str">
        <f t="shared" si="46"/>
        <v>-</v>
      </c>
      <c r="O56" s="83">
        <f t="shared" si="32"/>
        <v>0</v>
      </c>
      <c r="P56" s="83">
        <f t="shared" si="47"/>
        <v>0</v>
      </c>
      <c r="Q56" s="153" t="str">
        <f t="shared" si="48"/>
        <v>-</v>
      </c>
      <c r="R56" s="83">
        <f t="shared" si="49"/>
        <v>12</v>
      </c>
      <c r="S56" s="185">
        <f t="shared" si="50"/>
        <v>0</v>
      </c>
      <c r="T56" s="80" t="str">
        <f t="shared" si="51"/>
        <v>-</v>
      </c>
      <c r="U56" s="74"/>
      <c r="V56" s="395">
        <f t="shared" si="11"/>
        <v>0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</row>
    <row r="57" spans="1:82" s="76" customFormat="1" ht="27" customHeight="1">
      <c r="A57" s="387"/>
      <c r="B57" s="77" t="s">
        <v>146</v>
      </c>
      <c r="C57" s="181" t="s">
        <v>126</v>
      </c>
      <c r="D57" s="182" t="s">
        <v>285</v>
      </c>
      <c r="E57" s="183">
        <v>1</v>
      </c>
      <c r="F57" s="378">
        <v>12</v>
      </c>
      <c r="G57" s="378"/>
      <c r="H57" s="374">
        <f t="shared" si="42"/>
        <v>0</v>
      </c>
      <c r="I57" s="83"/>
      <c r="J57" s="83">
        <f t="shared" si="43"/>
        <v>0</v>
      </c>
      <c r="K57" s="184" t="str">
        <f t="shared" si="44"/>
        <v>-</v>
      </c>
      <c r="L57" s="83"/>
      <c r="M57" s="83">
        <f t="shared" si="45"/>
        <v>0</v>
      </c>
      <c r="N57" s="153" t="str">
        <f t="shared" si="46"/>
        <v>-</v>
      </c>
      <c r="O57" s="83">
        <f t="shared" si="32"/>
        <v>0</v>
      </c>
      <c r="P57" s="83">
        <f t="shared" si="47"/>
        <v>0</v>
      </c>
      <c r="Q57" s="153" t="str">
        <f t="shared" si="48"/>
        <v>-</v>
      </c>
      <c r="R57" s="83">
        <f t="shared" si="49"/>
        <v>12</v>
      </c>
      <c r="S57" s="185">
        <f t="shared" si="50"/>
        <v>0</v>
      </c>
      <c r="T57" s="80" t="str">
        <f t="shared" si="51"/>
        <v>-</v>
      </c>
      <c r="U57" s="74"/>
      <c r="V57" s="395">
        <f t="shared" si="11"/>
        <v>0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</row>
    <row r="58" spans="1:82" s="76" customFormat="1" ht="27" customHeight="1">
      <c r="A58" s="387"/>
      <c r="B58" s="77" t="s">
        <v>148</v>
      </c>
      <c r="C58" s="181" t="s">
        <v>128</v>
      </c>
      <c r="D58" s="182" t="s">
        <v>285</v>
      </c>
      <c r="E58" s="183">
        <v>1</v>
      </c>
      <c r="F58" s="378">
        <v>12</v>
      </c>
      <c r="G58" s="378"/>
      <c r="H58" s="374">
        <f t="shared" si="42"/>
        <v>0</v>
      </c>
      <c r="I58" s="83"/>
      <c r="J58" s="83">
        <f t="shared" si="43"/>
        <v>0</v>
      </c>
      <c r="K58" s="184" t="str">
        <f t="shared" si="44"/>
        <v>-</v>
      </c>
      <c r="L58" s="83"/>
      <c r="M58" s="83">
        <f t="shared" si="45"/>
        <v>0</v>
      </c>
      <c r="N58" s="153" t="str">
        <f t="shared" si="46"/>
        <v>-</v>
      </c>
      <c r="O58" s="83"/>
      <c r="P58" s="83"/>
      <c r="Q58" s="153"/>
      <c r="R58" s="83">
        <f t="shared" si="49"/>
        <v>12</v>
      </c>
      <c r="S58" s="185">
        <f t="shared" si="50"/>
        <v>0</v>
      </c>
      <c r="T58" s="80" t="str">
        <f t="shared" si="51"/>
        <v>-</v>
      </c>
      <c r="U58" s="74"/>
      <c r="V58" s="395">
        <f t="shared" si="11"/>
        <v>0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</row>
    <row r="59" spans="1:82" s="76" customFormat="1" ht="27" customHeight="1">
      <c r="A59" s="387"/>
      <c r="B59" s="77" t="s">
        <v>150</v>
      </c>
      <c r="C59" s="186" t="s">
        <v>129</v>
      </c>
      <c r="D59" s="182" t="s">
        <v>285</v>
      </c>
      <c r="E59" s="183">
        <v>2</v>
      </c>
      <c r="F59" s="378">
        <v>24</v>
      </c>
      <c r="G59" s="378"/>
      <c r="H59" s="374">
        <f t="shared" si="42"/>
        <v>0</v>
      </c>
      <c r="I59" s="83"/>
      <c r="J59" s="83">
        <f t="shared" ref="J59:J61" si="52">I59*G59</f>
        <v>0</v>
      </c>
      <c r="K59" s="184" t="str">
        <f t="shared" ref="K59:K61" si="53">IF(J59&lt;&gt;0,J59/H59,"-")</f>
        <v>-</v>
      </c>
      <c r="L59" s="83"/>
      <c r="M59" s="83">
        <f t="shared" ref="M59:M61" si="54">L59*G59</f>
        <v>0</v>
      </c>
      <c r="N59" s="153" t="str">
        <f t="shared" ref="N59:N61" si="55">IF(M59&lt;&gt;0,M59/H59,"-")</f>
        <v>-</v>
      </c>
      <c r="O59" s="83">
        <f t="shared" ref="O59:O60" si="56">I59+L59</f>
        <v>0</v>
      </c>
      <c r="P59" s="83">
        <f t="shared" ref="P59:P60" si="57">O59*G59</f>
        <v>0</v>
      </c>
      <c r="Q59" s="153" t="str">
        <f t="shared" ref="Q59:Q60" si="58">IF(P59&lt;&gt;0,P59/H59,"-")</f>
        <v>-</v>
      </c>
      <c r="R59" s="83">
        <f t="shared" si="49"/>
        <v>24</v>
      </c>
      <c r="S59" s="185">
        <f t="shared" ref="S59:S60" si="59">R59*G59</f>
        <v>0</v>
      </c>
      <c r="T59" s="80" t="str">
        <f t="shared" ref="T59:T60" si="60">IF(S59&lt;&gt;0,S59/H59,"-")</f>
        <v>-</v>
      </c>
      <c r="U59" s="74"/>
      <c r="V59" s="395">
        <f t="shared" si="11"/>
        <v>0</v>
      </c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</row>
    <row r="60" spans="1:82" s="76" customFormat="1" ht="27" customHeight="1">
      <c r="A60" s="387"/>
      <c r="B60" s="77" t="s">
        <v>152</v>
      </c>
      <c r="C60" s="186" t="s">
        <v>130</v>
      </c>
      <c r="D60" s="182" t="s">
        <v>285</v>
      </c>
      <c r="E60" s="183">
        <v>2</v>
      </c>
      <c r="F60" s="378">
        <v>24</v>
      </c>
      <c r="G60" s="378"/>
      <c r="H60" s="374">
        <f t="shared" si="42"/>
        <v>0</v>
      </c>
      <c r="I60" s="83"/>
      <c r="J60" s="83">
        <f t="shared" si="52"/>
        <v>0</v>
      </c>
      <c r="K60" s="184" t="str">
        <f t="shared" si="53"/>
        <v>-</v>
      </c>
      <c r="L60" s="83"/>
      <c r="M60" s="83">
        <f t="shared" si="54"/>
        <v>0</v>
      </c>
      <c r="N60" s="153" t="str">
        <f t="shared" si="55"/>
        <v>-</v>
      </c>
      <c r="O60" s="83">
        <f t="shared" si="56"/>
        <v>0</v>
      </c>
      <c r="P60" s="83">
        <f t="shared" si="57"/>
        <v>0</v>
      </c>
      <c r="Q60" s="153" t="str">
        <f t="shared" si="58"/>
        <v>-</v>
      </c>
      <c r="R60" s="83">
        <f t="shared" si="49"/>
        <v>24</v>
      </c>
      <c r="S60" s="185">
        <f t="shared" si="59"/>
        <v>0</v>
      </c>
      <c r="T60" s="80" t="str">
        <f t="shared" si="60"/>
        <v>-</v>
      </c>
      <c r="U60" s="74"/>
      <c r="V60" s="395">
        <f t="shared" si="11"/>
        <v>0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</row>
    <row r="61" spans="1:82" s="76" customFormat="1" ht="27" customHeight="1">
      <c r="A61" s="387"/>
      <c r="B61" s="77" t="s">
        <v>154</v>
      </c>
      <c r="C61" s="186" t="s">
        <v>163</v>
      </c>
      <c r="D61" s="182" t="s">
        <v>285</v>
      </c>
      <c r="E61" s="183">
        <v>1</v>
      </c>
      <c r="F61" s="378">
        <v>24</v>
      </c>
      <c r="G61" s="378"/>
      <c r="H61" s="374">
        <f t="shared" si="42"/>
        <v>0</v>
      </c>
      <c r="I61" s="83"/>
      <c r="J61" s="83">
        <f t="shared" si="52"/>
        <v>0</v>
      </c>
      <c r="K61" s="184" t="str">
        <f t="shared" si="53"/>
        <v>-</v>
      </c>
      <c r="L61" s="83"/>
      <c r="M61" s="83">
        <f t="shared" si="54"/>
        <v>0</v>
      </c>
      <c r="N61" s="153" t="str">
        <f t="shared" si="55"/>
        <v>-</v>
      </c>
      <c r="O61" s="83"/>
      <c r="P61" s="83"/>
      <c r="Q61" s="153"/>
      <c r="R61" s="83"/>
      <c r="S61" s="185"/>
      <c r="T61" s="80"/>
      <c r="U61" s="74"/>
      <c r="V61" s="395">
        <f t="shared" si="11"/>
        <v>0</v>
      </c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</row>
    <row r="62" spans="1:82" s="76" customFormat="1" ht="27" customHeight="1">
      <c r="A62" s="387"/>
      <c r="B62" s="77"/>
      <c r="C62" s="186"/>
      <c r="D62" s="190"/>
      <c r="E62" s="187"/>
      <c r="F62" s="378"/>
      <c r="G62" s="378">
        <v>0</v>
      </c>
      <c r="H62" s="83"/>
      <c r="I62" s="83"/>
      <c r="J62" s="83"/>
      <c r="K62" s="184"/>
      <c r="L62" s="83"/>
      <c r="M62" s="83"/>
      <c r="N62" s="153"/>
      <c r="O62" s="83"/>
      <c r="P62" s="83"/>
      <c r="Q62" s="153"/>
      <c r="R62" s="83"/>
      <c r="S62" s="185"/>
      <c r="T62" s="80"/>
      <c r="U62" s="74"/>
      <c r="V62" s="395">
        <f t="shared" si="11"/>
        <v>0</v>
      </c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</row>
    <row r="63" spans="1:82" s="76" customFormat="1" ht="27" customHeight="1">
      <c r="A63" s="387"/>
      <c r="B63" s="126" t="s">
        <v>164</v>
      </c>
      <c r="C63" s="173" t="s">
        <v>268</v>
      </c>
      <c r="D63" s="174" t="s">
        <v>59</v>
      </c>
      <c r="E63" s="175"/>
      <c r="F63" s="175"/>
      <c r="G63" s="175">
        <v>0</v>
      </c>
      <c r="H63" s="176">
        <f>SUM(H64:H80)</f>
        <v>0</v>
      </c>
      <c r="I63" s="176"/>
      <c r="J63" s="176">
        <f>SUM(J64:J80)</f>
        <v>0</v>
      </c>
      <c r="K63" s="177"/>
      <c r="L63" s="176"/>
      <c r="M63" s="176">
        <f>SUM(M64:M80)</f>
        <v>0</v>
      </c>
      <c r="N63" s="178"/>
      <c r="O63" s="178"/>
      <c r="P63" s="176">
        <f>SUM(P64:P80)</f>
        <v>0</v>
      </c>
      <c r="Q63" s="178"/>
      <c r="R63" s="176"/>
      <c r="S63" s="176">
        <f>SUM(S64:S80)</f>
        <v>0</v>
      </c>
      <c r="T63" s="127" t="str">
        <f t="shared" ref="T63:T77" si="61">IF(S63&lt;&gt;0,S63/H63,"-")</f>
        <v>-</v>
      </c>
      <c r="U63" s="377"/>
      <c r="V63" s="395">
        <f t="shared" si="11"/>
        <v>0</v>
      </c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</row>
    <row r="64" spans="1:82" s="76" customFormat="1" ht="27" customHeight="1">
      <c r="A64" s="387"/>
      <c r="B64" s="77" t="s">
        <v>166</v>
      </c>
      <c r="C64" s="181" t="s">
        <v>135</v>
      </c>
      <c r="D64" s="182" t="s">
        <v>86</v>
      </c>
      <c r="E64" s="183">
        <v>1</v>
      </c>
      <c r="F64" s="183">
        <v>12</v>
      </c>
      <c r="G64" s="183"/>
      <c r="H64" s="374">
        <f t="shared" ref="H64:H80" si="62">ROUND(F64*G64,2)</f>
        <v>0</v>
      </c>
      <c r="I64" s="83"/>
      <c r="J64" s="83">
        <f t="shared" ref="J64:J82" si="63">I64*G64</f>
        <v>0</v>
      </c>
      <c r="K64" s="184" t="str">
        <f t="shared" ref="K64:K82" si="64">IF(J64&lt;&gt;0,J64/H64,"-")</f>
        <v>-</v>
      </c>
      <c r="L64" s="83"/>
      <c r="M64" s="83">
        <f t="shared" ref="M64:M82" si="65">L64*G64</f>
        <v>0</v>
      </c>
      <c r="N64" s="153" t="str">
        <f t="shared" ref="N64:N82" si="66">IF(M64&lt;&gt;0,M64/H64,"-")</f>
        <v>-</v>
      </c>
      <c r="O64" s="83">
        <f t="shared" si="32"/>
        <v>0</v>
      </c>
      <c r="P64" s="83">
        <f t="shared" ref="P64:P82" si="67">O64*G64</f>
        <v>0</v>
      </c>
      <c r="Q64" s="153" t="str">
        <f t="shared" ref="Q64:Q82" si="68">IF(P64&lt;&gt;0,P64/H64,"-")</f>
        <v>-</v>
      </c>
      <c r="R64" s="83">
        <f t="shared" ref="R64:R77" si="69">F64-O64</f>
        <v>12</v>
      </c>
      <c r="S64" s="185">
        <f t="shared" ref="S64:S77" si="70">R64*G64</f>
        <v>0</v>
      </c>
      <c r="T64" s="80" t="str">
        <f t="shared" si="61"/>
        <v>-</v>
      </c>
      <c r="U64" s="74"/>
      <c r="V64" s="395">
        <f t="shared" si="11"/>
        <v>0</v>
      </c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</row>
    <row r="65" spans="1:82" s="76" customFormat="1" ht="27" customHeight="1">
      <c r="A65" s="387"/>
      <c r="B65" s="77" t="s">
        <v>168</v>
      </c>
      <c r="C65" s="181" t="s">
        <v>286</v>
      </c>
      <c r="D65" s="182" t="s">
        <v>86</v>
      </c>
      <c r="E65" s="183">
        <v>1</v>
      </c>
      <c r="F65" s="183">
        <v>12</v>
      </c>
      <c r="G65" s="183"/>
      <c r="H65" s="374">
        <f t="shared" si="62"/>
        <v>0</v>
      </c>
      <c r="I65" s="83"/>
      <c r="J65" s="83">
        <f t="shared" si="63"/>
        <v>0</v>
      </c>
      <c r="K65" s="184" t="str">
        <f t="shared" si="64"/>
        <v>-</v>
      </c>
      <c r="L65" s="83"/>
      <c r="M65" s="83">
        <f t="shared" si="65"/>
        <v>0</v>
      </c>
      <c r="N65" s="153" t="str">
        <f t="shared" si="66"/>
        <v>-</v>
      </c>
      <c r="O65" s="83">
        <f t="shared" si="32"/>
        <v>0</v>
      </c>
      <c r="P65" s="83">
        <f t="shared" si="67"/>
        <v>0</v>
      </c>
      <c r="Q65" s="153" t="str">
        <f t="shared" si="68"/>
        <v>-</v>
      </c>
      <c r="R65" s="83">
        <f t="shared" si="69"/>
        <v>12</v>
      </c>
      <c r="S65" s="185">
        <f t="shared" si="70"/>
        <v>0</v>
      </c>
      <c r="T65" s="80" t="str">
        <f t="shared" si="61"/>
        <v>-</v>
      </c>
      <c r="U65" s="74"/>
      <c r="V65" s="395">
        <f t="shared" si="11"/>
        <v>0</v>
      </c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</row>
    <row r="66" spans="1:82" s="76" customFormat="1" ht="27" customHeight="1">
      <c r="A66" s="387"/>
      <c r="B66" s="77" t="s">
        <v>170</v>
      </c>
      <c r="C66" s="181" t="s">
        <v>139</v>
      </c>
      <c r="D66" s="182" t="s">
        <v>86</v>
      </c>
      <c r="E66" s="183">
        <v>1</v>
      </c>
      <c r="F66" s="183">
        <v>12</v>
      </c>
      <c r="G66" s="183"/>
      <c r="H66" s="374">
        <f t="shared" si="62"/>
        <v>0</v>
      </c>
      <c r="I66" s="83"/>
      <c r="J66" s="83">
        <f t="shared" si="63"/>
        <v>0</v>
      </c>
      <c r="K66" s="184" t="str">
        <f t="shared" si="64"/>
        <v>-</v>
      </c>
      <c r="L66" s="83"/>
      <c r="M66" s="83">
        <f t="shared" si="65"/>
        <v>0</v>
      </c>
      <c r="N66" s="153" t="str">
        <f t="shared" si="66"/>
        <v>-</v>
      </c>
      <c r="O66" s="83">
        <f t="shared" si="32"/>
        <v>0</v>
      </c>
      <c r="P66" s="83">
        <f t="shared" si="67"/>
        <v>0</v>
      </c>
      <c r="Q66" s="153" t="str">
        <f t="shared" si="68"/>
        <v>-</v>
      </c>
      <c r="R66" s="83">
        <f t="shared" si="69"/>
        <v>12</v>
      </c>
      <c r="S66" s="185">
        <f t="shared" si="70"/>
        <v>0</v>
      </c>
      <c r="T66" s="80" t="str">
        <f t="shared" si="61"/>
        <v>-</v>
      </c>
      <c r="U66" s="74"/>
      <c r="V66" s="395">
        <f t="shared" si="11"/>
        <v>0</v>
      </c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</row>
    <row r="67" spans="1:82" s="76" customFormat="1" ht="27" customHeight="1">
      <c r="A67" s="387"/>
      <c r="B67" s="77" t="s">
        <v>172</v>
      </c>
      <c r="C67" s="181" t="s">
        <v>141</v>
      </c>
      <c r="D67" s="182" t="s">
        <v>124</v>
      </c>
      <c r="E67" s="183">
        <v>9.75</v>
      </c>
      <c r="F67" s="183">
        <v>117</v>
      </c>
      <c r="G67" s="183"/>
      <c r="H67" s="374">
        <f t="shared" si="62"/>
        <v>0</v>
      </c>
      <c r="I67" s="83"/>
      <c r="J67" s="83">
        <f t="shared" si="63"/>
        <v>0</v>
      </c>
      <c r="K67" s="184" t="str">
        <f t="shared" si="64"/>
        <v>-</v>
      </c>
      <c r="L67" s="83"/>
      <c r="M67" s="83">
        <f t="shared" si="65"/>
        <v>0</v>
      </c>
      <c r="N67" s="153" t="str">
        <f t="shared" si="66"/>
        <v>-</v>
      </c>
      <c r="O67" s="83">
        <f t="shared" si="32"/>
        <v>0</v>
      </c>
      <c r="P67" s="83">
        <f t="shared" si="67"/>
        <v>0</v>
      </c>
      <c r="Q67" s="153" t="str">
        <f t="shared" si="68"/>
        <v>-</v>
      </c>
      <c r="R67" s="83">
        <f t="shared" si="69"/>
        <v>117</v>
      </c>
      <c r="S67" s="185">
        <f t="shared" si="70"/>
        <v>0</v>
      </c>
      <c r="T67" s="80" t="str">
        <f t="shared" si="61"/>
        <v>-</v>
      </c>
      <c r="U67" s="74"/>
      <c r="V67" s="395">
        <f t="shared" si="11"/>
        <v>0</v>
      </c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</row>
    <row r="68" spans="1:82" s="76" customFormat="1" ht="27" customHeight="1">
      <c r="A68" s="387"/>
      <c r="B68" s="77" t="s">
        <v>174</v>
      </c>
      <c r="C68" s="181" t="s">
        <v>143</v>
      </c>
      <c r="D68" s="182" t="s">
        <v>86</v>
      </c>
      <c r="E68" s="183">
        <v>2</v>
      </c>
      <c r="F68" s="183">
        <v>24</v>
      </c>
      <c r="G68" s="183"/>
      <c r="H68" s="374">
        <f t="shared" si="62"/>
        <v>0</v>
      </c>
      <c r="I68" s="83"/>
      <c r="J68" s="83">
        <f t="shared" si="63"/>
        <v>0</v>
      </c>
      <c r="K68" s="184" t="str">
        <f t="shared" si="64"/>
        <v>-</v>
      </c>
      <c r="L68" s="83"/>
      <c r="M68" s="83">
        <f t="shared" si="65"/>
        <v>0</v>
      </c>
      <c r="N68" s="153" t="str">
        <f t="shared" si="66"/>
        <v>-</v>
      </c>
      <c r="O68" s="83">
        <f t="shared" si="32"/>
        <v>0</v>
      </c>
      <c r="P68" s="83">
        <f t="shared" si="67"/>
        <v>0</v>
      </c>
      <c r="Q68" s="153" t="str">
        <f t="shared" si="68"/>
        <v>-</v>
      </c>
      <c r="R68" s="83">
        <f t="shared" si="69"/>
        <v>24</v>
      </c>
      <c r="S68" s="185">
        <f t="shared" si="70"/>
        <v>0</v>
      </c>
      <c r="T68" s="80" t="str">
        <f t="shared" si="61"/>
        <v>-</v>
      </c>
      <c r="U68" s="74"/>
      <c r="V68" s="395">
        <f t="shared" si="11"/>
        <v>0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</row>
    <row r="69" spans="1:82" s="76" customFormat="1" ht="27" customHeight="1">
      <c r="A69" s="387"/>
      <c r="B69" s="77" t="s">
        <v>176</v>
      </c>
      <c r="C69" s="181" t="s">
        <v>145</v>
      </c>
      <c r="D69" s="182" t="s">
        <v>124</v>
      </c>
      <c r="E69" s="183">
        <v>1.8</v>
      </c>
      <c r="F69" s="183">
        <v>21.6</v>
      </c>
      <c r="G69" s="183"/>
      <c r="H69" s="374">
        <f t="shared" si="62"/>
        <v>0</v>
      </c>
      <c r="I69" s="83"/>
      <c r="J69" s="83">
        <f t="shared" si="63"/>
        <v>0</v>
      </c>
      <c r="K69" s="184" t="str">
        <f t="shared" si="64"/>
        <v>-</v>
      </c>
      <c r="L69" s="83"/>
      <c r="M69" s="83">
        <f t="shared" si="65"/>
        <v>0</v>
      </c>
      <c r="N69" s="153" t="str">
        <f t="shared" si="66"/>
        <v>-</v>
      </c>
      <c r="O69" s="83">
        <f t="shared" si="32"/>
        <v>0</v>
      </c>
      <c r="P69" s="83">
        <f t="shared" si="67"/>
        <v>0</v>
      </c>
      <c r="Q69" s="153" t="str">
        <f t="shared" si="68"/>
        <v>-</v>
      </c>
      <c r="R69" s="83">
        <f t="shared" si="69"/>
        <v>21.6</v>
      </c>
      <c r="S69" s="185">
        <f t="shared" si="70"/>
        <v>0</v>
      </c>
      <c r="T69" s="80" t="str">
        <f t="shared" si="61"/>
        <v>-</v>
      </c>
      <c r="U69" s="74"/>
      <c r="V69" s="395">
        <f t="shared" si="11"/>
        <v>0</v>
      </c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</row>
    <row r="70" spans="1:82" s="76" customFormat="1" ht="27" customHeight="1">
      <c r="A70" s="387"/>
      <c r="B70" s="77" t="s">
        <v>178</v>
      </c>
      <c r="C70" s="181" t="s">
        <v>147</v>
      </c>
      <c r="D70" s="182" t="s">
        <v>124</v>
      </c>
      <c r="E70" s="183">
        <v>4.7</v>
      </c>
      <c r="F70" s="183">
        <v>56.400000000000006</v>
      </c>
      <c r="G70" s="183"/>
      <c r="H70" s="374">
        <f t="shared" si="62"/>
        <v>0</v>
      </c>
      <c r="I70" s="83"/>
      <c r="J70" s="83">
        <f t="shared" si="63"/>
        <v>0</v>
      </c>
      <c r="K70" s="184" t="str">
        <f t="shared" si="64"/>
        <v>-</v>
      </c>
      <c r="L70" s="83"/>
      <c r="M70" s="83">
        <f t="shared" si="65"/>
        <v>0</v>
      </c>
      <c r="N70" s="153" t="str">
        <f t="shared" si="66"/>
        <v>-</v>
      </c>
      <c r="O70" s="83">
        <f t="shared" si="32"/>
        <v>0</v>
      </c>
      <c r="P70" s="83">
        <f t="shared" si="67"/>
        <v>0</v>
      </c>
      <c r="Q70" s="153" t="str">
        <f t="shared" si="68"/>
        <v>-</v>
      </c>
      <c r="R70" s="83">
        <f t="shared" si="69"/>
        <v>56.400000000000006</v>
      </c>
      <c r="S70" s="185">
        <f t="shared" si="70"/>
        <v>0</v>
      </c>
      <c r="T70" s="80" t="str">
        <f t="shared" si="61"/>
        <v>-</v>
      </c>
      <c r="U70" s="74"/>
      <c r="V70" s="395">
        <f t="shared" si="11"/>
        <v>0</v>
      </c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</row>
    <row r="71" spans="1:82" s="76" customFormat="1" ht="27" customHeight="1">
      <c r="A71" s="387"/>
      <c r="B71" s="77" t="s">
        <v>249</v>
      </c>
      <c r="C71" s="181" t="s">
        <v>149</v>
      </c>
      <c r="D71" s="183" t="s">
        <v>86</v>
      </c>
      <c r="E71" s="183">
        <v>1</v>
      </c>
      <c r="F71" s="183">
        <v>12</v>
      </c>
      <c r="G71" s="183"/>
      <c r="H71" s="374">
        <f t="shared" si="62"/>
        <v>0</v>
      </c>
      <c r="I71" s="83"/>
      <c r="J71" s="83">
        <f t="shared" si="63"/>
        <v>0</v>
      </c>
      <c r="K71" s="184" t="str">
        <f t="shared" si="64"/>
        <v>-</v>
      </c>
      <c r="L71" s="83"/>
      <c r="M71" s="83">
        <f t="shared" si="65"/>
        <v>0</v>
      </c>
      <c r="N71" s="153" t="str">
        <f t="shared" si="66"/>
        <v>-</v>
      </c>
      <c r="O71" s="83">
        <f t="shared" si="32"/>
        <v>0</v>
      </c>
      <c r="P71" s="83">
        <f t="shared" si="67"/>
        <v>0</v>
      </c>
      <c r="Q71" s="153" t="str">
        <f t="shared" si="68"/>
        <v>-</v>
      </c>
      <c r="R71" s="83">
        <f t="shared" si="69"/>
        <v>12</v>
      </c>
      <c r="S71" s="185">
        <f t="shared" si="70"/>
        <v>0</v>
      </c>
      <c r="T71" s="80" t="str">
        <f t="shared" si="61"/>
        <v>-</v>
      </c>
      <c r="U71" s="74"/>
      <c r="V71" s="395">
        <f t="shared" si="11"/>
        <v>0</v>
      </c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</row>
    <row r="72" spans="1:82" s="76" customFormat="1" ht="27" customHeight="1">
      <c r="A72" s="387"/>
      <c r="B72" s="77" t="s">
        <v>250</v>
      </c>
      <c r="C72" s="181" t="s">
        <v>151</v>
      </c>
      <c r="D72" s="182" t="s">
        <v>86</v>
      </c>
      <c r="E72" s="183">
        <v>6</v>
      </c>
      <c r="F72" s="183">
        <v>72</v>
      </c>
      <c r="G72" s="183"/>
      <c r="H72" s="374">
        <f t="shared" si="62"/>
        <v>0</v>
      </c>
      <c r="I72" s="83"/>
      <c r="J72" s="83">
        <f t="shared" si="63"/>
        <v>0</v>
      </c>
      <c r="K72" s="184" t="str">
        <f t="shared" si="64"/>
        <v>-</v>
      </c>
      <c r="L72" s="83"/>
      <c r="M72" s="83">
        <f t="shared" si="65"/>
        <v>0</v>
      </c>
      <c r="N72" s="153" t="str">
        <f t="shared" si="66"/>
        <v>-</v>
      </c>
      <c r="O72" s="83">
        <f t="shared" si="32"/>
        <v>0</v>
      </c>
      <c r="P72" s="83">
        <f t="shared" si="67"/>
        <v>0</v>
      </c>
      <c r="Q72" s="153" t="str">
        <f t="shared" si="68"/>
        <v>-</v>
      </c>
      <c r="R72" s="83">
        <f t="shared" si="69"/>
        <v>72</v>
      </c>
      <c r="S72" s="185">
        <f t="shared" si="70"/>
        <v>0</v>
      </c>
      <c r="T72" s="80" t="str">
        <f t="shared" si="61"/>
        <v>-</v>
      </c>
      <c r="U72" s="74"/>
      <c r="V72" s="395">
        <f t="shared" si="11"/>
        <v>0</v>
      </c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</row>
    <row r="73" spans="1:82" s="76" customFormat="1" ht="27" customHeight="1">
      <c r="A73" s="387"/>
      <c r="B73" s="77" t="s">
        <v>251</v>
      </c>
      <c r="C73" s="181" t="s">
        <v>287</v>
      </c>
      <c r="D73" s="182" t="s">
        <v>86</v>
      </c>
      <c r="E73" s="183">
        <v>1</v>
      </c>
      <c r="F73" s="183">
        <v>12</v>
      </c>
      <c r="G73" s="183"/>
      <c r="H73" s="374">
        <f t="shared" si="62"/>
        <v>0</v>
      </c>
      <c r="I73" s="83"/>
      <c r="J73" s="83">
        <f t="shared" si="63"/>
        <v>0</v>
      </c>
      <c r="K73" s="184" t="str">
        <f t="shared" si="64"/>
        <v>-</v>
      </c>
      <c r="L73" s="83"/>
      <c r="M73" s="83">
        <f t="shared" si="65"/>
        <v>0</v>
      </c>
      <c r="N73" s="153" t="str">
        <f t="shared" si="66"/>
        <v>-</v>
      </c>
      <c r="O73" s="83">
        <f t="shared" si="32"/>
        <v>0</v>
      </c>
      <c r="P73" s="83">
        <f t="shared" si="67"/>
        <v>0</v>
      </c>
      <c r="Q73" s="153" t="str">
        <f t="shared" si="68"/>
        <v>-</v>
      </c>
      <c r="R73" s="83">
        <f t="shared" si="69"/>
        <v>12</v>
      </c>
      <c r="S73" s="185">
        <f t="shared" si="70"/>
        <v>0</v>
      </c>
      <c r="T73" s="80" t="str">
        <f t="shared" si="61"/>
        <v>-</v>
      </c>
      <c r="U73" s="74"/>
      <c r="V73" s="395">
        <f t="shared" si="11"/>
        <v>0</v>
      </c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</row>
    <row r="74" spans="1:82" s="76" customFormat="1" ht="27" customHeight="1">
      <c r="A74" s="387"/>
      <c r="B74" s="77" t="s">
        <v>252</v>
      </c>
      <c r="C74" s="181" t="s">
        <v>155</v>
      </c>
      <c r="D74" s="182" t="s">
        <v>86</v>
      </c>
      <c r="E74" s="183">
        <v>2</v>
      </c>
      <c r="F74" s="183">
        <v>24</v>
      </c>
      <c r="G74" s="183"/>
      <c r="H74" s="374">
        <f t="shared" si="62"/>
        <v>0</v>
      </c>
      <c r="I74" s="83"/>
      <c r="J74" s="83">
        <f t="shared" si="63"/>
        <v>0</v>
      </c>
      <c r="K74" s="184" t="str">
        <f t="shared" si="64"/>
        <v>-</v>
      </c>
      <c r="L74" s="83"/>
      <c r="M74" s="83">
        <f t="shared" si="65"/>
        <v>0</v>
      </c>
      <c r="N74" s="153" t="str">
        <f t="shared" si="66"/>
        <v>-</v>
      </c>
      <c r="O74" s="83">
        <f t="shared" si="32"/>
        <v>0</v>
      </c>
      <c r="P74" s="83">
        <f t="shared" si="67"/>
        <v>0</v>
      </c>
      <c r="Q74" s="153" t="str">
        <f t="shared" si="68"/>
        <v>-</v>
      </c>
      <c r="R74" s="83">
        <f t="shared" si="69"/>
        <v>24</v>
      </c>
      <c r="S74" s="185">
        <f t="shared" si="70"/>
        <v>0</v>
      </c>
      <c r="T74" s="80" t="str">
        <f t="shared" si="61"/>
        <v>-</v>
      </c>
      <c r="U74" s="74"/>
      <c r="V74" s="395">
        <f t="shared" si="11"/>
        <v>0</v>
      </c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</row>
    <row r="75" spans="1:82" s="76" customFormat="1" ht="27" customHeight="1">
      <c r="A75" s="387"/>
      <c r="B75" s="77" t="s">
        <v>253</v>
      </c>
      <c r="C75" s="181" t="s">
        <v>157</v>
      </c>
      <c r="D75" s="182" t="s">
        <v>86</v>
      </c>
      <c r="E75" s="183">
        <v>1</v>
      </c>
      <c r="F75" s="183">
        <v>12</v>
      </c>
      <c r="G75" s="183"/>
      <c r="H75" s="374">
        <f t="shared" si="62"/>
        <v>0</v>
      </c>
      <c r="I75" s="83"/>
      <c r="J75" s="83">
        <f t="shared" si="63"/>
        <v>0</v>
      </c>
      <c r="K75" s="184" t="str">
        <f t="shared" si="64"/>
        <v>-</v>
      </c>
      <c r="L75" s="83"/>
      <c r="M75" s="83">
        <f t="shared" si="65"/>
        <v>0</v>
      </c>
      <c r="N75" s="153" t="str">
        <f t="shared" si="66"/>
        <v>-</v>
      </c>
      <c r="O75" s="83">
        <f t="shared" si="32"/>
        <v>0</v>
      </c>
      <c r="P75" s="83">
        <f t="shared" si="67"/>
        <v>0</v>
      </c>
      <c r="Q75" s="153" t="str">
        <f t="shared" si="68"/>
        <v>-</v>
      </c>
      <c r="R75" s="83">
        <f t="shared" si="69"/>
        <v>12</v>
      </c>
      <c r="S75" s="185">
        <f t="shared" si="70"/>
        <v>0</v>
      </c>
      <c r="T75" s="80" t="str">
        <f t="shared" si="61"/>
        <v>-</v>
      </c>
      <c r="U75" s="74"/>
      <c r="V75" s="395">
        <f t="shared" si="11"/>
        <v>0</v>
      </c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</row>
    <row r="76" spans="1:82" s="76" customFormat="1" ht="27" customHeight="1">
      <c r="A76" s="387"/>
      <c r="B76" s="77" t="s">
        <v>254</v>
      </c>
      <c r="C76" s="186" t="s">
        <v>277</v>
      </c>
      <c r="D76" s="182" t="s">
        <v>86</v>
      </c>
      <c r="E76" s="183">
        <v>1</v>
      </c>
      <c r="F76" s="183">
        <v>12</v>
      </c>
      <c r="G76" s="183"/>
      <c r="H76" s="374">
        <f t="shared" si="62"/>
        <v>0</v>
      </c>
      <c r="I76" s="83"/>
      <c r="J76" s="83">
        <f t="shared" si="63"/>
        <v>0</v>
      </c>
      <c r="K76" s="184" t="str">
        <f t="shared" si="64"/>
        <v>-</v>
      </c>
      <c r="L76" s="83"/>
      <c r="M76" s="83">
        <f t="shared" si="65"/>
        <v>0</v>
      </c>
      <c r="N76" s="153" t="str">
        <f t="shared" si="66"/>
        <v>-</v>
      </c>
      <c r="O76" s="83">
        <f t="shared" si="32"/>
        <v>0</v>
      </c>
      <c r="P76" s="83">
        <f t="shared" si="67"/>
        <v>0</v>
      </c>
      <c r="Q76" s="153" t="str">
        <f t="shared" si="68"/>
        <v>-</v>
      </c>
      <c r="R76" s="83">
        <f t="shared" si="69"/>
        <v>12</v>
      </c>
      <c r="S76" s="185">
        <f t="shared" si="70"/>
        <v>0</v>
      </c>
      <c r="T76" s="80" t="str">
        <f t="shared" si="61"/>
        <v>-</v>
      </c>
      <c r="U76" s="74"/>
      <c r="V76" s="395">
        <f t="shared" si="11"/>
        <v>0</v>
      </c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</row>
    <row r="77" spans="1:82" s="76" customFormat="1" ht="27" customHeight="1">
      <c r="A77" s="387"/>
      <c r="B77" s="77" t="s">
        <v>255</v>
      </c>
      <c r="C77" s="186" t="s">
        <v>278</v>
      </c>
      <c r="D77" s="182" t="s">
        <v>86</v>
      </c>
      <c r="E77" s="183">
        <v>3</v>
      </c>
      <c r="F77" s="183">
        <v>36</v>
      </c>
      <c r="G77" s="183"/>
      <c r="H77" s="374">
        <f t="shared" si="62"/>
        <v>0</v>
      </c>
      <c r="I77" s="83"/>
      <c r="J77" s="83">
        <f t="shared" si="63"/>
        <v>0</v>
      </c>
      <c r="K77" s="184" t="str">
        <f t="shared" si="64"/>
        <v>-</v>
      </c>
      <c r="L77" s="83"/>
      <c r="M77" s="83">
        <f t="shared" si="65"/>
        <v>0</v>
      </c>
      <c r="N77" s="153" t="str">
        <f t="shared" si="66"/>
        <v>-</v>
      </c>
      <c r="O77" s="83">
        <f t="shared" si="32"/>
        <v>0</v>
      </c>
      <c r="P77" s="83">
        <f t="shared" si="67"/>
        <v>0</v>
      </c>
      <c r="Q77" s="153" t="str">
        <f t="shared" si="68"/>
        <v>-</v>
      </c>
      <c r="R77" s="83">
        <f t="shared" si="69"/>
        <v>36</v>
      </c>
      <c r="S77" s="185">
        <f t="shared" si="70"/>
        <v>0</v>
      </c>
      <c r="T77" s="80" t="str">
        <f t="shared" si="61"/>
        <v>-</v>
      </c>
      <c r="U77" s="74"/>
      <c r="V77" s="395">
        <f t="shared" ref="V77:V92" si="71">G77*1.2</f>
        <v>0</v>
      </c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</row>
    <row r="78" spans="1:82" s="76" customFormat="1" ht="27" customHeight="1">
      <c r="A78" s="387"/>
      <c r="B78" s="77" t="s">
        <v>256</v>
      </c>
      <c r="C78" s="186" t="s">
        <v>160</v>
      </c>
      <c r="D78" s="182" t="s">
        <v>86</v>
      </c>
      <c r="E78" s="183">
        <v>1</v>
      </c>
      <c r="F78" s="183">
        <v>12</v>
      </c>
      <c r="G78" s="183"/>
      <c r="H78" s="374">
        <f t="shared" si="62"/>
        <v>0</v>
      </c>
      <c r="I78" s="83"/>
      <c r="J78" s="83">
        <f t="shared" si="63"/>
        <v>0</v>
      </c>
      <c r="K78" s="184" t="str">
        <f t="shared" si="64"/>
        <v>-</v>
      </c>
      <c r="L78" s="83"/>
      <c r="M78" s="83">
        <f t="shared" si="65"/>
        <v>0</v>
      </c>
      <c r="N78" s="153" t="str">
        <f t="shared" si="66"/>
        <v>-</v>
      </c>
      <c r="O78" s="83"/>
      <c r="P78" s="83"/>
      <c r="Q78" s="153"/>
      <c r="R78" s="83">
        <f t="shared" ref="R78:R80" si="72">F78-O78</f>
        <v>12</v>
      </c>
      <c r="S78" s="185">
        <f t="shared" ref="S78:S80" si="73">R78*G78</f>
        <v>0</v>
      </c>
      <c r="T78" s="80" t="str">
        <f t="shared" ref="T78:T80" si="74">IF(S78&lt;&gt;0,S78/H78,"-")</f>
        <v>-</v>
      </c>
      <c r="U78" s="74"/>
      <c r="V78" s="395">
        <f t="shared" si="71"/>
        <v>0</v>
      </c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</row>
    <row r="79" spans="1:82" s="76" customFormat="1" ht="27" customHeight="1">
      <c r="A79" s="387"/>
      <c r="B79" s="77" t="s">
        <v>257</v>
      </c>
      <c r="C79" s="186" t="s">
        <v>162</v>
      </c>
      <c r="D79" s="182" t="s">
        <v>86</v>
      </c>
      <c r="E79" s="183">
        <v>1</v>
      </c>
      <c r="F79" s="183">
        <v>12</v>
      </c>
      <c r="G79" s="183"/>
      <c r="H79" s="374">
        <f t="shared" si="62"/>
        <v>0</v>
      </c>
      <c r="I79" s="83"/>
      <c r="J79" s="83">
        <f t="shared" si="63"/>
        <v>0</v>
      </c>
      <c r="K79" s="184" t="str">
        <f t="shared" si="64"/>
        <v>-</v>
      </c>
      <c r="L79" s="83"/>
      <c r="M79" s="83">
        <f t="shared" si="65"/>
        <v>0</v>
      </c>
      <c r="N79" s="153" t="str">
        <f t="shared" si="66"/>
        <v>-</v>
      </c>
      <c r="O79" s="83">
        <f t="shared" si="32"/>
        <v>0</v>
      </c>
      <c r="P79" s="83">
        <f t="shared" si="67"/>
        <v>0</v>
      </c>
      <c r="Q79" s="153" t="str">
        <f t="shared" si="68"/>
        <v>-</v>
      </c>
      <c r="R79" s="83">
        <f t="shared" si="72"/>
        <v>12</v>
      </c>
      <c r="S79" s="185">
        <f t="shared" si="73"/>
        <v>0</v>
      </c>
      <c r="T79" s="80" t="str">
        <f t="shared" si="74"/>
        <v>-</v>
      </c>
      <c r="U79" s="74"/>
      <c r="V79" s="395">
        <f t="shared" si="71"/>
        <v>0</v>
      </c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</row>
    <row r="80" spans="1:82" s="76" customFormat="1" ht="35.25" customHeight="1">
      <c r="A80" s="387"/>
      <c r="B80" s="77" t="s">
        <v>258</v>
      </c>
      <c r="C80" s="186" t="s">
        <v>163</v>
      </c>
      <c r="D80" s="182" t="s">
        <v>86</v>
      </c>
      <c r="E80" s="183">
        <v>1</v>
      </c>
      <c r="F80" s="183">
        <v>12</v>
      </c>
      <c r="G80" s="183"/>
      <c r="H80" s="374">
        <f t="shared" si="62"/>
        <v>0</v>
      </c>
      <c r="I80" s="83"/>
      <c r="J80" s="83">
        <f t="shared" si="63"/>
        <v>0</v>
      </c>
      <c r="K80" s="184" t="str">
        <f t="shared" si="64"/>
        <v>-</v>
      </c>
      <c r="L80" s="83"/>
      <c r="M80" s="83">
        <f t="shared" si="65"/>
        <v>0</v>
      </c>
      <c r="N80" s="153" t="str">
        <f t="shared" si="66"/>
        <v>-</v>
      </c>
      <c r="O80" s="83"/>
      <c r="P80" s="83"/>
      <c r="Q80" s="153"/>
      <c r="R80" s="83">
        <f t="shared" si="72"/>
        <v>12</v>
      </c>
      <c r="S80" s="185">
        <f t="shared" si="73"/>
        <v>0</v>
      </c>
      <c r="T80" s="80" t="str">
        <f t="shared" si="74"/>
        <v>-</v>
      </c>
      <c r="U80" s="74"/>
      <c r="V80" s="395">
        <f t="shared" si="71"/>
        <v>0</v>
      </c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</row>
    <row r="81" spans="1:82" s="76" customFormat="1" ht="27" customHeight="1">
      <c r="A81" s="387"/>
      <c r="B81" s="77"/>
      <c r="C81" s="191"/>
      <c r="D81" s="182"/>
      <c r="E81" s="183"/>
      <c r="F81" s="183"/>
      <c r="G81" s="183">
        <v>0</v>
      </c>
      <c r="H81" s="83"/>
      <c r="I81" s="83"/>
      <c r="J81" s="83">
        <f t="shared" si="63"/>
        <v>0</v>
      </c>
      <c r="K81" s="184" t="str">
        <f t="shared" si="64"/>
        <v>-</v>
      </c>
      <c r="L81" s="83"/>
      <c r="M81" s="83">
        <f t="shared" si="65"/>
        <v>0</v>
      </c>
      <c r="N81" s="153" t="str">
        <f t="shared" si="66"/>
        <v>-</v>
      </c>
      <c r="O81" s="83">
        <f t="shared" si="32"/>
        <v>0</v>
      </c>
      <c r="P81" s="83">
        <f t="shared" si="67"/>
        <v>0</v>
      </c>
      <c r="Q81" s="153" t="str">
        <f t="shared" si="68"/>
        <v>-</v>
      </c>
      <c r="R81" s="83"/>
      <c r="S81" s="185"/>
      <c r="T81" s="80"/>
      <c r="U81" s="75"/>
      <c r="V81" s="395">
        <f t="shared" si="71"/>
        <v>0</v>
      </c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</row>
    <row r="82" spans="1:82" s="76" customFormat="1" ht="27" customHeight="1">
      <c r="A82" s="387"/>
      <c r="B82" s="77"/>
      <c r="C82" s="186"/>
      <c r="D82" s="182"/>
      <c r="E82" s="183"/>
      <c r="F82" s="183"/>
      <c r="G82" s="183">
        <v>0</v>
      </c>
      <c r="H82" s="83"/>
      <c r="I82" s="83"/>
      <c r="J82" s="83">
        <f t="shared" si="63"/>
        <v>0</v>
      </c>
      <c r="K82" s="184" t="str">
        <f t="shared" si="64"/>
        <v>-</v>
      </c>
      <c r="L82" s="83"/>
      <c r="M82" s="83">
        <f t="shared" si="65"/>
        <v>0</v>
      </c>
      <c r="N82" s="153" t="str">
        <f t="shared" si="66"/>
        <v>-</v>
      </c>
      <c r="O82" s="83">
        <f t="shared" si="32"/>
        <v>0</v>
      </c>
      <c r="P82" s="83">
        <f t="shared" si="67"/>
        <v>0</v>
      </c>
      <c r="Q82" s="153" t="str">
        <f t="shared" si="68"/>
        <v>-</v>
      </c>
      <c r="R82" s="83"/>
      <c r="S82" s="185"/>
      <c r="T82" s="80"/>
      <c r="U82" s="75"/>
      <c r="V82" s="395">
        <f t="shared" si="71"/>
        <v>0</v>
      </c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</row>
    <row r="83" spans="1:82" s="76" customFormat="1" ht="27" customHeight="1">
      <c r="A83" s="387"/>
      <c r="B83" s="126" t="s">
        <v>180</v>
      </c>
      <c r="C83" s="173" t="s">
        <v>165</v>
      </c>
      <c r="D83" s="174" t="s">
        <v>59</v>
      </c>
      <c r="E83" s="175"/>
      <c r="F83" s="175"/>
      <c r="G83" s="175">
        <v>0</v>
      </c>
      <c r="H83" s="176">
        <f>SUM(H84:H90)</f>
        <v>0</v>
      </c>
      <c r="I83" s="176"/>
      <c r="J83" s="176">
        <f>SUM(J84:J90)</f>
        <v>0</v>
      </c>
      <c r="K83" s="177"/>
      <c r="L83" s="176"/>
      <c r="M83" s="176">
        <f>SUM(M84:M90)</f>
        <v>0</v>
      </c>
      <c r="N83" s="178"/>
      <c r="O83" s="178"/>
      <c r="P83" s="176">
        <f>SUM(P84:P90)</f>
        <v>0</v>
      </c>
      <c r="Q83" s="178"/>
      <c r="R83" s="176"/>
      <c r="S83" s="176">
        <f>SUM(S84:S90)</f>
        <v>0</v>
      </c>
      <c r="T83" s="127" t="str">
        <f t="shared" ref="T83" si="75">IF(S83&lt;&gt;0,S83/H83,"-")</f>
        <v>-</v>
      </c>
      <c r="U83" s="75"/>
      <c r="V83" s="395">
        <f t="shared" si="71"/>
        <v>0</v>
      </c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</row>
    <row r="84" spans="1:82" s="76" customFormat="1" ht="27" customHeight="1">
      <c r="A84" s="387"/>
      <c r="B84" s="77" t="s">
        <v>289</v>
      </c>
      <c r="C84" s="181" t="s">
        <v>167</v>
      </c>
      <c r="D84" s="182" t="s">
        <v>189</v>
      </c>
      <c r="E84" s="183">
        <v>2</v>
      </c>
      <c r="F84" s="183">
        <v>40</v>
      </c>
      <c r="G84" s="183"/>
      <c r="H84" s="374">
        <f t="shared" ref="H84:H90" si="76">ROUND(F84*G84,2)</f>
        <v>0</v>
      </c>
      <c r="I84" s="83"/>
      <c r="J84" s="83">
        <f t="shared" ref="J84:J90" si="77">I84*G84</f>
        <v>0</v>
      </c>
      <c r="K84" s="184" t="str">
        <f t="shared" ref="K84:K90" si="78">IF(J84&lt;&gt;0,J84/H84,"-")</f>
        <v>-</v>
      </c>
      <c r="L84" s="83"/>
      <c r="M84" s="83">
        <f t="shared" ref="M84:M90" si="79">L84*G84</f>
        <v>0</v>
      </c>
      <c r="N84" s="153" t="str">
        <f t="shared" ref="N84:N90" si="80">IF(M84&lt;&gt;0,M84/H84,"-")</f>
        <v>-</v>
      </c>
      <c r="O84" s="83">
        <f t="shared" si="32"/>
        <v>0</v>
      </c>
      <c r="P84" s="83">
        <f t="shared" ref="P84:P90" si="81">O84*G84</f>
        <v>0</v>
      </c>
      <c r="Q84" s="153" t="str">
        <f t="shared" ref="Q84:Q90" si="82">IF(P84&lt;&gt;0,P84/H84,"-")</f>
        <v>-</v>
      </c>
      <c r="R84" s="83">
        <f t="shared" ref="R84:R90" si="83">F84-O84</f>
        <v>40</v>
      </c>
      <c r="S84" s="185">
        <f t="shared" ref="S84:S90" si="84">R84*G84</f>
        <v>0</v>
      </c>
      <c r="T84" s="80" t="str">
        <f t="shared" ref="T84:T91" si="85">IF(S84&lt;&gt;0,S84/H84,"-")</f>
        <v>-</v>
      </c>
      <c r="U84" s="74"/>
      <c r="V84" s="395">
        <f t="shared" si="71"/>
        <v>0</v>
      </c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</row>
    <row r="85" spans="1:82" s="76" customFormat="1" ht="27" customHeight="1">
      <c r="A85" s="387"/>
      <c r="B85" s="77" t="s">
        <v>290</v>
      </c>
      <c r="C85" s="181" t="s">
        <v>169</v>
      </c>
      <c r="D85" s="182" t="s">
        <v>219</v>
      </c>
      <c r="E85" s="183">
        <v>28</v>
      </c>
      <c r="F85" s="183">
        <v>560</v>
      </c>
      <c r="G85" s="183"/>
      <c r="H85" s="374">
        <f t="shared" si="76"/>
        <v>0</v>
      </c>
      <c r="I85" s="83"/>
      <c r="J85" s="83">
        <f t="shared" si="77"/>
        <v>0</v>
      </c>
      <c r="K85" s="184" t="str">
        <f t="shared" si="78"/>
        <v>-</v>
      </c>
      <c r="L85" s="83"/>
      <c r="M85" s="83">
        <f t="shared" si="79"/>
        <v>0</v>
      </c>
      <c r="N85" s="153" t="str">
        <f t="shared" si="80"/>
        <v>-</v>
      </c>
      <c r="O85" s="83">
        <f t="shared" si="32"/>
        <v>0</v>
      </c>
      <c r="P85" s="83">
        <f t="shared" si="81"/>
        <v>0</v>
      </c>
      <c r="Q85" s="153" t="str">
        <f t="shared" si="82"/>
        <v>-</v>
      </c>
      <c r="R85" s="83">
        <f t="shared" si="83"/>
        <v>560</v>
      </c>
      <c r="S85" s="185">
        <f t="shared" si="84"/>
        <v>0</v>
      </c>
      <c r="T85" s="80" t="str">
        <f t="shared" si="85"/>
        <v>-</v>
      </c>
      <c r="U85" s="74"/>
      <c r="V85" s="395">
        <f t="shared" si="71"/>
        <v>0</v>
      </c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</row>
    <row r="86" spans="1:82" s="76" customFormat="1" ht="27" customHeight="1">
      <c r="A86" s="387"/>
      <c r="B86" s="77" t="s">
        <v>291</v>
      </c>
      <c r="C86" s="181" t="s">
        <v>171</v>
      </c>
      <c r="D86" s="182" t="s">
        <v>189</v>
      </c>
      <c r="E86" s="183">
        <v>1</v>
      </c>
      <c r="F86" s="183">
        <v>20</v>
      </c>
      <c r="G86" s="183"/>
      <c r="H86" s="374">
        <f t="shared" si="76"/>
        <v>0</v>
      </c>
      <c r="I86" s="83"/>
      <c r="J86" s="83">
        <f t="shared" si="77"/>
        <v>0</v>
      </c>
      <c r="K86" s="184" t="str">
        <f t="shared" si="78"/>
        <v>-</v>
      </c>
      <c r="L86" s="83"/>
      <c r="M86" s="83">
        <f t="shared" si="79"/>
        <v>0</v>
      </c>
      <c r="N86" s="153" t="str">
        <f t="shared" si="80"/>
        <v>-</v>
      </c>
      <c r="O86" s="83">
        <f t="shared" si="32"/>
        <v>0</v>
      </c>
      <c r="P86" s="83">
        <f t="shared" si="81"/>
        <v>0</v>
      </c>
      <c r="Q86" s="153" t="str">
        <f t="shared" si="82"/>
        <v>-</v>
      </c>
      <c r="R86" s="83">
        <f t="shared" si="83"/>
        <v>20</v>
      </c>
      <c r="S86" s="185">
        <f t="shared" si="84"/>
        <v>0</v>
      </c>
      <c r="T86" s="80" t="str">
        <f t="shared" si="85"/>
        <v>-</v>
      </c>
      <c r="U86" s="74"/>
      <c r="V86" s="395">
        <f t="shared" si="71"/>
        <v>0</v>
      </c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</row>
    <row r="87" spans="1:82" s="76" customFormat="1" ht="27" customHeight="1">
      <c r="A87" s="387"/>
      <c r="B87" s="77" t="s">
        <v>292</v>
      </c>
      <c r="C87" s="181" t="s">
        <v>173</v>
      </c>
      <c r="D87" s="182" t="s">
        <v>124</v>
      </c>
      <c r="E87" s="183">
        <v>1</v>
      </c>
      <c r="F87" s="183">
        <v>20</v>
      </c>
      <c r="G87" s="183"/>
      <c r="H87" s="374">
        <f t="shared" si="76"/>
        <v>0</v>
      </c>
      <c r="I87" s="83"/>
      <c r="J87" s="83">
        <f t="shared" si="77"/>
        <v>0</v>
      </c>
      <c r="K87" s="184" t="str">
        <f t="shared" si="78"/>
        <v>-</v>
      </c>
      <c r="L87" s="83"/>
      <c r="M87" s="83">
        <f t="shared" si="79"/>
        <v>0</v>
      </c>
      <c r="N87" s="153" t="str">
        <f t="shared" si="80"/>
        <v>-</v>
      </c>
      <c r="O87" s="83">
        <f t="shared" si="32"/>
        <v>0</v>
      </c>
      <c r="P87" s="83">
        <f t="shared" si="81"/>
        <v>0</v>
      </c>
      <c r="Q87" s="153" t="str">
        <f t="shared" si="82"/>
        <v>-</v>
      </c>
      <c r="R87" s="83">
        <f t="shared" si="83"/>
        <v>20</v>
      </c>
      <c r="S87" s="185">
        <f t="shared" si="84"/>
        <v>0</v>
      </c>
      <c r="T87" s="80" t="str">
        <f t="shared" si="85"/>
        <v>-</v>
      </c>
      <c r="U87" s="74"/>
      <c r="V87" s="395">
        <f t="shared" si="71"/>
        <v>0</v>
      </c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</row>
    <row r="88" spans="1:82" s="76" customFormat="1" ht="27" customHeight="1">
      <c r="A88" s="387"/>
      <c r="B88" s="77" t="s">
        <v>293</v>
      </c>
      <c r="C88" s="181" t="s">
        <v>175</v>
      </c>
      <c r="D88" s="182" t="s">
        <v>285</v>
      </c>
      <c r="E88" s="183">
        <v>1</v>
      </c>
      <c r="F88" s="183">
        <v>20</v>
      </c>
      <c r="G88" s="183"/>
      <c r="H88" s="374">
        <f t="shared" si="76"/>
        <v>0</v>
      </c>
      <c r="I88" s="83"/>
      <c r="J88" s="83">
        <f t="shared" si="77"/>
        <v>0</v>
      </c>
      <c r="K88" s="184" t="str">
        <f t="shared" si="78"/>
        <v>-</v>
      </c>
      <c r="L88" s="83"/>
      <c r="M88" s="83">
        <f t="shared" si="79"/>
        <v>0</v>
      </c>
      <c r="N88" s="153" t="str">
        <f t="shared" si="80"/>
        <v>-</v>
      </c>
      <c r="O88" s="83">
        <f t="shared" si="32"/>
        <v>0</v>
      </c>
      <c r="P88" s="83">
        <f t="shared" si="81"/>
        <v>0</v>
      </c>
      <c r="Q88" s="153" t="str">
        <f t="shared" si="82"/>
        <v>-</v>
      </c>
      <c r="R88" s="83">
        <f t="shared" si="83"/>
        <v>20</v>
      </c>
      <c r="S88" s="185">
        <f t="shared" si="84"/>
        <v>0</v>
      </c>
      <c r="T88" s="80" t="str">
        <f t="shared" si="85"/>
        <v>-</v>
      </c>
      <c r="U88" s="74"/>
      <c r="V88" s="395">
        <f t="shared" si="71"/>
        <v>0</v>
      </c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</row>
    <row r="89" spans="1:82" s="76" customFormat="1" ht="27" customHeight="1">
      <c r="A89" s="387"/>
      <c r="B89" s="77" t="s">
        <v>294</v>
      </c>
      <c r="C89" s="181" t="s">
        <v>177</v>
      </c>
      <c r="D89" s="182" t="s">
        <v>189</v>
      </c>
      <c r="E89" s="183">
        <v>1</v>
      </c>
      <c r="F89" s="183">
        <v>20</v>
      </c>
      <c r="G89" s="183"/>
      <c r="H89" s="374">
        <f t="shared" si="76"/>
        <v>0</v>
      </c>
      <c r="I89" s="83"/>
      <c r="J89" s="83">
        <f t="shared" si="77"/>
        <v>0</v>
      </c>
      <c r="K89" s="184" t="str">
        <f t="shared" si="78"/>
        <v>-</v>
      </c>
      <c r="L89" s="83"/>
      <c r="M89" s="83">
        <f t="shared" si="79"/>
        <v>0</v>
      </c>
      <c r="N89" s="153" t="str">
        <f t="shared" si="80"/>
        <v>-</v>
      </c>
      <c r="O89" s="83">
        <f t="shared" si="32"/>
        <v>0</v>
      </c>
      <c r="P89" s="83">
        <f t="shared" si="81"/>
        <v>0</v>
      </c>
      <c r="Q89" s="153" t="str">
        <f t="shared" si="82"/>
        <v>-</v>
      </c>
      <c r="R89" s="83">
        <f t="shared" si="83"/>
        <v>20</v>
      </c>
      <c r="S89" s="185">
        <f t="shared" si="84"/>
        <v>0</v>
      </c>
      <c r="T89" s="80" t="str">
        <f t="shared" si="85"/>
        <v>-</v>
      </c>
      <c r="U89" s="74"/>
      <c r="V89" s="395">
        <f t="shared" si="71"/>
        <v>0</v>
      </c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</row>
    <row r="90" spans="1:82" s="76" customFormat="1" ht="27" customHeight="1">
      <c r="A90" s="387"/>
      <c r="B90" s="77" t="s">
        <v>295</v>
      </c>
      <c r="C90" s="181" t="s">
        <v>179</v>
      </c>
      <c r="D90" s="182" t="s">
        <v>86</v>
      </c>
      <c r="E90" s="183">
        <v>1</v>
      </c>
      <c r="F90" s="183">
        <v>20</v>
      </c>
      <c r="G90" s="183"/>
      <c r="H90" s="374">
        <f t="shared" si="76"/>
        <v>0</v>
      </c>
      <c r="I90" s="83"/>
      <c r="J90" s="83">
        <f t="shared" si="77"/>
        <v>0</v>
      </c>
      <c r="K90" s="184" t="str">
        <f t="shared" si="78"/>
        <v>-</v>
      </c>
      <c r="L90" s="83"/>
      <c r="M90" s="83">
        <f t="shared" si="79"/>
        <v>0</v>
      </c>
      <c r="N90" s="153" t="str">
        <f t="shared" si="80"/>
        <v>-</v>
      </c>
      <c r="O90" s="83">
        <f t="shared" si="32"/>
        <v>0</v>
      </c>
      <c r="P90" s="83">
        <f t="shared" si="81"/>
        <v>0</v>
      </c>
      <c r="Q90" s="153" t="str">
        <f t="shared" si="82"/>
        <v>-</v>
      </c>
      <c r="R90" s="83">
        <f t="shared" si="83"/>
        <v>20</v>
      </c>
      <c r="S90" s="185">
        <f t="shared" si="84"/>
        <v>0</v>
      </c>
      <c r="T90" s="80" t="str">
        <f t="shared" si="85"/>
        <v>-</v>
      </c>
      <c r="U90" s="74"/>
      <c r="V90" s="395">
        <f t="shared" si="71"/>
        <v>0</v>
      </c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</row>
    <row r="91" spans="1:82" s="76" customFormat="1" ht="27" customHeight="1">
      <c r="A91" s="387"/>
      <c r="B91" s="126" t="s">
        <v>260</v>
      </c>
      <c r="C91" s="173" t="s">
        <v>181</v>
      </c>
      <c r="D91" s="174" t="s">
        <v>59</v>
      </c>
      <c r="E91" s="175"/>
      <c r="F91" s="175"/>
      <c r="G91" s="175">
        <v>0</v>
      </c>
      <c r="H91" s="176">
        <f>SUM(H92)</f>
        <v>0</v>
      </c>
      <c r="I91" s="176"/>
      <c r="J91" s="176">
        <f>SUM(J92)</f>
        <v>0</v>
      </c>
      <c r="K91" s="177"/>
      <c r="L91" s="179"/>
      <c r="M91" s="176">
        <f>SUM(M92)</f>
        <v>0</v>
      </c>
      <c r="N91" s="178"/>
      <c r="O91" s="178"/>
      <c r="P91" s="176">
        <f>SUM(P92)</f>
        <v>0</v>
      </c>
      <c r="Q91" s="178"/>
      <c r="R91" s="176"/>
      <c r="S91" s="176">
        <f>SUM(S92)</f>
        <v>0</v>
      </c>
      <c r="T91" s="127" t="str">
        <f t="shared" si="85"/>
        <v>-</v>
      </c>
      <c r="U91" s="75"/>
      <c r="V91" s="395">
        <f t="shared" si="71"/>
        <v>0</v>
      </c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</row>
    <row r="92" spans="1:82" s="76" customFormat="1" ht="27" customHeight="1">
      <c r="A92" s="387">
        <v>9537</v>
      </c>
      <c r="B92" s="77" t="s">
        <v>834</v>
      </c>
      <c r="C92" s="192" t="s">
        <v>181</v>
      </c>
      <c r="D92" s="379" t="s">
        <v>191</v>
      </c>
      <c r="E92" s="183">
        <v>6</v>
      </c>
      <c r="F92" s="183">
        <v>192</v>
      </c>
      <c r="G92" s="183"/>
      <c r="H92" s="374">
        <f>ROUND(F92*G92,2)</f>
        <v>0</v>
      </c>
      <c r="I92" s="83"/>
      <c r="J92" s="83">
        <f>I92*G92</f>
        <v>0</v>
      </c>
      <c r="K92" s="184" t="str">
        <f>IF(J92&lt;&gt;0,J92/H92,"-")</f>
        <v>-</v>
      </c>
      <c r="L92" s="83"/>
      <c r="M92" s="83">
        <f>L92*G92</f>
        <v>0</v>
      </c>
      <c r="N92" s="153" t="str">
        <f>IF(M92&lt;&gt;0,M92/H92,"-")</f>
        <v>-</v>
      </c>
      <c r="O92" s="83">
        <f t="shared" si="32"/>
        <v>0</v>
      </c>
      <c r="P92" s="83">
        <f>O92*G92</f>
        <v>0</v>
      </c>
      <c r="Q92" s="153" t="str">
        <f>IF(P92&lt;&gt;0,P92/H92,"-")</f>
        <v>-</v>
      </c>
      <c r="R92" s="83">
        <f>F92-O92</f>
        <v>192</v>
      </c>
      <c r="S92" s="185">
        <f>R92*G92</f>
        <v>0</v>
      </c>
      <c r="T92" s="80" t="str">
        <f>IF(S92&lt;&gt;0,S92/H92,"-")</f>
        <v>-</v>
      </c>
      <c r="U92" s="74"/>
      <c r="V92" s="395">
        <f t="shared" si="71"/>
        <v>0</v>
      </c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</row>
    <row r="93" spans="1:82" s="76" customFormat="1" ht="27" customHeight="1">
      <c r="A93" s="387"/>
      <c r="B93" s="77"/>
      <c r="C93" s="192"/>
      <c r="D93" s="78"/>
      <c r="E93" s="79"/>
      <c r="F93" s="79"/>
      <c r="G93" s="79"/>
      <c r="H93" s="83"/>
      <c r="I93" s="83"/>
      <c r="J93" s="83">
        <f>I93*G93</f>
        <v>0</v>
      </c>
      <c r="K93" s="152"/>
      <c r="L93" s="83"/>
      <c r="M93" s="83"/>
      <c r="N93" s="153"/>
      <c r="O93" s="83">
        <f t="shared" si="32"/>
        <v>0</v>
      </c>
      <c r="P93" s="83">
        <f>O93*G93</f>
        <v>0</v>
      </c>
      <c r="Q93" s="153" t="str">
        <f>IF(P93&lt;&gt;0,P93/H93,"-")</f>
        <v>-</v>
      </c>
      <c r="R93" s="83"/>
      <c r="S93" s="185"/>
      <c r="T93" s="80"/>
      <c r="U93" s="75"/>
      <c r="V93" s="395">
        <f t="shared" ref="V93:V94" si="86">H93*1.2</f>
        <v>0</v>
      </c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</row>
    <row r="94" spans="1:82" s="76" customFormat="1" ht="27" customHeight="1">
      <c r="A94" s="387"/>
      <c r="B94" s="77"/>
      <c r="C94" s="192"/>
      <c r="D94" s="78"/>
      <c r="E94" s="79"/>
      <c r="F94" s="79"/>
      <c r="G94" s="79"/>
      <c r="H94" s="83"/>
      <c r="I94" s="83"/>
      <c r="J94" s="83">
        <f>I94*G94</f>
        <v>0</v>
      </c>
      <c r="K94" s="152"/>
      <c r="L94" s="83"/>
      <c r="M94" s="83"/>
      <c r="N94" s="153"/>
      <c r="O94" s="83"/>
      <c r="P94" s="83"/>
      <c r="Q94" s="153"/>
      <c r="R94" s="83"/>
      <c r="S94" s="185"/>
      <c r="T94" s="80"/>
      <c r="U94" s="75"/>
      <c r="V94" s="395">
        <f t="shared" si="86"/>
        <v>0</v>
      </c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</row>
    <row r="95" spans="1:82" s="82" customFormat="1" ht="27" customHeight="1">
      <c r="A95" s="386"/>
      <c r="B95" s="193"/>
      <c r="C95" s="192"/>
      <c r="D95" s="151"/>
      <c r="E95" s="83"/>
      <c r="F95" s="83"/>
      <c r="G95" s="83"/>
      <c r="H95" s="83"/>
      <c r="I95" s="83"/>
      <c r="J95" s="83"/>
      <c r="K95" s="152"/>
      <c r="L95" s="83"/>
      <c r="M95" s="83"/>
      <c r="N95" s="153"/>
      <c r="O95" s="83"/>
      <c r="P95" s="83"/>
      <c r="Q95" s="153"/>
      <c r="R95" s="83"/>
      <c r="S95" s="185"/>
      <c r="T95" s="80"/>
      <c r="U95" s="81"/>
      <c r="V95" s="396">
        <f>SUM(V12:V94)</f>
        <v>0</v>
      </c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</row>
    <row r="96" spans="1:82" s="76" customFormat="1" ht="27" customHeight="1">
      <c r="A96" s="387"/>
      <c r="B96" s="686" t="s">
        <v>990</v>
      </c>
      <c r="C96" s="687"/>
      <c r="D96" s="194"/>
      <c r="E96" s="195"/>
      <c r="F96" s="195"/>
      <c r="G96" s="196"/>
      <c r="H96" s="197">
        <f>H9</f>
        <v>0</v>
      </c>
      <c r="I96" s="197"/>
      <c r="J96" s="197">
        <f>J9</f>
        <v>0</v>
      </c>
      <c r="K96" s="198" t="str">
        <f>K9</f>
        <v>-</v>
      </c>
      <c r="L96" s="197"/>
      <c r="M96" s="197">
        <f>M9</f>
        <v>0</v>
      </c>
      <c r="N96" s="199" t="str">
        <f>N9</f>
        <v>-</v>
      </c>
      <c r="O96" s="197"/>
      <c r="P96" s="197">
        <f>P9</f>
        <v>0</v>
      </c>
      <c r="Q96" s="199" t="str">
        <f>Q9</f>
        <v>-</v>
      </c>
      <c r="R96" s="200"/>
      <c r="S96" s="197">
        <f>S9</f>
        <v>0</v>
      </c>
      <c r="T96" s="201" t="str">
        <f>T9</f>
        <v>-</v>
      </c>
      <c r="U96" s="84"/>
      <c r="V96" s="397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</row>
    <row r="97" spans="1:82" ht="20.100000000000001" customHeight="1">
      <c r="B97" s="693" t="s">
        <v>220</v>
      </c>
      <c r="C97" s="694"/>
      <c r="D97" s="694"/>
      <c r="E97" s="694"/>
      <c r="F97" s="694"/>
      <c r="G97" s="694"/>
      <c r="H97" s="694"/>
      <c r="I97" s="695">
        <f>M96</f>
        <v>0</v>
      </c>
      <c r="J97" s="695"/>
      <c r="K97" s="695"/>
      <c r="L97" s="695"/>
      <c r="M97" s="695"/>
      <c r="N97" s="695"/>
      <c r="O97" s="154"/>
      <c r="P97" s="154"/>
      <c r="Q97" s="154"/>
      <c r="R97" s="154"/>
      <c r="S97" s="154"/>
      <c r="T97" s="155"/>
      <c r="U97" s="85"/>
      <c r="V97" s="398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</row>
    <row r="98" spans="1:82" ht="15.75" customHeight="1">
      <c r="B98" s="86"/>
      <c r="C98" s="87"/>
      <c r="D98" s="87"/>
      <c r="E98" s="87"/>
      <c r="F98" s="87"/>
      <c r="G98" s="696"/>
      <c r="H98" s="696"/>
      <c r="I98" s="696"/>
      <c r="J98" s="696"/>
      <c r="K98" s="696"/>
      <c r="L98" s="696"/>
      <c r="M98" s="696"/>
      <c r="N98" s="696"/>
      <c r="O98" s="696"/>
      <c r="P98" s="696"/>
      <c r="Q98" s="87"/>
      <c r="R98" s="87"/>
      <c r="S98" s="88"/>
      <c r="T98" s="89"/>
      <c r="U98" s="90"/>
      <c r="V98" s="399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</row>
    <row r="99" spans="1:82" ht="16.5" customHeight="1" thickBot="1">
      <c r="B99" s="91"/>
      <c r="C99" s="92"/>
      <c r="D99" s="92"/>
      <c r="E99" s="92"/>
      <c r="F99" s="92"/>
      <c r="G99" s="93"/>
      <c r="H99" s="92"/>
      <c r="I99" s="697" t="s">
        <v>221</v>
      </c>
      <c r="J99" s="697"/>
      <c r="K99" s="697"/>
      <c r="L99" s="697"/>
      <c r="M99" s="697"/>
      <c r="N99" s="697"/>
      <c r="O99" s="92"/>
      <c r="P99" s="92"/>
      <c r="Q99" s="92"/>
      <c r="R99" s="92"/>
      <c r="S99" s="92"/>
      <c r="T99" s="94"/>
      <c r="U99" s="85"/>
      <c r="V99" s="398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</row>
    <row r="100" spans="1:82" s="98" customFormat="1" ht="15.75" customHeight="1" thickBot="1">
      <c r="A100" s="389"/>
      <c r="B100" s="95" t="s">
        <v>222</v>
      </c>
      <c r="C100" s="96" t="s">
        <v>223</v>
      </c>
      <c r="D100" s="698" t="s">
        <v>224</v>
      </c>
      <c r="E100" s="699"/>
      <c r="F100" s="699"/>
      <c r="G100" s="699"/>
      <c r="H100" s="700"/>
      <c r="I100" s="698" t="s">
        <v>225</v>
      </c>
      <c r="J100" s="699"/>
      <c r="K100" s="699"/>
      <c r="L100" s="699"/>
      <c r="M100" s="700"/>
      <c r="N100" s="698" t="s">
        <v>226</v>
      </c>
      <c r="O100" s="699"/>
      <c r="P100" s="699"/>
      <c r="Q100" s="700"/>
      <c r="R100" s="698" t="s">
        <v>227</v>
      </c>
      <c r="S100" s="699"/>
      <c r="T100" s="700"/>
      <c r="U100" s="97"/>
      <c r="V100" s="400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</row>
    <row r="101" spans="1:82" s="100" customFormat="1" ht="50.1" customHeight="1">
      <c r="A101" s="390"/>
      <c r="B101" s="701"/>
      <c r="C101" s="99" t="s">
        <v>228</v>
      </c>
      <c r="D101" s="704" t="s">
        <v>228</v>
      </c>
      <c r="E101" s="705"/>
      <c r="F101" s="705"/>
      <c r="G101" s="705"/>
      <c r="H101" s="706"/>
      <c r="I101" s="704" t="s">
        <v>228</v>
      </c>
      <c r="J101" s="705"/>
      <c r="K101" s="705"/>
      <c r="L101" s="705"/>
      <c r="M101" s="706"/>
      <c r="N101" s="704" t="s">
        <v>229</v>
      </c>
      <c r="O101" s="705"/>
      <c r="P101" s="705"/>
      <c r="Q101" s="706"/>
      <c r="R101" s="704" t="s">
        <v>230</v>
      </c>
      <c r="S101" s="705"/>
      <c r="T101" s="706"/>
      <c r="U101" s="85"/>
      <c r="V101" s="398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</row>
    <row r="102" spans="1:82" s="98" customFormat="1" ht="10.5" customHeight="1">
      <c r="A102" s="389"/>
      <c r="B102" s="702"/>
      <c r="C102" s="101"/>
      <c r="D102" s="707"/>
      <c r="E102" s="708"/>
      <c r="F102" s="708"/>
      <c r="G102" s="708"/>
      <c r="H102" s="709"/>
      <c r="I102" s="707"/>
      <c r="J102" s="708"/>
      <c r="K102" s="708"/>
      <c r="L102" s="708"/>
      <c r="M102" s="709"/>
      <c r="N102" s="707"/>
      <c r="O102" s="708"/>
      <c r="P102" s="708"/>
      <c r="Q102" s="709"/>
      <c r="R102" s="707"/>
      <c r="S102" s="708"/>
      <c r="T102" s="709"/>
      <c r="U102" s="102"/>
      <c r="V102" s="401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</row>
    <row r="103" spans="1:82" s="104" customFormat="1" ht="12.75" customHeight="1" thickBot="1">
      <c r="A103" s="389"/>
      <c r="B103" s="703"/>
      <c r="C103" s="103" t="s">
        <v>231</v>
      </c>
      <c r="D103" s="710" t="s">
        <v>232</v>
      </c>
      <c r="E103" s="711"/>
      <c r="F103" s="711"/>
      <c r="G103" s="711"/>
      <c r="H103" s="712"/>
      <c r="I103" s="710"/>
      <c r="J103" s="711"/>
      <c r="K103" s="711"/>
      <c r="L103" s="711"/>
      <c r="M103" s="712"/>
      <c r="N103" s="710"/>
      <c r="O103" s="711"/>
      <c r="P103" s="711"/>
      <c r="Q103" s="712"/>
      <c r="R103" s="710"/>
      <c r="S103" s="711"/>
      <c r="T103" s="712"/>
      <c r="U103" s="97"/>
      <c r="V103" s="400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</row>
    <row r="104" spans="1:82" ht="9.75" customHeight="1" thickBot="1">
      <c r="B104" s="105"/>
      <c r="C104" s="106"/>
      <c r="D104" s="106"/>
      <c r="E104" s="106"/>
      <c r="F104" s="106"/>
      <c r="G104" s="107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8"/>
      <c r="U104" s="85"/>
      <c r="V104" s="398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</row>
    <row r="105" spans="1:82" ht="20.100000000000001" customHeight="1" thickBot="1">
      <c r="B105" s="717" t="s">
        <v>233</v>
      </c>
      <c r="C105" s="718"/>
      <c r="D105" s="718"/>
      <c r="E105" s="718"/>
      <c r="F105" s="718"/>
      <c r="G105" s="718"/>
      <c r="H105" s="718"/>
      <c r="I105" s="718"/>
      <c r="J105" s="718"/>
      <c r="K105" s="718"/>
      <c r="L105" s="718"/>
      <c r="M105" s="718"/>
      <c r="N105" s="718"/>
      <c r="O105" s="718"/>
      <c r="P105" s="718"/>
      <c r="Q105" s="718"/>
      <c r="R105" s="718"/>
      <c r="S105" s="718"/>
      <c r="T105" s="719"/>
      <c r="U105" s="109"/>
      <c r="V105" s="402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</row>
    <row r="106" spans="1:82" s="113" customFormat="1" ht="18" customHeight="1">
      <c r="A106" s="387"/>
      <c r="B106" s="720"/>
      <c r="C106" s="721"/>
      <c r="D106" s="713" t="s">
        <v>234</v>
      </c>
      <c r="E106" s="714"/>
      <c r="F106" s="148"/>
      <c r="G106" s="715">
        <f>I97</f>
        <v>0</v>
      </c>
      <c r="H106" s="715"/>
      <c r="I106" s="714" t="s">
        <v>235</v>
      </c>
      <c r="J106" s="714"/>
      <c r="K106" s="716"/>
      <c r="L106" s="716"/>
      <c r="M106" s="714" t="s">
        <v>236</v>
      </c>
      <c r="N106" s="714"/>
      <c r="O106" s="716"/>
      <c r="P106" s="738"/>
      <c r="Q106" s="110"/>
      <c r="R106" s="110"/>
      <c r="S106" s="110"/>
      <c r="T106" s="111"/>
      <c r="U106" s="112"/>
      <c r="V106" s="403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</row>
    <row r="107" spans="1:82" s="113" customFormat="1" ht="18" customHeight="1">
      <c r="A107" s="387"/>
      <c r="B107" s="722"/>
      <c r="C107" s="723"/>
      <c r="D107" s="728" t="s">
        <v>237</v>
      </c>
      <c r="E107" s="729"/>
      <c r="F107" s="149"/>
      <c r="G107" s="730"/>
      <c r="H107" s="730"/>
      <c r="I107" s="729" t="s">
        <v>238</v>
      </c>
      <c r="J107" s="729"/>
      <c r="K107" s="731"/>
      <c r="L107" s="731"/>
      <c r="M107" s="729" t="s">
        <v>239</v>
      </c>
      <c r="N107" s="729"/>
      <c r="O107" s="731"/>
      <c r="P107" s="732"/>
      <c r="Q107" s="114"/>
      <c r="R107" s="114"/>
      <c r="S107" s="114"/>
      <c r="T107" s="115"/>
      <c r="U107" s="112"/>
      <c r="V107" s="403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</row>
    <row r="108" spans="1:82" s="113" customFormat="1" ht="18" customHeight="1">
      <c r="A108" s="387"/>
      <c r="B108" s="722"/>
      <c r="C108" s="723"/>
      <c r="D108" s="728" t="s">
        <v>240</v>
      </c>
      <c r="E108" s="729"/>
      <c r="F108" s="149"/>
      <c r="G108" s="730"/>
      <c r="H108" s="730"/>
      <c r="I108" s="729" t="s">
        <v>241</v>
      </c>
      <c r="J108" s="729"/>
      <c r="K108" s="731"/>
      <c r="L108" s="731"/>
      <c r="M108" s="729" t="s">
        <v>242</v>
      </c>
      <c r="N108" s="729"/>
      <c r="O108" s="731"/>
      <c r="P108" s="732"/>
      <c r="Q108" s="114"/>
      <c r="R108" s="114"/>
      <c r="S108" s="114"/>
      <c r="T108" s="115"/>
      <c r="U108" s="112"/>
      <c r="V108" s="403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</row>
    <row r="109" spans="1:82" s="113" customFormat="1" ht="18" customHeight="1">
      <c r="A109" s="387"/>
      <c r="B109" s="722"/>
      <c r="C109" s="723"/>
      <c r="D109" s="728" t="s">
        <v>243</v>
      </c>
      <c r="E109" s="729"/>
      <c r="F109" s="149"/>
      <c r="G109" s="730"/>
      <c r="H109" s="730"/>
      <c r="I109" s="729" t="s">
        <v>244</v>
      </c>
      <c r="J109" s="729"/>
      <c r="K109" s="731"/>
      <c r="L109" s="731"/>
      <c r="M109" s="729" t="s">
        <v>245</v>
      </c>
      <c r="N109" s="729"/>
      <c r="O109" s="731"/>
      <c r="P109" s="732"/>
      <c r="Q109" s="114"/>
      <c r="R109" s="114"/>
      <c r="S109" s="114"/>
      <c r="T109" s="115"/>
      <c r="U109" s="112"/>
      <c r="V109" s="403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</row>
    <row r="110" spans="1:82" s="113" customFormat="1" ht="18" customHeight="1" thickBot="1">
      <c r="A110" s="387"/>
      <c r="B110" s="724"/>
      <c r="C110" s="725"/>
      <c r="D110" s="733" t="s">
        <v>246</v>
      </c>
      <c r="E110" s="734"/>
      <c r="F110" s="150"/>
      <c r="G110" s="735"/>
      <c r="H110" s="735"/>
      <c r="I110" s="734" t="s">
        <v>247</v>
      </c>
      <c r="J110" s="734"/>
      <c r="K110" s="736"/>
      <c r="L110" s="736"/>
      <c r="M110" s="737" t="s">
        <v>248</v>
      </c>
      <c r="N110" s="737"/>
      <c r="O110" s="726"/>
      <c r="P110" s="727"/>
      <c r="Q110" s="116"/>
      <c r="R110" s="116"/>
      <c r="S110" s="116"/>
      <c r="T110" s="117"/>
      <c r="U110" s="112"/>
      <c r="V110" s="403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</row>
    <row r="111" spans="1:82">
      <c r="B111" s="118"/>
      <c r="C111" s="119"/>
      <c r="D111" s="119"/>
      <c r="E111" s="119"/>
      <c r="F111" s="119"/>
      <c r="G111" s="120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</row>
    <row r="112" spans="1:82">
      <c r="B112" s="118"/>
      <c r="C112" s="119"/>
      <c r="D112" s="119"/>
      <c r="E112" s="119"/>
      <c r="F112" s="119"/>
      <c r="G112" s="120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</row>
    <row r="113" spans="2:20">
      <c r="B113" s="118"/>
      <c r="C113" s="119"/>
      <c r="D113" s="119"/>
      <c r="E113" s="119"/>
      <c r="F113" s="119"/>
      <c r="G113" s="120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</row>
    <row r="114" spans="2:20">
      <c r="B114" s="118"/>
      <c r="C114" s="119"/>
      <c r="D114" s="119"/>
      <c r="E114" s="119"/>
      <c r="F114" s="119"/>
      <c r="G114" s="120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</row>
    <row r="115" spans="2:20">
      <c r="J115" s="124"/>
      <c r="K115" s="124"/>
    </row>
    <row r="116" spans="2:20">
      <c r="J116" s="124"/>
    </row>
    <row r="126" spans="2:20">
      <c r="H126" s="122">
        <f>32*6</f>
        <v>192</v>
      </c>
    </row>
  </sheetData>
  <mergeCells count="82">
    <mergeCell ref="I110:J110"/>
    <mergeCell ref="K110:L110"/>
    <mergeCell ref="M110:N110"/>
    <mergeCell ref="O108:P108"/>
    <mergeCell ref="M106:N106"/>
    <mergeCell ref="O106:P106"/>
    <mergeCell ref="O107:P107"/>
    <mergeCell ref="D107:E107"/>
    <mergeCell ref="G107:H107"/>
    <mergeCell ref="I107:J107"/>
    <mergeCell ref="K107:L107"/>
    <mergeCell ref="M107:N107"/>
    <mergeCell ref="D108:E108"/>
    <mergeCell ref="G108:H108"/>
    <mergeCell ref="I108:J108"/>
    <mergeCell ref="K108:L108"/>
    <mergeCell ref="M108:N108"/>
    <mergeCell ref="D106:E106"/>
    <mergeCell ref="G106:H106"/>
    <mergeCell ref="I106:J106"/>
    <mergeCell ref="K106:L106"/>
    <mergeCell ref="R100:T100"/>
    <mergeCell ref="B105:T105"/>
    <mergeCell ref="B106:C110"/>
    <mergeCell ref="O110:P110"/>
    <mergeCell ref="D109:E109"/>
    <mergeCell ref="G109:H109"/>
    <mergeCell ref="I109:J109"/>
    <mergeCell ref="K109:L109"/>
    <mergeCell ref="M109:N109"/>
    <mergeCell ref="O109:P109"/>
    <mergeCell ref="D110:E110"/>
    <mergeCell ref="G110:H110"/>
    <mergeCell ref="B101:B103"/>
    <mergeCell ref="D101:H101"/>
    <mergeCell ref="I101:M101"/>
    <mergeCell ref="N101:Q101"/>
    <mergeCell ref="R101:T101"/>
    <mergeCell ref="D102:H102"/>
    <mergeCell ref="I102:M102"/>
    <mergeCell ref="N102:Q102"/>
    <mergeCell ref="R102:T102"/>
    <mergeCell ref="D103:H103"/>
    <mergeCell ref="I103:M103"/>
    <mergeCell ref="N103:Q103"/>
    <mergeCell ref="R103:T103"/>
    <mergeCell ref="B97:H97"/>
    <mergeCell ref="I97:N97"/>
    <mergeCell ref="G98:P98"/>
    <mergeCell ref="I99:N99"/>
    <mergeCell ref="D100:H100"/>
    <mergeCell ref="I100:M100"/>
    <mergeCell ref="N100:Q100"/>
    <mergeCell ref="B96:C96"/>
    <mergeCell ref="F7:F8"/>
    <mergeCell ref="B6:B8"/>
    <mergeCell ref="C6:C8"/>
    <mergeCell ref="D6:H6"/>
    <mergeCell ref="E7:E8"/>
    <mergeCell ref="G7:G8"/>
    <mergeCell ref="H7:H8"/>
    <mergeCell ref="D7:D8"/>
    <mergeCell ref="B1:C1"/>
    <mergeCell ref="D1:Q1"/>
    <mergeCell ref="R1:T1"/>
    <mergeCell ref="D2:H2"/>
    <mergeCell ref="I2:Q2"/>
    <mergeCell ref="R2:T2"/>
    <mergeCell ref="D3:E3"/>
    <mergeCell ref="G3:H3"/>
    <mergeCell ref="K3:M3"/>
    <mergeCell ref="R3:T3"/>
    <mergeCell ref="D5:E5"/>
    <mergeCell ref="R5:T5"/>
    <mergeCell ref="I6:Q6"/>
    <mergeCell ref="R6:T6"/>
    <mergeCell ref="O7:Q7"/>
    <mergeCell ref="R7:R8"/>
    <mergeCell ref="S7:S8"/>
    <mergeCell ref="T7:T8"/>
    <mergeCell ref="I7:K7"/>
    <mergeCell ref="L7:N7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51" fitToHeight="9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11</vt:i4>
      </vt:variant>
    </vt:vector>
  </HeadingPairs>
  <TitlesOfParts>
    <vt:vector size="23" baseType="lpstr">
      <vt:lpstr>01. Planilha Resumo</vt:lpstr>
      <vt:lpstr>Tipo 2  caixa dágua</vt:lpstr>
      <vt:lpstr>02. Lista de Beneficiados</vt:lpstr>
      <vt:lpstr>03. Quantitativos</vt:lpstr>
      <vt:lpstr>04. MSD - Projeto Tipo 2</vt:lpstr>
      <vt:lpstr>Orçamento unid - Tipo 4</vt:lpstr>
      <vt:lpstr>03. Orçamento Geral</vt:lpstr>
      <vt:lpstr>04. Planilha Orçamentaria </vt:lpstr>
      <vt:lpstr>05. Planilha de Medição</vt:lpstr>
      <vt:lpstr>06. CALCULO DO BDI</vt:lpstr>
      <vt:lpstr>07. CRONOGRAMA FÍSICO-FINANCEIR</vt:lpstr>
      <vt:lpstr>08. COMPOSIÇÕES DE CUSTOS</vt:lpstr>
      <vt:lpstr>'01. Planilha Resumo'!Area_de_impressao</vt:lpstr>
      <vt:lpstr>'02. Lista de Beneficiados'!Area_de_impressao</vt:lpstr>
      <vt:lpstr>'03. Orçamento Geral'!Area_de_impressao</vt:lpstr>
      <vt:lpstr>'04. MSD - Projeto Tipo 2'!Area_de_impressao</vt:lpstr>
      <vt:lpstr>'04. Planilha Orçamentaria '!Area_de_impressao</vt:lpstr>
      <vt:lpstr>'05. Planilha de Medição'!Area_de_impressao</vt:lpstr>
      <vt:lpstr>'06. CALCULO DO BDI'!Area_de_impressao</vt:lpstr>
      <vt:lpstr>'Orçamento unid - Tipo 4'!Area_de_impressao</vt:lpstr>
      <vt:lpstr>'Tipo 2  caixa dágua'!Area_de_impressao</vt:lpstr>
      <vt:lpstr>'02. Lista de Beneficiados'!Titulos_de_impressao</vt:lpstr>
      <vt:lpstr>'05. Planilha de Medição'!Titulos_de_impressao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2015-06-16T13:31:30Z</dcterms:modified>
</cp:coreProperties>
</file>