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6380" windowHeight="8190" tabRatio="500" activeTab="0"/>
  </bookViews>
  <sheets>
    <sheet name="Todos" sheetId="1" r:id="rId1"/>
    <sheet name="Todos (2)" sheetId="2" r:id="rId2"/>
    <sheet name="Indicador 15" sheetId="3" r:id="rId3"/>
  </sheets>
  <definedNames>
    <definedName name="_xlnm.Print_Titles" localSheetId="2">'Indicador 15'!$1:$3</definedName>
  </definedNames>
  <calcPr calcId="144525"/>
  <extLst/>
</workbook>
</file>

<file path=xl/sharedStrings.xml><?xml version="1.0" encoding="utf-8"?>
<sst xmlns="http://schemas.openxmlformats.org/spreadsheetml/2006/main" count="1777" uniqueCount="1191">
  <si>
    <t>Indicador 3 - Proporção de registro de óbitos com causa básica definida 2016 de residentes</t>
  </si>
  <si>
    <t>Indicador 4 - Proporção de vacinas selecionadas do Calendário Nacional de Vacinação para crianças menores de dois anos de idade - Pentavalente (3ª dose), Pneumocócica 10-valente (2ª dose), Poliomielite (3ª dose) e Tríplice viral (1ª dose) - com cobertura vacinal preconizada.</t>
  </si>
  <si>
    <t>Indicador 5 - Proporção de casos de doenças de notificação compulsória imediata (dnci) encerradas em até 60 dias após notificação 2016</t>
  </si>
  <si>
    <t>Indicador 6 - Proporção de cura dos casos novos de hanseníase diagnosticados nos anos das coortes</t>
  </si>
  <si>
    <t>Indicador 7 - Nº de casos autóctones de malária</t>
  </si>
  <si>
    <t>Indicador 8 - Nº de casos novos de sífilis congênita em menores de um ano de idade</t>
  </si>
  <si>
    <t>Indicador 9 - Nº  de casos novos de AIDS em menores de 5 anos</t>
  </si>
  <si>
    <t>Indicador 10 - Proporção de análises realizadas em amostras de água para consumo humano quanto aos parâmetros coliformes totais, cloro residual livre e turbidez</t>
  </si>
  <si>
    <t>Indicador 11 - Razão de exames citopatológicos do colo do útero em mulheres de 25 a 64 anos e população residente</t>
  </si>
  <si>
    <t>Indicador 12 - Razão de exames de mamografia de rastreamento realizados em mulheres de 50 a 69 anos e população da mesma faixa etária</t>
  </si>
  <si>
    <t>Indicador 13 - Proporção de parto 
normal no SUS e na Saúde Suplementar</t>
  </si>
  <si>
    <t>Indicador 14 - Proporção de Gravidez na Adolescência entre as faixas etárias de 10 a 19 anos</t>
  </si>
  <si>
    <t>Indicador 15 - Taxa de Mortalidade Infantil</t>
  </si>
  <si>
    <t>Indicador 16 - Número de óbitos maternos de residentes em municípios do Piauí em 2016</t>
  </si>
  <si>
    <t>Indicadro 17 - Cobertura populacional estimada pelas equipes de atenção básica.</t>
  </si>
  <si>
    <t>Indicador 18 -  Cobertura de acompanhamento das condicionalidades de Saúde do Programa Bolsa Família (PBF).                                                    FONTE:Sistema de Gestão do Acompanhamento das Condicionalidades de Saúde do PBF – DATASUS/MS. Link: http://bolsafamilia.datasus.gov.br/w3c/bfa.asp</t>
  </si>
  <si>
    <t>Indicadro 19 - Cobertura populacional estimada de saúde bucal na atenção básica</t>
  </si>
  <si>
    <t>Indicador 20 - Percentual de municípios que realizam no mínimo seis grupos de ações de Vigilância Sanitária consideradas necessárias a todos os municípios no ano 2016</t>
  </si>
  <si>
    <t>Indicador 21 - Ações de matriciamento sistemático realizadas por CAPS com equipes de Atenção Básica                                                                                                                                                                       FONTE:Código do procedimento: 03.01.08.030-5 Matriciamento de Equipes da Atenção Básica registrado no BPAC do Sistema de Informação Ambulatorial - S.I.A-SUS</t>
  </si>
  <si>
    <t>Indicador 22 - Número de ciclos que atingiram mínimo de 80% de cobertura de imóveis visitados para controle vetorial da dengue em 2016  (FONTE:</t>
  </si>
  <si>
    <t>Indicador 23 - Proporção de preenchimento do campo “ocupação” nas notificações de agravos relacionados ao trabalho.             FONTE: Sinan</t>
  </si>
  <si>
    <t>Nº Absoluto de óbitos 2016</t>
  </si>
  <si>
    <t>População (IBGE)</t>
  </si>
  <si>
    <t>Quantitativo mínimo de análises(1)</t>
  </si>
  <si>
    <t>Número de amostras analisadas p/consumo humano</t>
  </si>
  <si>
    <t>%</t>
  </si>
  <si>
    <t>N° de amostras analisadas p/consumo humano</t>
  </si>
  <si>
    <t>CALCULO / RESULTADO DO INDICADOR1,2XPCT + 1,0XPT + 1,0PCRL/  3,2</t>
  </si>
  <si>
    <t>1º Ciclo</t>
  </si>
  <si>
    <t>2º Ciclo</t>
  </si>
  <si>
    <t>3º Ciclo</t>
  </si>
  <si>
    <t>4º Ciclo</t>
  </si>
  <si>
    <t>5º Ciclo</t>
  </si>
  <si>
    <t>6º Ciclo</t>
  </si>
  <si>
    <t>7º Ciclo</t>
  </si>
  <si>
    <t>Nº de ciclos por município que atigiram 80% ou mais de visitas</t>
  </si>
  <si>
    <t>A</t>
  </si>
  <si>
    <t>B</t>
  </si>
  <si>
    <t>C</t>
  </si>
  <si>
    <t>D</t>
  </si>
  <si>
    <t>Total de Óbitos 
(A+B+C+D)</t>
  </si>
  <si>
    <t>Pop 30 a 69
anos</t>
  </si>
  <si>
    <t>TME_DCNT</t>
  </si>
  <si>
    <t>BCG</t>
  </si>
  <si>
    <t>Pneumocócica</t>
  </si>
  <si>
    <t>Poliomielite</t>
  </si>
  <si>
    <t>Rotavírus Humano</t>
  </si>
  <si>
    <t>Febre Amarela</t>
  </si>
  <si>
    <t>Qtde Vacinas com CV Alcançadas</t>
  </si>
  <si>
    <t>Proporção de Vacinas com CV Alcançada pelo Município</t>
  </si>
  <si>
    <t>Anual</t>
  </si>
  <si>
    <t>Nº de Óbitos
 nas 1ªs 24 h</t>
  </si>
  <si>
    <t>Componentes</t>
  </si>
  <si>
    <t>Total Óbito 
Infantil</t>
  </si>
  <si>
    <t>Total 
de NV</t>
  </si>
  <si>
    <t>Taxa de
 MI</t>
  </si>
  <si>
    <t>Taxa de
 Neonatal Precoce</t>
  </si>
  <si>
    <t>Taxa de
 Neonatal Tardia</t>
  </si>
  <si>
    <t>Taxa de
Pós neonatal</t>
  </si>
  <si>
    <t>(DENOMINADOR)
Total de ações de vigilância sanitária consideradas necessarias</t>
  </si>
  <si>
    <r>
      <rPr>
        <sz val="10"/>
        <rFont val="Times New Roman"/>
        <family val="1"/>
      </rPr>
      <t>NUMERADOR  Total de ações de vigilância sanitária consideradas necessarias que foram realizadas (FONTE:</t>
    </r>
    <r>
      <rPr>
        <b/>
        <sz val="10"/>
        <rFont val="Times New Roman"/>
        <family val="1"/>
      </rPr>
      <t>SIA/SUS)</t>
    </r>
  </si>
  <si>
    <t>TOTAL DE IMÓVEIS A INSPECIONAR</t>
  </si>
  <si>
    <t>TD</t>
  </si>
  <si>
    <t>Município res</t>
  </si>
  <si>
    <t>Apa. Circ.
Cap 09: I00 - I99</t>
  </si>
  <si>
    <t>Câncer Cap 02: C00-C97</t>
  </si>
  <si>
    <t>Doenças Respiratorias
Cap 10: J30-J98</t>
  </si>
  <si>
    <t>Diabetes
 Cap 04: E10-E14</t>
  </si>
  <si>
    <t>Total de óbitos de MIF no módulo de investigação do SIM</t>
  </si>
  <si>
    <t>Total de óbitos de MIF investigados, no módulo de investigação do SIM</t>
  </si>
  <si>
    <t>%
(100)</t>
  </si>
  <si>
    <t>Total de óbitos não fetais</t>
  </si>
  <si>
    <t>Total de óbitos não fetais com causa básica definida</t>
  </si>
  <si>
    <t>Cob. %</t>
  </si>
  <si>
    <t>Cob.</t>
  </si>
  <si>
    <t>Total de registros de DNCI, por unidade de residência, notificados em 2016</t>
  </si>
  <si>
    <t>Total de registros de DNCI, por unidade de residência, encerrados dentro de 60 dias a partir da data de notificação</t>
  </si>
  <si>
    <t>Número total de casos novos residentes em determinado local e diagnosticados nos anos das coortes</t>
  </si>
  <si>
    <t>Número de casos novos de hanseníase residentes e diagnosticados nos anos das coortes (PB diagnosticados no ano anterior ao ano de avaliação e MB diagnosticados dois anos antes ao ano de avaliação) e curados até 31/12 do ano de avaliaçã</t>
  </si>
  <si>
    <t>C. TOTAIS</t>
  </si>
  <si>
    <t>TURBIDEZ</t>
  </si>
  <si>
    <t>CLORO RESIDUAL</t>
  </si>
  <si>
    <t>Popiulação Feminina de 25 a 64 anos/3 (IBGE)</t>
  </si>
  <si>
    <t>Total de exames citopatologicos em mulheres de 25 a 64 anos(SIA)</t>
  </si>
  <si>
    <t>Razão</t>
  </si>
  <si>
    <t>Popiulação Feminina de 50 a 69 anos/2 (IBGE)</t>
  </si>
  <si>
    <t>Total de mamografias realizadas na população feminina de 50 a 69 anos(SIA)</t>
  </si>
  <si>
    <t>Número de nascidos vivos de todos os partos, de mães residentes em 2016</t>
  </si>
  <si>
    <t>Número de nascidos vivos por parto normal ocorridos, de mães residentes em 2016</t>
  </si>
  <si>
    <t>Número de nascidos vivos de mães residentes em 2016 (SINASC)</t>
  </si>
  <si>
    <t>Número de nascidos vivos de mães adolescentes de  10 a 19 anos residentes em 2016 (SINASC)</t>
  </si>
  <si>
    <t>&lt; 7dias</t>
  </si>
  <si>
    <t>7 a 27dias</t>
  </si>
  <si>
    <t>28dias a -&lt;1ano</t>
  </si>
  <si>
    <t>Nº Abosoluto de óbitos 2016</t>
  </si>
  <si>
    <t>Nº de eSF x 3.450 + (Nº eAB + Nº eSF equivalente ) x 3.000 em 2016 (CNES)</t>
  </si>
  <si>
    <t>Total de famílias beneficiárias do PBF com perfil saúde em 2016</t>
  </si>
  <si>
    <t>Nº de famílias beneficiárias do PBF com perfil saúde acompanhadas  pela atenção básica em 2016</t>
  </si>
  <si>
    <t>((nº eSB*3.450)+(nº eSB equivalentes*3.000)) em 2016 (CNES)</t>
  </si>
  <si>
    <t>Cadastro de Estabelecimetnos 
Sujeitos à Vigilância Sanitária (010201007-2)  (A)</t>
  </si>
  <si>
    <t>Instauração de Processo 
Administrativo Sanitário (010201052-8) (B)</t>
  </si>
  <si>
    <t>Inspeção dos Estabelecimentos
 Sujeitos à Vigilância Sanitária (010201017-0) ©</t>
  </si>
  <si>
    <t>Atividade Educativa 
para População (10201022-6) (D)</t>
  </si>
  <si>
    <t>Atividade Educativa 
para o Setor Regulado (10201005-6) (E)</t>
  </si>
  <si>
    <t>Recebimento de 
Denuncias/Reclamações (010201023-4) (F)</t>
  </si>
  <si>
    <t>Atendimento a 
Denúncias/Reclamações (10201024-2) (G)</t>
  </si>
  <si>
    <t>Soma do A+B+C+
D+E+F+G</t>
  </si>
  <si>
    <t>Total de CAPS em 2016</t>
  </si>
  <si>
    <t>Nº de CAPS com pelo menos 12 registros de matriciamento da Atenção Básica em 2016</t>
  </si>
  <si>
    <t>Número de Imóveis visitados</t>
  </si>
  <si>
    <t>Proporção de Imóveis Visitados no Ciclo</t>
  </si>
  <si>
    <t>Número total de casos de agravos relacionados ao trabalho notificados, em 2016 e local de ocorrência</t>
  </si>
  <si>
    <t>Nº de notificações de agravos com o campo “Ocupação” preenchido com o código da CBO correspondente, na versão disponibilizada pelo Sinan, em 2016 e local de ocorrência do caso</t>
  </si>
  <si>
    <t>Acauã</t>
  </si>
  <si>
    <t> 94,47 %</t>
  </si>
  <si>
    <t>Agricolândia</t>
  </si>
  <si>
    <t> 90,29 %</t>
  </si>
  <si>
    <t>Água Branca</t>
  </si>
  <si>
    <t> 87,2 %</t>
  </si>
  <si>
    <t>Alagoinha do Piauí</t>
  </si>
  <si>
    <t> 92,51 %</t>
  </si>
  <si>
    <t>Alegrete do Piauí</t>
  </si>
  <si>
    <t> 91,29 %</t>
  </si>
  <si>
    <t>Alto Longá</t>
  </si>
  <si>
    <t> 83,53 %</t>
  </si>
  <si>
    <t>Altos</t>
  </si>
  <si>
    <t> 93,81 %</t>
  </si>
  <si>
    <t>Alvorada do Gurguéia</t>
  </si>
  <si>
    <t>-</t>
  </si>
  <si>
    <t> 83,55 %</t>
  </si>
  <si>
    <t>Amarante</t>
  </si>
  <si>
    <t> 83,72 %</t>
  </si>
  <si>
    <t>Angical do Piauí</t>
  </si>
  <si>
    <t> 83,46 %</t>
  </si>
  <si>
    <t>Anísio de Abreu</t>
  </si>
  <si>
    <t> 100 %</t>
  </si>
  <si>
    <t>Antônio Almeida</t>
  </si>
  <si>
    <t> 84,99 %</t>
  </si>
  <si>
    <t>Aroazes</t>
  </si>
  <si>
    <t> 89,47 %</t>
  </si>
  <si>
    <t>Aroeiras do Itaim</t>
  </si>
  <si>
    <t> 91,81 %</t>
  </si>
  <si>
    <t>Arraial</t>
  </si>
  <si>
    <t> 90,1 %</t>
  </si>
  <si>
    <t>Assunção do Piauí</t>
  </si>
  <si>
    <t> 81,56 %</t>
  </si>
  <si>
    <t>Avelino Lopes</t>
  </si>
  <si>
    <t> 84,76 %</t>
  </si>
  <si>
    <t>Baixa Grande do Ribeiro</t>
  </si>
  <si>
    <t> 88,25 %</t>
  </si>
  <si>
    <t>Barra d`Alcântara</t>
  </si>
  <si>
    <t> 79,91 %</t>
  </si>
  <si>
    <t>Barras</t>
  </si>
  <si>
    <t> 74,71 %</t>
  </si>
  <si>
    <t>Barreiras do Piauí</t>
  </si>
  <si>
    <t> 90,6 %</t>
  </si>
  <si>
    <t>Barro Duro</t>
  </si>
  <si>
    <t> 83,79 %</t>
  </si>
  <si>
    <t>Batalha</t>
  </si>
  <si>
    <t> 78,25 %</t>
  </si>
  <si>
    <t>Bela Vista do Piauí</t>
  </si>
  <si>
    <t> 97,55 %</t>
  </si>
  <si>
    <t>Belém do Piauí</t>
  </si>
  <si>
    <t>Beneditinos</t>
  </si>
  <si>
    <t> 85,08 %</t>
  </si>
  <si>
    <t>Bertolínia</t>
  </si>
  <si>
    <t> 68,21 %</t>
  </si>
  <si>
    <t>Betânia do Piauí</t>
  </si>
  <si>
    <t> 98,24 %</t>
  </si>
  <si>
    <t>Boa Hora</t>
  </si>
  <si>
    <t> 87,09 %</t>
  </si>
  <si>
    <t>Bocaina</t>
  </si>
  <si>
    <t> 87,53 %</t>
  </si>
  <si>
    <t>Bom Jesus</t>
  </si>
  <si>
    <t> 74,46 %</t>
  </si>
  <si>
    <t>Bom Princípio do Piauí</t>
  </si>
  <si>
    <t> 67,67 %</t>
  </si>
  <si>
    <t>Bonfim do Piauí</t>
  </si>
  <si>
    <t> 89,98 %</t>
  </si>
  <si>
    <t>Boqueirão do Piauí</t>
  </si>
  <si>
    <t> 81,7 %</t>
  </si>
  <si>
    <t>Brasileira</t>
  </si>
  <si>
    <t> 75,4 %</t>
  </si>
  <si>
    <t>Brejo do Piauí</t>
  </si>
  <si>
    <t> 97,63 %</t>
  </si>
  <si>
    <t>Buriti dos Lopes</t>
  </si>
  <si>
    <t> 63,97 %</t>
  </si>
  <si>
    <t>Buriti dos Montes</t>
  </si>
  <si>
    <t> 84,3 %</t>
  </si>
  <si>
    <t>Cabeceiras do Piauí</t>
  </si>
  <si>
    <t> 91,89 %</t>
  </si>
  <si>
    <t>Cajazeiras do Piauí</t>
  </si>
  <si>
    <t> 83,56 %</t>
  </si>
  <si>
    <t>Cajueiro da Praia</t>
  </si>
  <si>
    <t> 85,68 %</t>
  </si>
  <si>
    <t>Caldeirão Grande do Piauí</t>
  </si>
  <si>
    <t> 89,76 %</t>
  </si>
  <si>
    <t>Campinas do Piauí</t>
  </si>
  <si>
    <t> 90,56 %</t>
  </si>
  <si>
    <t>Campo Alegre do Fidalgo</t>
  </si>
  <si>
    <t> 3,29 %</t>
  </si>
  <si>
    <t>Campo Grande do Piauí</t>
  </si>
  <si>
    <t> 77,04 %</t>
  </si>
  <si>
    <t>Campo Largo do Piauí</t>
  </si>
  <si>
    <t> 85,35 %</t>
  </si>
  <si>
    <t>Campo Maior</t>
  </si>
  <si>
    <t> 95,79 %</t>
  </si>
  <si>
    <t>Canavieira</t>
  </si>
  <si>
    <t> 67,28 %</t>
  </si>
  <si>
    <t>Canto do Buriti</t>
  </si>
  <si>
    <t> 77,62 %</t>
  </si>
  <si>
    <t>Capitão de Campos</t>
  </si>
  <si>
    <t> 82,9 %</t>
  </si>
  <si>
    <t>Capitão Gervásio Oliveira</t>
  </si>
  <si>
    <t> 92,45 %</t>
  </si>
  <si>
    <t>Caracol</t>
  </si>
  <si>
    <t> 98,82 %</t>
  </si>
  <si>
    <t>Caraúbas do Piauí</t>
  </si>
  <si>
    <t> 90,2 %</t>
  </si>
  <si>
    <t>Caridade do Piauí</t>
  </si>
  <si>
    <t> 95,94 %</t>
  </si>
  <si>
    <t>Castelo do Piauí</t>
  </si>
  <si>
    <t> 99,7 %</t>
  </si>
  <si>
    <t>Caxingó</t>
  </si>
  <si>
    <t> 83,57 %</t>
  </si>
  <si>
    <t>Cocal</t>
  </si>
  <si>
    <t> 64,81 %</t>
  </si>
  <si>
    <t>Cocal de Telha</t>
  </si>
  <si>
    <t> 88,45 %</t>
  </si>
  <si>
    <t>Cocal dos Alves</t>
  </si>
  <si>
    <t> 94,26 %</t>
  </si>
  <si>
    <t>Coivaras</t>
  </si>
  <si>
    <t> 91,56 %</t>
  </si>
  <si>
    <t>Colônia do Gurguéia</t>
  </si>
  <si>
    <t> 81,24 %</t>
  </si>
  <si>
    <t>Colônia do Piauí</t>
  </si>
  <si>
    <t> 83,78 %</t>
  </si>
  <si>
    <t>Conceição do Canindé</t>
  </si>
  <si>
    <t> 89,7 %</t>
  </si>
  <si>
    <t>Coronel José Dias</t>
  </si>
  <si>
    <t> 62,1 %</t>
  </si>
  <si>
    <t>Corrente</t>
  </si>
  <si>
    <t> 65,06 %</t>
  </si>
  <si>
    <t>Cristalândia do Piauí</t>
  </si>
  <si>
    <t> 47,66 %</t>
  </si>
  <si>
    <t>Cristino Castro</t>
  </si>
  <si>
    <t> 85,3 %</t>
  </si>
  <si>
    <t>Curimatá</t>
  </si>
  <si>
    <t> 66,83 %</t>
  </si>
  <si>
    <t>Currais</t>
  </si>
  <si>
    <t> 75,43 %</t>
  </si>
  <si>
    <t>Curral Novo do Piauí</t>
  </si>
  <si>
    <t> 77,66 %</t>
  </si>
  <si>
    <t>Curralinhos</t>
  </si>
  <si>
    <t> 87,03 %</t>
  </si>
  <si>
    <t>Demerval Lobão</t>
  </si>
  <si>
    <t> 87,06 %</t>
  </si>
  <si>
    <t>Dirceu Arcoverde</t>
  </si>
  <si>
    <t> 57,57 %</t>
  </si>
  <si>
    <t>Dom Expedito Lopes</t>
  </si>
  <si>
    <t> 58,7 %</t>
  </si>
  <si>
    <t>Dom Inocêncio</t>
  </si>
  <si>
    <t> 95,93 %</t>
  </si>
  <si>
    <t>Domingos Mourão</t>
  </si>
  <si>
    <t> 91,16 %</t>
  </si>
  <si>
    <t>Elesbão Veloso</t>
  </si>
  <si>
    <t>Eliseu Martins</t>
  </si>
  <si>
    <t> 80,92 %</t>
  </si>
  <si>
    <t>Esperantina</t>
  </si>
  <si>
    <t> 57,16 %</t>
  </si>
  <si>
    <t>Fartura do Piauí</t>
  </si>
  <si>
    <t> 78,26 %</t>
  </si>
  <si>
    <t>Flores do Piauí</t>
  </si>
  <si>
    <t> 90,74 %</t>
  </si>
  <si>
    <t>Floresta do Piauí</t>
  </si>
  <si>
    <t> 78,35 %</t>
  </si>
  <si>
    <t>Floriano</t>
  </si>
  <si>
    <t> 96,27 %</t>
  </si>
  <si>
    <t>Francinópolis</t>
  </si>
  <si>
    <t> 91,92 %</t>
  </si>
  <si>
    <t>Francisco Ayres</t>
  </si>
  <si>
    <t> 89,27 %</t>
  </si>
  <si>
    <t>Francisco Macedo</t>
  </si>
  <si>
    <t>Francisco Santos</t>
  </si>
  <si>
    <t> 88,17 %</t>
  </si>
  <si>
    <t>Fronteiras</t>
  </si>
  <si>
    <t> 76 %</t>
  </si>
  <si>
    <t>Geminiano</t>
  </si>
  <si>
    <t> 63,62 %</t>
  </si>
  <si>
    <t>Gilbués</t>
  </si>
  <si>
    <t> 70,72 %</t>
  </si>
  <si>
    <t>Guadalupe</t>
  </si>
  <si>
    <t> 93,72 %</t>
  </si>
  <si>
    <t>Guaribas</t>
  </si>
  <si>
    <t> 74,51 %</t>
  </si>
  <si>
    <t>Hugo Napoleão</t>
  </si>
  <si>
    <t> 93,02 %</t>
  </si>
  <si>
    <t>Ilha Grande</t>
  </si>
  <si>
    <t> 97,69 %</t>
  </si>
  <si>
    <t>Inhuma</t>
  </si>
  <si>
    <t> 86,32 %</t>
  </si>
  <si>
    <t>Ipiranga do Piauí</t>
  </si>
  <si>
    <t> 90,18 %</t>
  </si>
  <si>
    <t>Isaías Coelho</t>
  </si>
  <si>
    <t> 80,18 %</t>
  </si>
  <si>
    <t>Itainópolis</t>
  </si>
  <si>
    <t> 83,33 %</t>
  </si>
  <si>
    <t>Itaueira</t>
  </si>
  <si>
    <t> 77,37 %</t>
  </si>
  <si>
    <t>Jacobina do Piauí</t>
  </si>
  <si>
    <t> 92,29 %</t>
  </si>
  <si>
    <t>Jaicós</t>
  </si>
  <si>
    <t> 67,85 %</t>
  </si>
  <si>
    <t>Jardim do Mulato</t>
  </si>
  <si>
    <t> 82,37 %</t>
  </si>
  <si>
    <t>Jatobá do Piauí</t>
  </si>
  <si>
    <t> 87,76 %</t>
  </si>
  <si>
    <t>Jerumenha</t>
  </si>
  <si>
    <t> 67,95 %</t>
  </si>
  <si>
    <t>João Costa</t>
  </si>
  <si>
    <t> 76,37 %</t>
  </si>
  <si>
    <t>Joaquim Pires</t>
  </si>
  <si>
    <t>Joca Marques</t>
  </si>
  <si>
    <t> 83,97 %</t>
  </si>
  <si>
    <t>José de Freitas</t>
  </si>
  <si>
    <t> 71,54 %</t>
  </si>
  <si>
    <t>Juazeiro do Piauí</t>
  </si>
  <si>
    <t> 82,87 %</t>
  </si>
  <si>
    <t>Júlio Borges</t>
  </si>
  <si>
    <t> 65,73 %</t>
  </si>
  <si>
    <t>Jurema</t>
  </si>
  <si>
    <t> 99,48 %</t>
  </si>
  <si>
    <t>Lagoa Alegre</t>
  </si>
  <si>
    <t> 62,41 %</t>
  </si>
  <si>
    <t>Lagoa de São Francisco</t>
  </si>
  <si>
    <t> 95,34 %</t>
  </si>
  <si>
    <t>Lagoa do Barro do Piauí</t>
  </si>
  <si>
    <t> 83,44 %</t>
  </si>
  <si>
    <t>Lagoa do Piauí</t>
  </si>
  <si>
    <t> 92,82 %</t>
  </si>
  <si>
    <t>Lagoa do Sítio</t>
  </si>
  <si>
    <t> 78,17 %</t>
  </si>
  <si>
    <t>Lagoinha do Piauí</t>
  </si>
  <si>
    <t> 64,76 %</t>
  </si>
  <si>
    <t>Landri Sales</t>
  </si>
  <si>
    <t> 87,26 %</t>
  </si>
  <si>
    <t>Luís Correia</t>
  </si>
  <si>
    <t>Luzilândia</t>
  </si>
  <si>
    <t> 50,33 %</t>
  </si>
  <si>
    <t>Madeiro</t>
  </si>
  <si>
    <t> 99,11 %</t>
  </si>
  <si>
    <t>Manoel Emídio</t>
  </si>
  <si>
    <t> 99,86 %</t>
  </si>
  <si>
    <t>Marcolândia</t>
  </si>
  <si>
    <t>Marcos Parente</t>
  </si>
  <si>
    <t> 95,72 %</t>
  </si>
  <si>
    <t>Massapê do Piauí</t>
  </si>
  <si>
    <t> 92,78 %</t>
  </si>
  <si>
    <t>Matias Olímpio</t>
  </si>
  <si>
    <t> 76,76 %</t>
  </si>
  <si>
    <t>Miguel Alves</t>
  </si>
  <si>
    <t> 94,4 %</t>
  </si>
  <si>
    <t>Miguel Leão</t>
  </si>
  <si>
    <t>Milton Brandão</t>
  </si>
  <si>
    <t> 97,44 %</t>
  </si>
  <si>
    <t>Monsenhor Gil</t>
  </si>
  <si>
    <t> 75,83 %</t>
  </si>
  <si>
    <t>Monsenhor Hipólito</t>
  </si>
  <si>
    <t> 73,72 %</t>
  </si>
  <si>
    <t>Monte Alegre do Piauí</t>
  </si>
  <si>
    <t> 79,87 %</t>
  </si>
  <si>
    <t>Morro Cabeça no Tempo</t>
  </si>
  <si>
    <t> 74,48 %</t>
  </si>
  <si>
    <t>Morro do Chapéu do Piauí</t>
  </si>
  <si>
    <t> 80,04 %</t>
  </si>
  <si>
    <t>Murici dos Portelas</t>
  </si>
  <si>
    <t> 95,15 %</t>
  </si>
  <si>
    <t>Nazaré do Piauí</t>
  </si>
  <si>
    <t> 82,88 %</t>
  </si>
  <si>
    <t>Nazária</t>
  </si>
  <si>
    <t> 79,19 %</t>
  </si>
  <si>
    <t>Nossa Senhora de Nazaré</t>
  </si>
  <si>
    <t> 86,19 %</t>
  </si>
  <si>
    <t>Nossa Senhora dos Remédios</t>
  </si>
  <si>
    <t> 64,46 %</t>
  </si>
  <si>
    <t>Nova Santa Rita</t>
  </si>
  <si>
    <t>Novo Oriente do Piauí</t>
  </si>
  <si>
    <t> 87,86 %</t>
  </si>
  <si>
    <t>Novo Santo Antônio</t>
  </si>
  <si>
    <t> 89 %</t>
  </si>
  <si>
    <t>Oeiras</t>
  </si>
  <si>
    <t> 66,88 %</t>
  </si>
  <si>
    <t>Olho d`Água do Piauí</t>
  </si>
  <si>
    <t> 84,65 %</t>
  </si>
  <si>
    <t>Padre Marcos</t>
  </si>
  <si>
    <t>Paes Landim</t>
  </si>
  <si>
    <t> 92,26 %</t>
  </si>
  <si>
    <t>Pajeú do Piauí</t>
  </si>
  <si>
    <t> 68,32 %</t>
  </si>
  <si>
    <t>Palmeira do Piauí</t>
  </si>
  <si>
    <t> 56,54 %</t>
  </si>
  <si>
    <t>Palmeirais</t>
  </si>
  <si>
    <t> 49,4 %</t>
  </si>
  <si>
    <t>Paquetá</t>
  </si>
  <si>
    <t> 91,24 %</t>
  </si>
  <si>
    <t>Parnaguá</t>
  </si>
  <si>
    <t> 85,42 %</t>
  </si>
  <si>
    <t>Parnaíba</t>
  </si>
  <si>
    <t> 85,61 %</t>
  </si>
  <si>
    <t>Passagem Franca do Piauí</t>
  </si>
  <si>
    <t> 81,67 %</t>
  </si>
  <si>
    <t>Patos do Piauí</t>
  </si>
  <si>
    <t> 98 %</t>
  </si>
  <si>
    <t>Pau d`Arco do Piauí</t>
  </si>
  <si>
    <t> 77,97 %</t>
  </si>
  <si>
    <t>Paulistana</t>
  </si>
  <si>
    <t> 87,75 %</t>
  </si>
  <si>
    <t>Pavussu</t>
  </si>
  <si>
    <t> 88,7 %</t>
  </si>
  <si>
    <t>Pedro II</t>
  </si>
  <si>
    <t> 90,9 %</t>
  </si>
  <si>
    <t>Pedro Laurentino</t>
  </si>
  <si>
    <t> 90,11 %</t>
  </si>
  <si>
    <t>Picos</t>
  </si>
  <si>
    <t> 98,61 %</t>
  </si>
  <si>
    <t>Pimenteiras</t>
  </si>
  <si>
    <t> 77,23 %</t>
  </si>
  <si>
    <t>Pio IX</t>
  </si>
  <si>
    <t> 84,43 %</t>
  </si>
  <si>
    <t>Piracuruca</t>
  </si>
  <si>
    <t> 89,83 %</t>
  </si>
  <si>
    <t>Piripiri</t>
  </si>
  <si>
    <t> 68,94 %</t>
  </si>
  <si>
    <t>Porto</t>
  </si>
  <si>
    <t>Porto Alegre do Piauí</t>
  </si>
  <si>
    <t> 95,27 %</t>
  </si>
  <si>
    <t>Prata do Piauí</t>
  </si>
  <si>
    <t> 80,71 %</t>
  </si>
  <si>
    <t>Queimada Nova</t>
  </si>
  <si>
    <t> 98,28 %</t>
  </si>
  <si>
    <t>Redenção do Gurguéia</t>
  </si>
  <si>
    <t> 63,08 %</t>
  </si>
  <si>
    <t>Regeneração</t>
  </si>
  <si>
    <t> 85,52 %</t>
  </si>
  <si>
    <t>Riacho Frio</t>
  </si>
  <si>
    <t> 83,59 %</t>
  </si>
  <si>
    <t>Ribeira do Piauí</t>
  </si>
  <si>
    <t> 85,78 %</t>
  </si>
  <si>
    <t>Ribeiro Gonçalves</t>
  </si>
  <si>
    <t>Rio Grande do Piauí</t>
  </si>
  <si>
    <t> 83,16 %</t>
  </si>
  <si>
    <t>Santa Cruz do Piauí</t>
  </si>
  <si>
    <t> 95,69 %</t>
  </si>
  <si>
    <t>Santa Cruz dos Milagres</t>
  </si>
  <si>
    <t> 94,41 %</t>
  </si>
  <si>
    <t>Santa Filomena</t>
  </si>
  <si>
    <t> 77,7 %</t>
  </si>
  <si>
    <t>Santa Luz</t>
  </si>
  <si>
    <t> 62,38 %</t>
  </si>
  <si>
    <t>Santa Rosa do Piauí</t>
  </si>
  <si>
    <t> 87,11 %</t>
  </si>
  <si>
    <t>Santana do Piauí</t>
  </si>
  <si>
    <t> 94,67 %</t>
  </si>
  <si>
    <t>Santo Antônio de Lisboa</t>
  </si>
  <si>
    <t> 96,09 %</t>
  </si>
  <si>
    <t>Santo Antônio dos Milagres</t>
  </si>
  <si>
    <t> 55,9 %</t>
  </si>
  <si>
    <t>Santo Inácio do Piauí</t>
  </si>
  <si>
    <t> 84,25 %</t>
  </si>
  <si>
    <t>São Braz do Piauí</t>
  </si>
  <si>
    <t> 86,46 %</t>
  </si>
  <si>
    <t>São Félix do Piauí</t>
  </si>
  <si>
    <t> 82,19 %</t>
  </si>
  <si>
    <t>São Francisco de Assis do Piauí</t>
  </si>
  <si>
    <t> 85,16 %</t>
  </si>
  <si>
    <t>São Francisco do Piauí</t>
  </si>
  <si>
    <t> 87,49 %</t>
  </si>
  <si>
    <t>São Gonçalo do Gurguéia</t>
  </si>
  <si>
    <t> 70,35 %</t>
  </si>
  <si>
    <t>São Gonçalo do Piauí</t>
  </si>
  <si>
    <t> 67,83 %</t>
  </si>
  <si>
    <t>São João da Canabrava</t>
  </si>
  <si>
    <t> 69,17 %</t>
  </si>
  <si>
    <t>São João da Fronteira</t>
  </si>
  <si>
    <t> 89,29 %</t>
  </si>
  <si>
    <t>São João da Serra</t>
  </si>
  <si>
    <t> 80,08 %</t>
  </si>
  <si>
    <t>São João da Varjota</t>
  </si>
  <si>
    <t>São João do Arraial</t>
  </si>
  <si>
    <t> 85,77 %</t>
  </si>
  <si>
    <t>São João do Piauí</t>
  </si>
  <si>
    <t> 90,91 %</t>
  </si>
  <si>
    <t>São José do Divino</t>
  </si>
  <si>
    <t> 88,77 %</t>
  </si>
  <si>
    <t>São José do Peixe</t>
  </si>
  <si>
    <t> 81,31 %</t>
  </si>
  <si>
    <t>São José do Piauí</t>
  </si>
  <si>
    <t> 95,67 %</t>
  </si>
  <si>
    <t>São Julião</t>
  </si>
  <si>
    <t> 82,07 %</t>
  </si>
  <si>
    <t>São Lourenço do Piauí</t>
  </si>
  <si>
    <t> 86,85 %</t>
  </si>
  <si>
    <t>São Luis do Piauí</t>
  </si>
  <si>
    <t> 98,68 %</t>
  </si>
  <si>
    <t>São Miguel da Baixa Grande</t>
  </si>
  <si>
    <t>São Miguel do Fidalgo</t>
  </si>
  <si>
    <t> 86,39 %</t>
  </si>
  <si>
    <t>São Miguel do Tapuio</t>
  </si>
  <si>
    <t> 87,51 %</t>
  </si>
  <si>
    <t>São Pedro do Piauí</t>
  </si>
  <si>
    <t> 92,9 %</t>
  </si>
  <si>
    <t>São Raimundo Nonato</t>
  </si>
  <si>
    <t> 68,26 %</t>
  </si>
  <si>
    <t>Sebastião Barros</t>
  </si>
  <si>
    <t> 68,41 %</t>
  </si>
  <si>
    <t>Sebastião Leal</t>
  </si>
  <si>
    <t> 93,97 %</t>
  </si>
  <si>
    <t>Sigefredo Pacheco</t>
  </si>
  <si>
    <t> 73,96 %</t>
  </si>
  <si>
    <t>Simões</t>
  </si>
  <si>
    <t> 83,83 %</t>
  </si>
  <si>
    <t>Simplício Mendes</t>
  </si>
  <si>
    <t> 97,71 %</t>
  </si>
  <si>
    <t>Socorro do Piauí</t>
  </si>
  <si>
    <t> 92,3 %</t>
  </si>
  <si>
    <t>Sussuapara</t>
  </si>
  <si>
    <t> 87,01 %</t>
  </si>
  <si>
    <t>Tamboril do Piauí</t>
  </si>
  <si>
    <t> 91,76 %</t>
  </si>
  <si>
    <t>Tanque do Piauí</t>
  </si>
  <si>
    <t>Teresina</t>
  </si>
  <si>
    <t>União</t>
  </si>
  <si>
    <t> 79,74 %</t>
  </si>
  <si>
    <t>Uruçuí</t>
  </si>
  <si>
    <t> 51,86 %</t>
  </si>
  <si>
    <t>Valença do Piauí</t>
  </si>
  <si>
    <t> 77 %</t>
  </si>
  <si>
    <t>Várzea Branca</t>
  </si>
  <si>
    <t> 79,61 %</t>
  </si>
  <si>
    <t>Várzea Grande</t>
  </si>
  <si>
    <t> 82,22 %</t>
  </si>
  <si>
    <t>Vera Mendes</t>
  </si>
  <si>
    <t> 88,81 %</t>
  </si>
  <si>
    <t>Vila Nova do Piauí</t>
  </si>
  <si>
    <t>Wall Ferraz</t>
  </si>
  <si>
    <t>Total</t>
  </si>
  <si>
    <t>Meta 2017</t>
  </si>
  <si>
    <t>Indicadro 1 - Cobertura populacional estimada pelas equipes de atenção básica.
(Fonte: MS/DAB)</t>
  </si>
  <si>
    <t>Indicador 2 - Proporção de internações por condições sensíveis a atenção básica (residência) (Fonte: SIH-SUS)</t>
  </si>
  <si>
    <t>Indicador  3 - Cobertura de acompanhamento das condicionalidades de saúde do programa bolsa família (Fonte: MS/SISVAN)</t>
  </si>
  <si>
    <t>Indicadro 4 - Cobertura populacional estimada pelas equipes de saúde bucal. (Fonte: MS/DAB)</t>
  </si>
  <si>
    <t>Indicadro 5 - Média da ação coletiva de escovação dental supervisionada (Fonte: SIA/SUS)</t>
  </si>
  <si>
    <t>Indicador 6 - Proporção de exodontia
em relação aos procedimentos
(Fonte: SIA/SUS)</t>
  </si>
  <si>
    <t>Indicador 7 - Razão de procedimentos 
ambulatoriais de media complexidade e pop. Residente (Fonte: SIA/SUS)</t>
  </si>
  <si>
    <t>Indicador 8  - Razão de Internações Clínico-Cirúrgicas
de Média Complexidade e População Residente, Piauí, 2013</t>
  </si>
  <si>
    <t>Indicador 9 - Razão de procedimentos ambulatoriais de alta complexidade
e população residente (Fonte: SIA/SUS)</t>
  </si>
  <si>
    <t>Indicador 10 - Razão de internações 
clinico-cirúrgicas de alta complexidade na população residente (Fonte: SIH/SUS)</t>
  </si>
  <si>
    <t>Indicador 11 - Proporção de serviços hospitalares com contrato de metas firmado.</t>
  </si>
  <si>
    <t>Indicador 12 - Número de unidades de saúde com serviço de notificação de violência doméstica, sexual e outras violências implantado (Fonte: SINAN)</t>
  </si>
  <si>
    <t>Indicador 13 - Proporção de acesso 
hospitalar dos óbitos por acidente</t>
  </si>
  <si>
    <t>Indicador 14 - Proporção de óbitos nas internações por infarto agudo do miocárdio (iam)</t>
  </si>
  <si>
    <t>Indicador 15 - Proporção de óbitos, em menores de 15 anos, nas unidades 
de terapia intensiva (uti)</t>
  </si>
  <si>
    <t>Indicador 16 - Cobertura do serviço de atendimento móvel de urgência (samu 192)</t>
  </si>
  <si>
    <t>Indicador 18 - Razão de exames citopatológicos do colo do útero em mulheres de 25 a 64 anos e população residente 
(Fonte: SISCAM)</t>
  </si>
  <si>
    <t>Indicador 19 - Razão de exames de mamografia de rastreamento realizados em mulheres de 50 a 69 anos e população da mesma faixa etária</t>
  </si>
  <si>
    <t>Indicador 20 - Proporção de parto 
normal, residentes piauí, 2013 
(Fonte: SISPRENATAL)</t>
  </si>
  <si>
    <t>Indicador 21 - Proporção de nascidos vivos de mães com sete ou mais consulta de pré-natal, residentes piauí, 2013 (Fonte: SINASC)</t>
  </si>
  <si>
    <t>Indicador 22 - número de testes
de sífilis por gestante.</t>
  </si>
  <si>
    <t>Indicador 23 - Número de obitos maternos 
em determinado período e local de residência</t>
  </si>
  <si>
    <t>Indicador 24 - Taxa de 
mortalidade infantil</t>
  </si>
  <si>
    <t>Indicador 25 - Proporção de óbitos
infantis e fetais investigados</t>
  </si>
  <si>
    <t>Indicador 26 - Proporção de óbitos
Materno investigados</t>
  </si>
  <si>
    <t>Indicador 27 - Proporção de óbitos
mulheres em idade fértil (MIF) investigados</t>
  </si>
  <si>
    <t>Indicador 28 - Número de casos novos de sífilis congênita em menores de um ano de idade</t>
  </si>
  <si>
    <t>Indicador 30 - Número de óbitos prematuros (&lt;70 anos) pelo conjunto das 4 principais dcnt (doenças do aparelho circulatório, câncer, diabetes e doenças respiratórias crônicas)</t>
  </si>
  <si>
    <t>Indicador 35 - Proporção de vacinas do calendário básico de vacinação da criança com coberturas vacinais alcançadas</t>
  </si>
  <si>
    <t>Indicador 36 - Proporção de cura de casos novos de tuberculose pulmonar bacilífera</t>
  </si>
  <si>
    <t>Indicador 37 - Proporção de exame anti-hiv realizados entre os casos novos de tuberculose</t>
  </si>
  <si>
    <t>Indicador 38 - Proporção de registro de óbitos com causa básica definida</t>
  </si>
  <si>
    <t>Indicador 39 - Proporção de casos de doenças de notificação compulsória imediata (dnci) encerradas em até 60 dias após notificação</t>
  </si>
  <si>
    <t>Indicador 40 - Proporção de municípios com casos de doenças ou agravos relacionados ao trabalho notificados.</t>
  </si>
  <si>
    <t>Indicador 41 - percentual de municípios que executam as ações de vigilância sanitária consideradas necessárias a todos os municípios  %</t>
  </si>
  <si>
    <t>Indicador 42 - Número de casos novos de aids em menores de 5 anos</t>
  </si>
  <si>
    <t>Indicador 43 - Proporção de pacientes hiv+ com 1º CD4 inferior a 200CEL/MM3</t>
  </si>
  <si>
    <t>Indicador 44 - Número de testes sorológicos anti-hcv realizados</t>
  </si>
  <si>
    <t>Indicador 45 - Proporção de cura dos casos novos de hanseníase diagnosticados nos anos das coortes</t>
  </si>
  <si>
    <t>Indicador 46 - proporção de contatos intradomiciliares de casos novos de hanseníase examinados</t>
  </si>
  <si>
    <t>Indicador 47 - Número absoluto de óbitos por leishmaniose visceral</t>
  </si>
  <si>
    <t>Indicador 48 - Proporção de cães vacinados na campanha de vacinação antirrábica canina</t>
  </si>
  <si>
    <t>Indicador 49 - Proporção de escolares examinados para o tracoma nos municípios prioritários</t>
  </si>
  <si>
    <t>Indicador 51 - número absoluto de óbitos por dengue</t>
  </si>
  <si>
    <t>Indicador 52 - proporção de imóveis visitados em pelo menos 4 ciclos de visitas domiciliares para controle da dengue</t>
  </si>
  <si>
    <t>Indicador 53 - Proporção de análises realizadas em amostras de água para consumo humano quanto aos parâmetros coliformes totais, cloro residual livre e turbidez</t>
  </si>
  <si>
    <t>Indicador 54 - Percentual de municípios com o sistema horus implantado</t>
  </si>
  <si>
    <t>Indicador 55 - proporção de municípios da extrema pobreza com farmácias da atenção básica e centrais de abastecimento farmacêutico estruturados</t>
  </si>
  <si>
    <t>Indicador 56 - Percentual de indústrias de medicamentos inspecionadas pela vigilância sanitária, no ano</t>
  </si>
  <si>
    <t>Indicador 57 - Proporção de ações de educação permanente implementadas e/ou realizadas</t>
  </si>
  <si>
    <t>Indicador 58 - Proporção de novos e/ou ampliação de programas de residência de medicina da família e comunidade e da residência multiprofissional em atenção básica/saúde da família/saúde coletiva</t>
  </si>
  <si>
    <t>Indicador 59 - Proporção de novos e/ou ampliação de programas de residência médica em psiquiatria e multiprofissional em saúde mental</t>
  </si>
  <si>
    <t>Indicador 60 - número de pontos do telessaúde brasil redes implantados</t>
  </si>
  <si>
    <t>Indicador 61 - Proporção de trabalhadores que atendem ao sus, na esfera pública, com vínculos protegidos</t>
  </si>
  <si>
    <t>Indicador 62 - Número de mesas ou espaços formais municipais e estaduais de negociação permanente do sus, implantados e/ou mantidos em funcionamento</t>
  </si>
  <si>
    <t>Indicador 63 - Proporção de plano de saúde enviado ao conselho de saúde</t>
  </si>
  <si>
    <t>Indicador 64 - Número de mesas ou espaços formais municipais e estaduais de negociação permanente do sus, implantados e/ou mantidos em funcionamento</t>
  </si>
  <si>
    <t>Indicador 65 - Proporção de municípios com ouvidorias implantadas</t>
  </si>
  <si>
    <t>Indicador 66 - Componente do sna estruturado</t>
  </si>
  <si>
    <t>Indicador 67 - proporção de entes com pelo menos uma alimentação por ano no banco de preço em saúde</t>
  </si>
  <si>
    <t>Total de procedimentos
ambulatoriais selecionados
de média complexidade</t>
  </si>
  <si>
    <t>População
2013</t>
  </si>
  <si>
    <t>% (/100)</t>
  </si>
  <si>
    <t>População</t>
  </si>
  <si>
    <t>Estimativa da População coberta</t>
  </si>
  <si>
    <t>Total de internações 
por causas sensíveis</t>
  </si>
  <si>
    <t>Total de internações clínicas</t>
  </si>
  <si>
    <t>Famílias para 
Acompanhamento</t>
  </si>
  <si>
    <t>Famílias 
Acompanhadas</t>
  </si>
  <si>
    <t>Tolal de 
escovação</t>
  </si>
  <si>
    <t>total de procedimento 
clínicos individuais</t>
  </si>
  <si>
    <t>Total de exodontias</t>
  </si>
  <si>
    <t>Total de procedimentos 
ambulatoriais selecionados 
de média complexidade</t>
  </si>
  <si>
    <t>Total de Procedimentos ambulatoriais selecionados de alta complexidade</t>
  </si>
  <si>
    <t>População 2013</t>
  </si>
  <si>
    <t>% 
(/100)</t>
  </si>
  <si>
    <t>Total de internações clinico-cirurgicas realizadas de alta complexidade</t>
  </si>
  <si>
    <t>%
(/1000)</t>
  </si>
  <si>
    <t>Numero absoluto 
de UBS notificadora</t>
  </si>
  <si>
    <t>Nº de obitos 
hospitalares por acidentes</t>
  </si>
  <si>
    <t>Total de obitos  
por acidentes</t>
  </si>
  <si>
    <t>% Proporção</t>
  </si>
  <si>
    <t>Óbitos das internações por IAM</t>
  </si>
  <si>
    <t>total das internações por IAM</t>
  </si>
  <si>
    <t>Total de
óbitos UTI</t>
  </si>
  <si>
    <t>Total de internação 
UTI</t>
  </si>
  <si>
    <t>Nº de exames 2013</t>
  </si>
  <si>
    <t>População de 25 a 64 anos 2012</t>
  </si>
  <si>
    <t>Nº de Exames 
2013</t>
  </si>
  <si>
    <t>População de 
50 a 69 anos 2012</t>
  </si>
  <si>
    <t>Nº de Partos 
normais</t>
  </si>
  <si>
    <t>Nº Total 
de partos</t>
  </si>
  <si>
    <t>Nascidos vivos 
de mães com 7 e +</t>
  </si>
  <si>
    <t>total de 
nascidos vivos</t>
  </si>
  <si>
    <t>Nº Teste</t>
  </si>
  <si>
    <t>Nº Partos hospitalares</t>
  </si>
  <si>
    <t>Nº Abosoluto de óbitos 2013</t>
  </si>
  <si>
    <t>Total de óbitos fetais + infantis existentes</t>
  </si>
  <si>
    <t>Total de óbitos fetais + infantis investigados</t>
  </si>
  <si>
    <t>Total de óbitos</t>
  </si>
  <si>
    <t>Total de óbitos investigados</t>
  </si>
  <si>
    <t>Nº Absoluto de óbitos 2013</t>
  </si>
  <si>
    <t>total de óbitos não fetais causa básica definida</t>
  </si>
  <si>
    <t>total de óbito 
não fetais</t>
  </si>
  <si>
    <t>Nº de Noticações</t>
  </si>
  <si>
    <t>Nº de Noticações encerradas 60 após notifcação</t>
  </si>
  <si>
    <t>Nº Abosoluto 2013</t>
  </si>
  <si>
    <t>Nº de casos</t>
  </si>
  <si>
    <t>Nº de caurados</t>
  </si>
  <si>
    <t>Nº de Cães</t>
  </si>
  <si>
    <t>Nº de Vacinados</t>
  </si>
  <si>
    <t>Nº de Alunos matriculados de 5 a 14 anos</t>
  </si>
  <si>
    <t>Nº de Alunos examinados de 5 a 14 anos</t>
  </si>
  <si>
    <t>Nº de imóveis</t>
  </si>
  <si>
    <t>Nº de Visistas realizadas</t>
  </si>
  <si>
    <t>amostras</t>
  </si>
  <si>
    <t>analises</t>
  </si>
  <si>
    <t>trabalhadores que atendem ao SUS, cadastrado no CNES</t>
  </si>
  <si>
    <t>Trabalhadores que atendem ao SUS, cadastrados no CNES</t>
  </si>
  <si>
    <t> 99,75 %</t>
  </si>
  <si>
    <t> 86,22 %</t>
  </si>
  <si>
    <t> 95,66 %</t>
  </si>
  <si>
    <t> 76,11 %</t>
  </si>
  <si>
    <t> 90,04 %</t>
  </si>
  <si>
    <t> 67,96 %</t>
  </si>
  <si>
    <t> 91,63 %</t>
  </si>
  <si>
    <t> 75,17 %</t>
  </si>
  <si>
    <t> 85,26 %</t>
  </si>
  <si>
    <t> 84,64 %</t>
  </si>
  <si>
    <t> 81,35 %</t>
  </si>
  <si>
    <t> 87,62 %</t>
  </si>
  <si>
    <t> 72,14 %</t>
  </si>
  <si>
    <t> 84,06 %</t>
  </si>
  <si>
    <t> 82,92 %</t>
  </si>
  <si>
    <t> 69,39 %</t>
  </si>
  <si>
    <t> 83,9 %</t>
  </si>
  <si>
    <t> 99,06 %</t>
  </si>
  <si>
    <t> 79,23 %</t>
  </si>
  <si>
    <t> 92,46 %</t>
  </si>
  <si>
    <t> 31,6 %</t>
  </si>
  <si>
    <t> 66,25 %</t>
  </si>
  <si>
    <t>Indicador 15 - Taxa de Mortalidade de Infantil</t>
  </si>
  <si>
    <t>Munic Resid - PI</t>
  </si>
  <si>
    <t>&lt; 7d</t>
  </si>
  <si>
    <t>28d-&lt;1</t>
  </si>
  <si>
    <t>220005 Acauã</t>
  </si>
  <si>
    <t>220010 Agricolândia</t>
  </si>
  <si>
    <t>220020 Água Branca</t>
  </si>
  <si>
    <t>220025 Alagoinha do Piauí</t>
  </si>
  <si>
    <t>220027 Alegrete do Piauí</t>
  </si>
  <si>
    <t>220030 Alto Longá</t>
  </si>
  <si>
    <t>220040 Altos</t>
  </si>
  <si>
    <t>220045 Alvorada do Gurguéia</t>
  </si>
  <si>
    <t>220050 Amarante</t>
  </si>
  <si>
    <t>220060 Angical do Piauí</t>
  </si>
  <si>
    <t>220070 Anísio de Abreu</t>
  </si>
  <si>
    <t>220080 Antônio Almeida</t>
  </si>
  <si>
    <t>220090 Aroazes</t>
  </si>
  <si>
    <t>220095 Aroeiras do Itaim</t>
  </si>
  <si>
    <t>220100 Arraial</t>
  </si>
  <si>
    <t>220105 Assunção do Piauí</t>
  </si>
  <si>
    <t>220110 Avelino Lopes</t>
  </si>
  <si>
    <t>220115 Baixa Grande do Ribeiro</t>
  </si>
  <si>
    <t>220117 Barra D'Alcântara</t>
  </si>
  <si>
    <t>220120 Barras</t>
  </si>
  <si>
    <t>220130 Barreiras do Piauí</t>
  </si>
  <si>
    <t>220140 Barro Duro</t>
  </si>
  <si>
    <t>220150 Batalha</t>
  </si>
  <si>
    <t>220155 Bela Vista do Piauí</t>
  </si>
  <si>
    <t>220157 Belém do Piauí</t>
  </si>
  <si>
    <t>220160 Beneditinos</t>
  </si>
  <si>
    <t>220170 Bertolínia</t>
  </si>
  <si>
    <t>220173 Betânia do Piauí</t>
  </si>
  <si>
    <t>220177 Boa Hora</t>
  </si>
  <si>
    <t>220180 Bocaina</t>
  </si>
  <si>
    <t>220190 Bom Jesus</t>
  </si>
  <si>
    <t>220191 Bom Princípio do Piauí</t>
  </si>
  <si>
    <t>220192 Bonfim do Piauí</t>
  </si>
  <si>
    <t>220194 Boqueirão do Piauí</t>
  </si>
  <si>
    <t>220196 Brasileira</t>
  </si>
  <si>
    <t>220198 Brejo do Piauí</t>
  </si>
  <si>
    <t>220200 Buriti dos Lopes</t>
  </si>
  <si>
    <t>220202 Buriti dos Montes</t>
  </si>
  <si>
    <t>220205 Cabeceiras do Piauí</t>
  </si>
  <si>
    <t>220207 Cajazeiras do Piauí</t>
  </si>
  <si>
    <t>220208 Cajueiro da Praia</t>
  </si>
  <si>
    <t>220209 Caldeirão Grande do Piauí</t>
  </si>
  <si>
    <t>220210 Campinas do Piauí</t>
  </si>
  <si>
    <t>220211 Campo Alegre do Fidalgo</t>
  </si>
  <si>
    <t>220213 Campo Grande do Piauí</t>
  </si>
  <si>
    <t>220217 Campo Largo do Piauí</t>
  </si>
  <si>
    <t>220220 Campo Maior</t>
  </si>
  <si>
    <t>220225 Canavieira</t>
  </si>
  <si>
    <t>220230 Canto do Buriti</t>
  </si>
  <si>
    <t>220240 Capitão de Campos</t>
  </si>
  <si>
    <t>220245 Capitão Gervásio Oliveira</t>
  </si>
  <si>
    <t>220250 Caracol</t>
  </si>
  <si>
    <t>220253 Caraúbas do Piauí</t>
  </si>
  <si>
    <t>220255 Caridade do Piauí</t>
  </si>
  <si>
    <t>220260 Castelo do Piauí</t>
  </si>
  <si>
    <t>220265 Caxingó</t>
  </si>
  <si>
    <t>220270 Cocal</t>
  </si>
  <si>
    <t>220271 Cocal de Telha</t>
  </si>
  <si>
    <t>220272 Cocal dos Alves</t>
  </si>
  <si>
    <t>220273 Coivaras</t>
  </si>
  <si>
    <t>220275 Colônia do Gurguéia</t>
  </si>
  <si>
    <t>220277 Colônia do Piauí</t>
  </si>
  <si>
    <t>220280 Conceição do Canindé</t>
  </si>
  <si>
    <t>220285 Coronel José Dias</t>
  </si>
  <si>
    <t>220290 Corrente</t>
  </si>
  <si>
    <t>220300 Cristalândia do Piauí</t>
  </si>
  <si>
    <t>220310 Cristino Castro</t>
  </si>
  <si>
    <t>220320 Curimatá</t>
  </si>
  <si>
    <t>220323 Currais</t>
  </si>
  <si>
    <t>220327 Curral Novo do Piauí</t>
  </si>
  <si>
    <t>220325 Curralinhos</t>
  </si>
  <si>
    <t>220330 Demerval Lobão</t>
  </si>
  <si>
    <t>220335 Dirceu Arcoverde</t>
  </si>
  <si>
    <t>220340 Dom Expedito Lopes</t>
  </si>
  <si>
    <t>220345 Dom Inocêncio</t>
  </si>
  <si>
    <t>220342 Domingos Mourão</t>
  </si>
  <si>
    <t>220350 Elesbão Veloso</t>
  </si>
  <si>
    <t>220360 Eliseu Martins</t>
  </si>
  <si>
    <t>220370 Esperantina</t>
  </si>
  <si>
    <t>220375 Fartura do Piauí</t>
  </si>
  <si>
    <t>220380 Flores do Piauí</t>
  </si>
  <si>
    <t>220385 Floresta do Piauí</t>
  </si>
  <si>
    <t>220390 Floriano</t>
  </si>
  <si>
    <t>220400 Francinópolis</t>
  </si>
  <si>
    <t>220410 Francisco Ayres</t>
  </si>
  <si>
    <t>220415 Francisco Macedo</t>
  </si>
  <si>
    <t>220420 Francisco Santos</t>
  </si>
  <si>
    <t>220430 Fronteiras</t>
  </si>
  <si>
    <t>220435 Geminiano</t>
  </si>
  <si>
    <t>220440 Gilbués</t>
  </si>
  <si>
    <t>220450 Guadalupe</t>
  </si>
  <si>
    <t>220455 Guaribas</t>
  </si>
  <si>
    <t>220460 Hugo Napoleão</t>
  </si>
  <si>
    <t>220465 Ilha Grande</t>
  </si>
  <si>
    <t>220470 Inhuma</t>
  </si>
  <si>
    <t>220480 Ipiranga do Piauí</t>
  </si>
  <si>
    <t>220490 Isaías Coelho</t>
  </si>
  <si>
    <t>220500 Itainópolis</t>
  </si>
  <si>
    <t>220510 Itaueira</t>
  </si>
  <si>
    <t>220515 Jacobina do Piauí</t>
  </si>
  <si>
    <t>220520 Jaicós</t>
  </si>
  <si>
    <t>220525 Jardim do Mulato</t>
  </si>
  <si>
    <t>220527 Jatobá do Piauí</t>
  </si>
  <si>
    <t>220530 Jerumenha</t>
  </si>
  <si>
    <t>220535 João Costa</t>
  </si>
  <si>
    <t>220540 Joaquim Pires</t>
  </si>
  <si>
    <t>220545 Joca Marques</t>
  </si>
  <si>
    <t>220550 José de Freitas</t>
  </si>
  <si>
    <t>220551 Juazeiro do Piauí</t>
  </si>
  <si>
    <t>220552 Júlio Borges</t>
  </si>
  <si>
    <t>220553 Jurema</t>
  </si>
  <si>
    <t>220555 Lagoa Alegre</t>
  </si>
  <si>
    <t>220557 Lagoa de São Francisco</t>
  </si>
  <si>
    <t>220556 Lagoa do Barro do Piauí</t>
  </si>
  <si>
    <t>220558 Lagoa do Piauí</t>
  </si>
  <si>
    <t>220559 Lagoa do Sítio</t>
  </si>
  <si>
    <t>220554 Lagoinha do Piauí</t>
  </si>
  <si>
    <t>220560 Landri Sales</t>
  </si>
  <si>
    <t>220570 Luís Correia</t>
  </si>
  <si>
    <t>220580 Luzilândia</t>
  </si>
  <si>
    <t>220585 Madeiro</t>
  </si>
  <si>
    <t>220590 Manoel Emídio</t>
  </si>
  <si>
    <t>220595 Marcolândia</t>
  </si>
  <si>
    <t>220600 Marcos Parente</t>
  </si>
  <si>
    <t>220605 Massapê do Piauí</t>
  </si>
  <si>
    <t>220610 Matias Olímpio</t>
  </si>
  <si>
    <t>220620 Miguel Alves</t>
  </si>
  <si>
    <t>220630 Miguel Leão</t>
  </si>
  <si>
    <t>220635 Milton Brandão</t>
  </si>
  <si>
    <t>220640 Monsenhor Gil</t>
  </si>
  <si>
    <t>220650 Monsenhor Hipólito</t>
  </si>
  <si>
    <t>220660 Monte Alegre do Piauí</t>
  </si>
  <si>
    <t>220665 Morro Cabeça no Tempo</t>
  </si>
  <si>
    <t>220667 Morro do Chapéu do Piauí</t>
  </si>
  <si>
    <t>220669 Murici dos Portelas</t>
  </si>
  <si>
    <t>220670 Nazaré do Piauí</t>
  </si>
  <si>
    <t>220672 Nazária</t>
  </si>
  <si>
    <t>220675 Nossa Senhora de Nazaré</t>
  </si>
  <si>
    <t>220680 Nossa Senhora dos Remédios</t>
  </si>
  <si>
    <t>220795 Nova Santa Rita</t>
  </si>
  <si>
    <t>220690 Novo Oriente do Piauí</t>
  </si>
  <si>
    <t>220695 Novo Santo Antônio</t>
  </si>
  <si>
    <t>220700 Oeiras</t>
  </si>
  <si>
    <t>220710 Olho D'Água do Piauí</t>
  </si>
  <si>
    <t>220720 Padre Marcos</t>
  </si>
  <si>
    <t>220730 Paes Landim</t>
  </si>
  <si>
    <t>220735 Pajeú do Piauí</t>
  </si>
  <si>
    <t>220740 Palmeira do Piauí</t>
  </si>
  <si>
    <t>220750 Palmeirais</t>
  </si>
  <si>
    <t>220755 Paquetá</t>
  </si>
  <si>
    <t>220760 Parnaguá</t>
  </si>
  <si>
    <t>220770 Parnaíba</t>
  </si>
  <si>
    <t>220775 Passagem Franca do Piauí</t>
  </si>
  <si>
    <t>220777 Patos do Piauí</t>
  </si>
  <si>
    <t>220779 Pau D'Arco do Piauí</t>
  </si>
  <si>
    <t>220780 Paulistana</t>
  </si>
  <si>
    <t>220785 Pavussu</t>
  </si>
  <si>
    <t>220790 Pedro II</t>
  </si>
  <si>
    <t>220793 Pedro Laurentino</t>
  </si>
  <si>
    <t>220800 Picos</t>
  </si>
  <si>
    <t>220810 Pimenteiras</t>
  </si>
  <si>
    <t>220820 Pio IX</t>
  </si>
  <si>
    <t>220830 Piracuruca</t>
  </si>
  <si>
    <t>220840 Piripiri</t>
  </si>
  <si>
    <t>220850 Porto</t>
  </si>
  <si>
    <t>220855 Porto Alegre do Piauí</t>
  </si>
  <si>
    <t>220860 Prata do Piauí</t>
  </si>
  <si>
    <t>220865 Queimada Nova</t>
  </si>
  <si>
    <t>220870 Redenção do Gurguéia</t>
  </si>
  <si>
    <t>220880 Regeneração</t>
  </si>
  <si>
    <t>220885 Riacho Frio</t>
  </si>
  <si>
    <t>220887 Ribeira do Piauí</t>
  </si>
  <si>
    <t>220890 Ribeiro Gonçalves</t>
  </si>
  <si>
    <t>220900 Rio Grande do Piauí</t>
  </si>
  <si>
    <t>220910 Santa Cruz do Piauí</t>
  </si>
  <si>
    <t>220915 Santa Cruz dos Milagres</t>
  </si>
  <si>
    <t>220920 Santa Filomena</t>
  </si>
  <si>
    <t>220930 Santa Luz</t>
  </si>
  <si>
    <t>220937 Santa Rosa do Piauí</t>
  </si>
  <si>
    <t>220935 Santana do Piauí</t>
  </si>
  <si>
    <t>220940 Santo Antônio de Lisboa</t>
  </si>
  <si>
    <t>220945 Santo Antônio dos Milagres</t>
  </si>
  <si>
    <t>220950 Santo Inácio do Piauí</t>
  </si>
  <si>
    <t>220955 São Braz do Piauí</t>
  </si>
  <si>
    <t>220960 São Félix do Piauí</t>
  </si>
  <si>
    <t>220965 São Francisco de Assis do Piauí</t>
  </si>
  <si>
    <t>220970 São Francisco do Piauí</t>
  </si>
  <si>
    <t>220975 São Gonçalo do Gurguéia</t>
  </si>
  <si>
    <t>220980 São Gonçalo do Piauí</t>
  </si>
  <si>
    <t>220985 São João da Canabrava</t>
  </si>
  <si>
    <t>220987 São João da Fronteira</t>
  </si>
  <si>
    <t>220990 São João da Serra</t>
  </si>
  <si>
    <t>220995 São João da Varjota</t>
  </si>
  <si>
    <t>220997 São João do Arraial</t>
  </si>
  <si>
    <t>221000 São João do Piauí</t>
  </si>
  <si>
    <t>221005 São José do Divino</t>
  </si>
  <si>
    <t>221010 São José do Peixe</t>
  </si>
  <si>
    <t>221020 São José do Piauí</t>
  </si>
  <si>
    <t>221030 São Julião</t>
  </si>
  <si>
    <t>221035 São Lourenço do Piauí</t>
  </si>
  <si>
    <t>221037 São Luis do Piauí</t>
  </si>
  <si>
    <t>221038 São Miguel da Baixa Grande</t>
  </si>
  <si>
    <t>221039 São Miguel do Fidalgo</t>
  </si>
  <si>
    <t>221040 São Miguel do Tapuio</t>
  </si>
  <si>
    <t>221050 São Pedro do Piauí</t>
  </si>
  <si>
    <t>221060 São Raimundo Nonato</t>
  </si>
  <si>
    <t>221062 Sebastião Barros</t>
  </si>
  <si>
    <t>221063 Sebastião Leal</t>
  </si>
  <si>
    <t>221065 Sigefredo Pacheco</t>
  </si>
  <si>
    <t>221070 Simões</t>
  </si>
  <si>
    <t>221080 Simplício Mendes</t>
  </si>
  <si>
    <t>221090 Socorro do Piauí</t>
  </si>
  <si>
    <t>221093 Sussuapara</t>
  </si>
  <si>
    <t>221095 Tamboril do Piauí</t>
  </si>
  <si>
    <t>221097 Tanque do Piauí</t>
  </si>
  <si>
    <t>221100 Teresina</t>
  </si>
  <si>
    <t>221110 União</t>
  </si>
  <si>
    <t>221120 Uruçuí</t>
  </si>
  <si>
    <t>221130 Valença do Piauí</t>
  </si>
  <si>
    <t>221135 Várzea Branca</t>
  </si>
  <si>
    <t>221140 Várzea Grande</t>
  </si>
  <si>
    <t>221150 Vera Mendes</t>
  </si>
  <si>
    <t>221160 Vila Nova do Piauí</t>
  </si>
  <si>
    <t>221170 Wall Ferraz</t>
  </si>
  <si>
    <t>FONTE: SESAPI/COORD. DE ANÁLISE/SINASC/SIM</t>
  </si>
  <si>
    <t>DADOS DE 2016 - PRELIMINARES - ARQUIVO GERADO EM 24/02/2017</t>
  </si>
  <si>
    <r>
      <t xml:space="preserve">Indicador 4 - </t>
    </r>
    <r>
      <rPr>
        <sz val="10"/>
        <rFont val="Times New Roman"/>
        <family val="1"/>
      </rPr>
      <t>Proporção de vacinas selecionadas do Calendário Nacional de Vacinação para crianças menores de dois anos de idade - Pentavalente (3ª dose), Pneumocócica 10-valente (2ª dose), Poliomielite (3ª dose) e Tríplice viral (1ª dose) - com cobertura vacinal preconizada.</t>
    </r>
  </si>
  <si>
    <t>Penta</t>
  </si>
  <si>
    <t>Tríplice Viral  D1</t>
  </si>
  <si>
    <t>Resultado</t>
  </si>
  <si>
    <t>QUANTITATIVO MÍNIMO DE AMSOSTRA CAUCULADA PELO SISAGUA DOS TRÊS PARÂMETROS</t>
  </si>
  <si>
    <t>6.913</t>
  </si>
  <si>
    <t>108</t>
  </si>
  <si>
    <t>5.087</t>
  </si>
  <si>
    <t>16.944</t>
  </si>
  <si>
    <t>120</t>
  </si>
  <si>
    <t>7.485</t>
  </si>
  <si>
    <t>5.215</t>
  </si>
  <si>
    <t>72</t>
  </si>
  <si>
    <t>13.967</t>
  </si>
  <si>
    <t>39.625</t>
  </si>
  <si>
    <t>156</t>
  </si>
  <si>
    <t>5.249</t>
  </si>
  <si>
    <t>17.305</t>
  </si>
  <si>
    <t>6.697</t>
  </si>
  <si>
    <t>9.531</t>
  </si>
  <si>
    <t>3.097</t>
  </si>
  <si>
    <t>5.773</t>
  </si>
  <si>
    <t>2.460</t>
  </si>
  <si>
    <t>4.678</t>
  </si>
  <si>
    <t>7.667</t>
  </si>
  <si>
    <t>11.390</t>
  </si>
  <si>
    <t>11.123</t>
  </si>
  <si>
    <t>3.886</t>
  </si>
  <si>
    <t>45.938</t>
  </si>
  <si>
    <t>168</t>
  </si>
  <si>
    <t>3.283</t>
  </si>
  <si>
    <t>6.941</t>
  </si>
  <si>
    <t>26.277</t>
  </si>
  <si>
    <t>144</t>
  </si>
  <si>
    <t>3.902</t>
  </si>
  <si>
    <t>3.440</t>
  </si>
  <si>
    <t>10.021</t>
  </si>
  <si>
    <t>5.396</t>
  </si>
  <si>
    <t>6.092</t>
  </si>
  <si>
    <t>6.560</t>
  </si>
  <si>
    <t>4.431</t>
  </si>
  <si>
    <t>24.092</t>
  </si>
  <si>
    <t>132</t>
  </si>
  <si>
    <t>5.474</t>
  </si>
  <si>
    <t>5.531</t>
  </si>
  <si>
    <t>6.359</t>
  </si>
  <si>
    <t>8.139</t>
  </si>
  <si>
    <t>3.714</t>
  </si>
  <si>
    <t>19.386</t>
  </si>
  <si>
    <t>8.165</t>
  </si>
  <si>
    <t>10.276</t>
  </si>
  <si>
    <t>3.456</t>
  </si>
  <si>
    <t>7.415</t>
  </si>
  <si>
    <t>5.675</t>
  </si>
  <si>
    <t>5.499</t>
  </si>
  <si>
    <t>4.883</t>
  </si>
  <si>
    <t>5.775</t>
  </si>
  <si>
    <t>7.058</t>
  </si>
  <si>
    <t>45.904</t>
  </si>
  <si>
    <t>3.911</t>
  </si>
  <si>
    <t>20.619</t>
  </si>
  <si>
    <t>11.208</t>
  </si>
  <si>
    <t>3.993</t>
  </si>
  <si>
    <t>10.588</t>
  </si>
  <si>
    <t>5.704</t>
  </si>
  <si>
    <t>4.974</t>
  </si>
  <si>
    <t>18.466</t>
  </si>
  <si>
    <t>5.248</t>
  </si>
  <si>
    <t>27.163</t>
  </si>
  <si>
    <t>4.611</t>
  </si>
  <si>
    <t>6.014</t>
  </si>
  <si>
    <t>3.916</t>
  </si>
  <si>
    <t>7.522</t>
  </si>
  <si>
    <t>4.532</t>
  </si>
  <si>
    <t>4.598</t>
  </si>
  <si>
    <t>26.011</t>
  </si>
  <si>
    <t>8.069</t>
  </si>
  <si>
    <t>10.191</t>
  </si>
  <si>
    <t>11.078</t>
  </si>
  <si>
    <t>4.829</t>
  </si>
  <si>
    <t>4.318</t>
  </si>
  <si>
    <t>5.059</t>
  </si>
  <si>
    <t>13.526</t>
  </si>
  <si>
    <t>6.841</t>
  </si>
  <si>
    <t>6.735</t>
  </si>
  <si>
    <t>4.291</t>
  </si>
  <si>
    <t>9.376</t>
  </si>
  <si>
    <t>14.462</t>
  </si>
  <si>
    <t>38.749</t>
  </si>
  <si>
    <t>5.186</t>
  </si>
  <si>
    <t>4.395</t>
  </si>
  <si>
    <t>2.513</t>
  </si>
  <si>
    <t>58.702</t>
  </si>
  <si>
    <t>192</t>
  </si>
  <si>
    <t>5.268</t>
  </si>
  <si>
    <t>4.361</t>
  </si>
  <si>
    <t>3.078</t>
  </si>
  <si>
    <t>8.993</t>
  </si>
  <si>
    <t>11.411</t>
  </si>
  <si>
    <t>5.298</t>
  </si>
  <si>
    <t>10.509</t>
  </si>
  <si>
    <t>10.340</t>
  </si>
  <si>
    <t>4.472</t>
  </si>
  <si>
    <t>3.811</t>
  </si>
  <si>
    <t>9.176</t>
  </si>
  <si>
    <t>15.032</t>
  </si>
  <si>
    <t>9.569</t>
  </si>
  <si>
    <t>8.389</t>
  </si>
  <si>
    <t>11.330</t>
  </si>
  <si>
    <t>10.818</t>
  </si>
  <si>
    <t>5.695</t>
  </si>
  <si>
    <t>18.585</t>
  </si>
  <si>
    <t>4.402</t>
  </si>
  <si>
    <t>4.756</t>
  </si>
  <si>
    <t>4.397</t>
  </si>
  <si>
    <t>2.968</t>
  </si>
  <si>
    <t>14.059</t>
  </si>
  <si>
    <t>5.282</t>
  </si>
  <si>
    <t>38.169</t>
  </si>
  <si>
    <t>4.837</t>
  </si>
  <si>
    <t>5.496</t>
  </si>
  <si>
    <t>4.641</t>
  </si>
  <si>
    <t>2.757</t>
  </si>
  <si>
    <t>8.290</t>
  </si>
  <si>
    <t>4.570</t>
  </si>
  <si>
    <t>6.590</t>
  </si>
  <si>
    <t>3.963</t>
  </si>
  <si>
    <t>5.022</t>
  </si>
  <si>
    <t>5.251</t>
  </si>
  <si>
    <t>29.415</t>
  </si>
  <si>
    <t>25.028</t>
  </si>
  <si>
    <t>8.075</t>
  </si>
  <si>
    <t>8.186</t>
  </si>
  <si>
    <t>4.482</t>
  </si>
  <si>
    <t>6.315</t>
  </si>
  <si>
    <t>10.693</t>
  </si>
  <si>
    <t>32.993</t>
  </si>
  <si>
    <t>1.239</t>
  </si>
  <si>
    <t>6.791</t>
  </si>
  <si>
    <t>10.410</t>
  </si>
  <si>
    <t>7.565</t>
  </si>
  <si>
    <t>10.441</t>
  </si>
  <si>
    <t>4.077</t>
  </si>
  <si>
    <t>6.641</t>
  </si>
  <si>
    <t>8.846</t>
  </si>
  <si>
    <t>7.279</t>
  </si>
  <si>
    <t>8.330</t>
  </si>
  <si>
    <t>4.723</t>
  </si>
  <si>
    <t>8.457</t>
  </si>
  <si>
    <t>6.493</t>
  </si>
  <si>
    <t>3.371</t>
  </si>
  <si>
    <t>36.266</t>
  </si>
  <si>
    <t>2.390</t>
  </si>
  <si>
    <t>6.742</t>
  </si>
  <si>
    <t>4.074</t>
  </si>
  <si>
    <t>3.479</t>
  </si>
  <si>
    <t>4.988</t>
  </si>
  <si>
    <t>300</t>
  </si>
  <si>
    <t>216</t>
  </si>
  <si>
    <t>11.900</t>
  </si>
  <si>
    <t>18.023</t>
  </si>
  <si>
    <t>28.066</t>
  </si>
  <si>
    <t>62.600</t>
  </si>
  <si>
    <t>12.239</t>
  </si>
  <si>
    <t>2.637</t>
  </si>
  <si>
    <t>3.107</t>
  </si>
  <si>
    <t>8.775</t>
  </si>
  <si>
    <t>8.580</t>
  </si>
  <si>
    <t>17.696</t>
  </si>
  <si>
    <t>4.255</t>
  </si>
  <si>
    <t>4.368</t>
  </si>
  <si>
    <t>7.112</t>
  </si>
  <si>
    <t>6.328</t>
  </si>
  <si>
    <t>6.119</t>
  </si>
  <si>
    <t>3.910</t>
  </si>
  <si>
    <t>6.152</t>
  </si>
  <si>
    <t>5.694</t>
  </si>
  <si>
    <t>6.215</t>
  </si>
  <si>
    <t>2.109</t>
  </si>
  <si>
    <t>3.713</t>
  </si>
  <si>
    <t>4.367</t>
  </si>
  <si>
    <t>2.931</t>
  </si>
  <si>
    <t>5.759</t>
  </si>
  <si>
    <t>6.332</t>
  </si>
  <si>
    <t>2.942</t>
  </si>
  <si>
    <t>4.885</t>
  </si>
  <si>
    <t>4.516</t>
  </si>
  <si>
    <t>5.873</t>
  </si>
  <si>
    <t>6.101</t>
  </si>
  <si>
    <t>4.738</t>
  </si>
  <si>
    <t>7.700</t>
  </si>
  <si>
    <t>20.077</t>
  </si>
  <si>
    <t>5.237</t>
  </si>
  <si>
    <t>3.702</t>
  </si>
  <si>
    <t>6.615</t>
  </si>
  <si>
    <t>5.771</t>
  </si>
  <si>
    <t>4.488</t>
  </si>
  <si>
    <t>2.593</t>
  </si>
  <si>
    <t>2.407</t>
  </si>
  <si>
    <t>2.994</t>
  </si>
  <si>
    <t>18.132</t>
  </si>
  <si>
    <t>13.956</t>
  </si>
  <si>
    <t>33.613</t>
  </si>
  <si>
    <t>3.475</t>
  </si>
  <si>
    <t>4.199</t>
  </si>
  <si>
    <t>9.799</t>
  </si>
  <si>
    <t>14.393</t>
  </si>
  <si>
    <t>12.385</t>
  </si>
  <si>
    <t>4.519</t>
  </si>
  <si>
    <t>6.504</t>
  </si>
  <si>
    <t>2.839</t>
  </si>
  <si>
    <t>2.694</t>
  </si>
  <si>
    <t>840.600</t>
  </si>
  <si>
    <t>624</t>
  </si>
  <si>
    <t>43.511</t>
  </si>
  <si>
    <t>20.902</t>
  </si>
  <si>
    <t>20.555</t>
  </si>
  <si>
    <t>4.899</t>
  </si>
  <si>
    <t>4.339</t>
  </si>
  <si>
    <t>3.023</t>
  </si>
  <si>
    <t>2.987</t>
  </si>
  <si>
    <t>4.365</t>
  </si>
  <si>
    <t>...</t>
  </si>
  <si>
    <r>
      <t>Indicador 1</t>
    </r>
    <r>
      <rPr>
        <sz val="8"/>
        <rFont val="Times New Roman"/>
        <family val="1"/>
      </rPr>
      <t xml:space="preserve"> Mortalidade prematura: a)</t>
    </r>
    <r>
      <rPr>
        <b/>
        <sz val="8"/>
        <rFont val="Times New Roman"/>
        <family val="1"/>
      </rPr>
      <t>Para município e região com menos de 100 habitantes: Número de óbitos prematuros (de 30 a 69 anos) pelo conjunto das quatro principais doenças crônicas não transmissíveis (doenças do aparelho circulatório, câncer, diabetes e doenças respiratórias crônicas</t>
    </r>
    <r>
      <rPr>
        <sz val="8"/>
        <rFont val="Times New Roman"/>
        <family val="1"/>
      </rPr>
      <t>. b)</t>
    </r>
    <r>
      <rPr>
        <b/>
        <sz val="8"/>
        <rFont val="Times New Roman"/>
        <family val="1"/>
      </rPr>
      <t>Para município e região com 100 mil ou mais habitantes, estados e Distrito Federal: Taxa de mortalidade prematura (de 30 a 69 anos) pelo conjunto das quatro principais doenças crônicas não transmissíveis (doenças do aparelho circulatório, câncer, diabetes e doenças respiratórias crônicas).FONTE: SIM</t>
    </r>
  </si>
  <si>
    <t>Indicador 2 - Proporção de óbitos de mulheres em idade fértil (10 a 49 anos) investigados</t>
  </si>
  <si>
    <t>1+0+1+1+1+1+1</t>
  </si>
  <si>
    <t>85.7</t>
  </si>
  <si>
    <t>1+0+1+1+0+1+1</t>
  </si>
  <si>
    <t>1+0+1+0+0+1+1</t>
  </si>
  <si>
    <t>0+0+0+0+0+0+0</t>
  </si>
  <si>
    <t>0+0+1+1+0+1+1</t>
  </si>
  <si>
    <t>1+0+1+0+1+1+1</t>
  </si>
  <si>
    <t>0+0+1+0+0+1+1</t>
  </si>
  <si>
    <t>0+0+0+1+1+0+0</t>
  </si>
  <si>
    <t>1+0+1+1+0+0+0</t>
  </si>
  <si>
    <t>0+0+0+0+0+1+1</t>
  </si>
  <si>
    <t>0+0+1+0+0+0+0</t>
  </si>
  <si>
    <t>0+0+0+1+1+1+1</t>
  </si>
  <si>
    <t>1+0+1+0+0+0+0</t>
  </si>
  <si>
    <t>1+1+1+0+0+1+1</t>
  </si>
  <si>
    <t>0+0+1+1+0+1+0</t>
  </si>
  <si>
    <t>1+1+1+1+1+1+1</t>
  </si>
  <si>
    <t>0+0+1+0+1+0+0</t>
  </si>
  <si>
    <t>0+0+0+1+0+0+0</t>
  </si>
  <si>
    <t>0+0+1+1+0+0+0</t>
  </si>
  <si>
    <t>0+0+1+1+1+1+1</t>
  </si>
  <si>
    <t>1+0+1+0+0+1+0</t>
  </si>
  <si>
    <t>0+1+0+1+1+1+1</t>
  </si>
  <si>
    <t>1+0+1+0+1+0+0</t>
  </si>
  <si>
    <t>1+0+1+1+0+1+0</t>
  </si>
  <si>
    <t>1+1+1+1+0+1+1</t>
  </si>
  <si>
    <t>1+0+0+0+1+0+0</t>
  </si>
  <si>
    <t>0+0+0+1+0+0-+0</t>
  </si>
  <si>
    <t>1+0+1+1+1+1+0</t>
  </si>
  <si>
    <t>1+1+1+1+1+1+0</t>
  </si>
  <si>
    <t>1+1+0+1+1+1+1</t>
  </si>
  <si>
    <t>0+0+0+1+0+0+1</t>
  </si>
  <si>
    <t>1+0+1+1+0+0+1</t>
  </si>
  <si>
    <t>0+0+1+0+1+1+1</t>
  </si>
  <si>
    <t>1+0+1+1+1+0+0</t>
  </si>
  <si>
    <t>36(16%)</t>
  </si>
  <si>
    <t>65(29%)</t>
  </si>
  <si>
    <t>META 2017                                          78%</t>
  </si>
  <si>
    <t>META ESTADO P/2017</t>
  </si>
  <si>
    <t>Meningo C</t>
  </si>
  <si>
    <t>Pneumo 10</t>
  </si>
  <si>
    <t>Polio</t>
  </si>
  <si>
    <t>Tríplice Viral D1 (1 Ano)</t>
  </si>
  <si>
    <t>Influenza / Criancas
de 6M a 2A</t>
  </si>
  <si>
    <t>Qtde Vacinas Pactuados</t>
  </si>
  <si>
    <t>Total de Imunos trabalhados</t>
  </si>
  <si>
    <t>Meta Alcançada do Estado (Pactuado 70%)</t>
  </si>
  <si>
    <t>Qtde Munic com CV alcançado
CV Alcançada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</si>
</sst>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);[Red]\(#,##0.00\)"/>
    <numFmt numFmtId="165" formatCode="#,##0_);[Red]\(#,##0\)"/>
    <numFmt numFmtId="166" formatCode="0.0"/>
    <numFmt numFmtId="167" formatCode="_-* #,##0.00_-;\-* #,##0.00_-;_-* \-??_-;_-@_-"/>
    <numFmt numFmtId="168" formatCode="#,000"/>
  </numFmts>
  <fonts count="35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0"/>
      <color rgb="FFFF000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color rgb="FF000000"/>
      <name val="Times New Roman"/>
      <family val="1"/>
    </font>
    <font>
      <b/>
      <sz val="11"/>
      <name val="Times New Roman"/>
      <family val="1"/>
    </font>
    <font>
      <b/>
      <sz val="8"/>
      <color rgb="FF000000"/>
      <name val="Calibri"/>
      <family val="2"/>
    </font>
    <font>
      <sz val="9"/>
      <color rgb="FF333333"/>
      <name val="Arial"/>
      <family val="2"/>
    </font>
    <font>
      <sz val="9"/>
      <name val="Arial"/>
      <family val="2"/>
    </font>
    <font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7"/>
      <name val="SansSerif"/>
      <family val="2"/>
    </font>
    <font>
      <b/>
      <sz val="7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7"/>
      <color rgb="FFFF0000"/>
      <name val="SansSerif"/>
      <family val="2"/>
    </font>
    <font>
      <sz val="10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7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medium"/>
      <right style="medium"/>
      <top style="medium"/>
      <bottom style="medium"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</border>
    <border>
      <left/>
      <right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 style="hair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 style="thin"/>
    </border>
    <border>
      <left/>
      <right style="hair"/>
      <top style="thin"/>
      <bottom style="hair"/>
    </border>
    <border>
      <left/>
      <right style="hair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 style="hair"/>
      <right style="thin"/>
      <top style="hair"/>
      <bottom style="hair"/>
    </border>
    <border>
      <left style="hair"/>
      <right/>
      <top style="hair"/>
      <bottom/>
    </border>
    <border>
      <left style="hair"/>
      <right style="thin"/>
      <top style="thin"/>
      <bottom style="hair"/>
    </border>
    <border>
      <left/>
      <right/>
      <top style="thin"/>
      <bottom/>
    </border>
    <border>
      <left/>
      <right/>
      <top style="medium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hair"/>
      <right style="hair"/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0" fillId="0" borderId="0" applyBorder="0" applyProtection="0">
      <alignment/>
    </xf>
    <xf numFmtId="164" fontId="0" fillId="0" borderId="0" applyBorder="0" applyProtection="0">
      <alignment vertical="top"/>
    </xf>
    <xf numFmtId="0" fontId="0" fillId="2" borderId="1" applyProtection="0">
      <alignment/>
    </xf>
    <xf numFmtId="0" fontId="1" fillId="0" borderId="0">
      <alignment/>
      <protection/>
    </xf>
  </cellStyleXfs>
  <cellXfs count="355">
    <xf numFmtId="0" fontId="0" fillId="0" borderId="0" xfId="0"/>
    <xf numFmtId="0" fontId="0" fillId="0" borderId="0" xfId="0" applyFont="1"/>
    <xf numFmtId="0" fontId="0" fillId="3" borderId="0" xfId="0" applyFont="1" applyFill="1"/>
    <xf numFmtId="0" fontId="3" fillId="3" borderId="0" xfId="0" applyFont="1" applyFill="1"/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164" fontId="0" fillId="3" borderId="0" xfId="21" applyFont="1" applyFill="1" applyBorder="1" applyAlignment="1" applyProtection="1">
      <alignment vertical="top"/>
      <protection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21" applyFont="1" applyBorder="1" applyAlignment="1" applyProtection="1">
      <alignment vertical="top"/>
      <protection/>
    </xf>
    <xf numFmtId="165" fontId="0" fillId="3" borderId="0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2" fontId="7" fillId="4" borderId="5" xfId="0" applyNumberFormat="1" applyFont="1" applyFill="1" applyBorder="1" applyAlignment="1" applyProtection="1">
      <alignment horizontal="center" vertical="center" wrapText="1"/>
      <protection/>
    </xf>
    <xf numFmtId="2" fontId="7" fillId="4" borderId="8" xfId="0" applyNumberFormat="1" applyFont="1" applyFill="1" applyBorder="1" applyAlignment="1" applyProtection="1">
      <alignment horizontal="center" vertical="center" wrapText="1"/>
      <protection/>
    </xf>
    <xf numFmtId="2" fontId="7" fillId="4" borderId="9" xfId="0" applyNumberFormat="1" applyFont="1" applyFill="1" applyBorder="1" applyAlignment="1" applyProtection="1">
      <alignment horizontal="center" vertical="center" wrapText="1"/>
      <protection/>
    </xf>
    <xf numFmtId="2" fontId="7" fillId="4" borderId="0" xfId="0" applyNumberFormat="1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8" fillId="5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" fontId="7" fillId="4" borderId="5" xfId="0" applyNumberFormat="1" applyFont="1" applyFill="1" applyBorder="1" applyAlignment="1" applyProtection="1">
      <alignment horizontal="center" vertical="center" wrapText="1"/>
      <protection/>
    </xf>
    <xf numFmtId="1" fontId="7" fillId="4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22" applyFont="1" applyFill="1" applyBorder="1" applyAlignment="1" applyProtection="1">
      <alignment horizontal="center" vertical="center" wrapText="1"/>
      <protection/>
    </xf>
    <xf numFmtId="0" fontId="13" fillId="3" borderId="8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2" fontId="7" fillId="4" borderId="10" xfId="0" applyNumberFormat="1" applyFont="1" applyFill="1" applyBorder="1" applyAlignment="1">
      <alignment horizontal="center" vertical="center"/>
    </xf>
    <xf numFmtId="165" fontId="15" fillId="3" borderId="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" fillId="0" borderId="5" xfId="22" applyFont="1" applyFill="1" applyBorder="1" applyAlignment="1" applyProtection="1">
      <alignment horizontal="center" vertical="center"/>
      <protection/>
    </xf>
    <xf numFmtId="17" fontId="10" fillId="0" borderId="5" xfId="22" applyNumberFormat="1" applyFont="1" applyFill="1" applyBorder="1" applyAlignment="1" applyProtection="1">
      <alignment horizontal="center" vertical="center"/>
      <protection/>
    </xf>
    <xf numFmtId="0" fontId="15" fillId="3" borderId="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5" xfId="22" applyFont="1" applyFill="1" applyBorder="1" applyAlignment="1" applyProtection="1">
      <alignment horizontal="center" vertical="center"/>
      <protection/>
    </xf>
    <xf numFmtId="0" fontId="4" fillId="3" borderId="5" xfId="0" applyFont="1" applyFill="1" applyBorder="1" applyAlignment="1">
      <alignment horizontal="left" vertical="center"/>
    </xf>
    <xf numFmtId="165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0" fillId="6" borderId="5" xfId="0" applyNumberForma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67" fontId="18" fillId="0" borderId="13" xfId="20" applyFont="1" applyBorder="1" applyAlignment="1" applyProtection="1">
      <alignment horizontal="center" vertical="center"/>
      <protection/>
    </xf>
    <xf numFmtId="0" fontId="18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" vertical="center"/>
    </xf>
    <xf numFmtId="0" fontId="10" fillId="0" borderId="14" xfId="22" applyFont="1" applyFill="1" applyBorder="1" applyAlignment="1" applyProtection="1">
      <alignment horizontal="center"/>
      <protection/>
    </xf>
    <xf numFmtId="0" fontId="8" fillId="0" borderId="15" xfId="22" applyFont="1" applyFill="1" applyBorder="1" applyProtection="1">
      <alignment/>
      <protection/>
    </xf>
    <xf numFmtId="0" fontId="10" fillId="7" borderId="15" xfId="22" applyFont="1" applyFill="1" applyBorder="1" applyProtection="1">
      <alignment/>
      <protection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3" fontId="11" fillId="3" borderId="16" xfId="0" applyNumberFormat="1" applyFont="1" applyFill="1" applyBorder="1" applyAlignment="1">
      <alignment horizontal="right" wrapText="1"/>
    </xf>
    <xf numFmtId="0" fontId="11" fillId="3" borderId="16" xfId="0" applyFont="1" applyFill="1" applyBorder="1" applyAlignment="1">
      <alignment horizontal="right" wrapText="1"/>
    </xf>
    <xf numFmtId="0" fontId="0" fillId="0" borderId="15" xfId="0" applyBorder="1" applyAlignment="1">
      <alignment horizontal="center"/>
    </xf>
    <xf numFmtId="3" fontId="19" fillId="0" borderId="17" xfId="0" applyNumberFormat="1" applyFont="1" applyBorder="1"/>
    <xf numFmtId="3" fontId="19" fillId="0" borderId="5" xfId="0" applyNumberFormat="1" applyFont="1" applyBorder="1"/>
    <xf numFmtId="4" fontId="19" fillId="0" borderId="5" xfId="0" applyNumberFormat="1" applyFont="1" applyBorder="1"/>
    <xf numFmtId="4" fontId="20" fillId="0" borderId="5" xfId="0" applyNumberFormat="1" applyFont="1" applyBorder="1"/>
    <xf numFmtId="3" fontId="19" fillId="0" borderId="9" xfId="0" applyNumberFormat="1" applyFont="1" applyBorder="1"/>
    <xf numFmtId="4" fontId="20" fillId="0" borderId="5" xfId="0" applyNumberFormat="1" applyFont="1" applyBorder="1"/>
    <xf numFmtId="3" fontId="0" fillId="0" borderId="5" xfId="0" applyNumberFormat="1" applyBorder="1"/>
    <xf numFmtId="2" fontId="0" fillId="0" borderId="18" xfId="0" applyNumberFormat="1" applyFont="1" applyBorder="1" applyAlignment="1">
      <alignment horizontal="center"/>
    </xf>
    <xf numFmtId="0" fontId="10" fillId="0" borderId="19" xfId="22" applyFont="1" applyFill="1" applyBorder="1" applyAlignment="1" applyProtection="1">
      <alignment horizontal="center"/>
      <protection/>
    </xf>
    <xf numFmtId="0" fontId="8" fillId="0" borderId="20" xfId="22" applyFont="1" applyFill="1" applyBorder="1" applyProtection="1">
      <alignment/>
      <protection/>
    </xf>
    <xf numFmtId="0" fontId="10" fillId="7" borderId="20" xfId="22" applyFont="1" applyFill="1" applyBorder="1" applyProtection="1">
      <alignment/>
      <protection/>
    </xf>
    <xf numFmtId="0" fontId="0" fillId="0" borderId="20" xfId="0" applyBorder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0" fillId="0" borderId="21" xfId="22" applyFont="1" applyFill="1" applyBorder="1" applyAlignment="1" applyProtection="1">
      <alignment horizontal="center"/>
      <protection/>
    </xf>
    <xf numFmtId="0" fontId="8" fillId="0" borderId="22" xfId="22" applyFont="1" applyFill="1" applyBorder="1" applyProtection="1">
      <alignment/>
      <protection/>
    </xf>
    <xf numFmtId="0" fontId="10" fillId="7" borderId="22" xfId="22" applyFont="1" applyFill="1" applyBorder="1" applyProtection="1">
      <alignment/>
      <protection/>
    </xf>
    <xf numFmtId="0" fontId="10" fillId="7" borderId="0" xfId="0" applyFont="1" applyFill="1"/>
    <xf numFmtId="0" fontId="22" fillId="7" borderId="0" xfId="0" applyFont="1" applyFill="1"/>
    <xf numFmtId="0" fontId="23" fillId="0" borderId="0" xfId="0" applyFont="1"/>
    <xf numFmtId="166" fontId="23" fillId="3" borderId="23" xfId="0" applyNumberFormat="1" applyFont="1" applyFill="1" applyBorder="1" applyAlignment="1">
      <alignment horizontal="center" vertical="center"/>
    </xf>
    <xf numFmtId="166" fontId="10" fillId="7" borderId="20" xfId="22" applyNumberFormat="1" applyFont="1" applyFill="1" applyBorder="1" applyProtection="1">
      <alignment/>
      <protection/>
    </xf>
    <xf numFmtId="2" fontId="10" fillId="7" borderId="20" xfId="22" applyNumberFormat="1" applyFont="1" applyFill="1" applyBorder="1" applyProtection="1">
      <alignment/>
      <protection/>
    </xf>
    <xf numFmtId="2" fontId="10" fillId="7" borderId="23" xfId="22" applyNumberFormat="1" applyFont="1" applyFill="1" applyBorder="1" applyProtection="1">
      <alignment/>
      <protection/>
    </xf>
    <xf numFmtId="0" fontId="3" fillId="7" borderId="0" xfId="0" applyFont="1" applyFill="1"/>
    <xf numFmtId="166" fontId="10" fillId="7" borderId="23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0" fillId="7" borderId="20" xfId="22" applyFont="1" applyFill="1" applyBorder="1" applyAlignment="1" applyProtection="1">
      <alignment horizontal="center"/>
      <protection/>
    </xf>
    <xf numFmtId="0" fontId="10" fillId="0" borderId="20" xfId="22" applyFont="1" applyFill="1" applyBorder="1" applyAlignment="1" applyProtection="1">
      <alignment horizontal="center"/>
      <protection/>
    </xf>
    <xf numFmtId="0" fontId="10" fillId="0" borderId="22" xfId="22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5" fillId="3" borderId="5" xfId="0" applyFont="1" applyFill="1" applyBorder="1"/>
    <xf numFmtId="166" fontId="3" fillId="7" borderId="23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5" xfId="0" applyFont="1" applyBorder="1" applyAlignment="1">
      <alignment horizontal="center" vertical="center"/>
    </xf>
    <xf numFmtId="0" fontId="10" fillId="0" borderId="0" xfId="0" applyFont="1"/>
    <xf numFmtId="0" fontId="10" fillId="7" borderId="12" xfId="22" applyFont="1" applyFill="1" applyBorder="1" applyAlignment="1" applyProtection="1">
      <alignment horizontal="center"/>
      <protection/>
    </xf>
    <xf numFmtId="0" fontId="10" fillId="7" borderId="12" xfId="22" applyFont="1" applyFill="1" applyBorder="1" applyProtection="1">
      <alignment/>
      <protection/>
    </xf>
    <xf numFmtId="166" fontId="10" fillId="7" borderId="12" xfId="22" applyNumberFormat="1" applyFont="1" applyFill="1" applyBorder="1" applyProtection="1">
      <alignment/>
      <protection/>
    </xf>
    <xf numFmtId="2" fontId="10" fillId="7" borderId="12" xfId="22" applyNumberFormat="1" applyFont="1" applyFill="1" applyBorder="1" applyProtection="1">
      <alignment/>
      <protection/>
    </xf>
    <xf numFmtId="2" fontId="10" fillId="7" borderId="24" xfId="22" applyNumberFormat="1" applyFont="1" applyFill="1" applyBorder="1" applyProtection="1">
      <alignment/>
      <protection/>
    </xf>
    <xf numFmtId="3" fontId="13" fillId="3" borderId="16" xfId="0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168" fontId="5" fillId="3" borderId="5" xfId="0" applyNumberFormat="1" applyFont="1" applyFill="1" applyBorder="1" applyAlignment="1">
      <alignment horizontal="center" vertical="center"/>
    </xf>
    <xf numFmtId="164" fontId="5" fillId="3" borderId="5" xfId="21" applyFont="1" applyFill="1" applyBorder="1" applyAlignment="1" applyProtection="1">
      <alignment vertical="top"/>
      <protection/>
    </xf>
    <xf numFmtId="2" fontId="10" fillId="0" borderId="23" xfId="0" applyNumberFormat="1" applyFont="1" applyBorder="1" applyAlignment="1">
      <alignment horizontal="center"/>
    </xf>
    <xf numFmtId="0" fontId="6" fillId="7" borderId="0" xfId="0" applyFont="1" applyFill="1"/>
    <xf numFmtId="9" fontId="6" fillId="7" borderId="0" xfId="0" applyNumberFormat="1" applyFont="1" applyFill="1"/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ont="1" applyFill="1" applyBorder="1"/>
    <xf numFmtId="0" fontId="11" fillId="0" borderId="0" xfId="0" applyFont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164" fontId="6" fillId="0" borderId="5" xfId="21" applyFont="1" applyBorder="1" applyAlignment="1" applyProtection="1">
      <alignment horizontal="center" vertical="top"/>
      <protection/>
    </xf>
    <xf numFmtId="0" fontId="6" fillId="8" borderId="5" xfId="0" applyFont="1" applyFill="1" applyBorder="1" applyAlignment="1">
      <alignment horizontal="center" vertical="center"/>
    </xf>
    <xf numFmtId="164" fontId="5" fillId="9" borderId="5" xfId="21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/>
    </xf>
    <xf numFmtId="164" fontId="13" fillId="9" borderId="5" xfId="21" applyFont="1" applyFill="1" applyBorder="1" applyAlignment="1" applyProtection="1">
      <alignment horizontal="center" vertical="center"/>
      <protection/>
    </xf>
    <xf numFmtId="164" fontId="13" fillId="3" borderId="5" xfId="21" applyFont="1" applyFill="1" applyBorder="1" applyAlignment="1" applyProtection="1">
      <alignment horizontal="center" vertical="center"/>
      <protection/>
    </xf>
    <xf numFmtId="0" fontId="11" fillId="0" borderId="5" xfId="0" applyFont="1" applyBorder="1" applyAlignment="1">
      <alignment horizontal="left" vertical="center"/>
    </xf>
    <xf numFmtId="165" fontId="11" fillId="8" borderId="5" xfId="0" applyNumberFormat="1" applyFont="1" applyFill="1" applyBorder="1" applyAlignment="1">
      <alignment horizontal="center" vertical="top"/>
    </xf>
    <xf numFmtId="166" fontId="11" fillId="8" borderId="5" xfId="0" applyNumberFormat="1" applyFont="1" applyFill="1" applyBorder="1" applyAlignment="1">
      <alignment horizontal="center"/>
    </xf>
    <xf numFmtId="164" fontId="11" fillId="3" borderId="5" xfId="21" applyFont="1" applyFill="1" applyBorder="1" applyAlignment="1" applyProtection="1">
      <alignment horizontal="center" vertical="top"/>
      <protection/>
    </xf>
    <xf numFmtId="3" fontId="11" fillId="8" borderId="5" xfId="0" applyNumberFormat="1" applyFont="1" applyFill="1" applyBorder="1" applyAlignment="1">
      <alignment horizontal="right" vertical="center" wrapText="1"/>
    </xf>
    <xf numFmtId="0" fontId="11" fillId="8" borderId="5" xfId="0" applyFont="1" applyFill="1" applyBorder="1" applyAlignment="1">
      <alignment horizontal="right" vertical="center" wrapText="1"/>
    </xf>
    <xf numFmtId="0" fontId="11" fillId="0" borderId="5" xfId="0" applyFont="1" applyBorder="1" applyAlignment="1">
      <alignment horizontal="center"/>
    </xf>
    <xf numFmtId="164" fontId="11" fillId="0" borderId="5" xfId="21" applyFont="1" applyBorder="1" applyAlignment="1" applyProtection="1">
      <alignment vertical="top"/>
      <protection/>
    </xf>
    <xf numFmtId="0" fontId="4" fillId="9" borderId="5" xfId="0" applyFont="1" applyFill="1" applyBorder="1" applyAlignment="1">
      <alignment horizontal="center"/>
    </xf>
    <xf numFmtId="0" fontId="4" fillId="9" borderId="5" xfId="22" applyFont="1" applyFill="1" applyBorder="1" applyAlignment="1" applyProtection="1">
      <alignment horizontal="center"/>
      <protection/>
    </xf>
    <xf numFmtId="164" fontId="4" fillId="9" borderId="5" xfId="21" applyFont="1" applyFill="1" applyBorder="1" applyAlignment="1" applyProtection="1">
      <alignment horizontal="center" vertical="top"/>
      <protection/>
    </xf>
    <xf numFmtId="2" fontId="11" fillId="0" borderId="5" xfId="0" applyNumberFormat="1" applyFont="1" applyBorder="1" applyAlignment="1">
      <alignment horizontal="center"/>
    </xf>
    <xf numFmtId="3" fontId="11" fillId="10" borderId="5" xfId="0" applyNumberFormat="1" applyFont="1" applyFill="1" applyBorder="1" applyAlignment="1">
      <alignment horizontal="center"/>
    </xf>
    <xf numFmtId="0" fontId="11" fillId="10" borderId="5" xfId="0" applyFont="1" applyFill="1" applyBorder="1" applyAlignment="1">
      <alignment horizontal="center"/>
    </xf>
    <xf numFmtId="2" fontId="11" fillId="10" borderId="5" xfId="0" applyNumberFormat="1" applyFont="1" applyFill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3" fontId="11" fillId="8" borderId="5" xfId="0" applyNumberFormat="1" applyFont="1" applyFill="1" applyBorder="1" applyAlignment="1">
      <alignment horizontal="center"/>
    </xf>
    <xf numFmtId="2" fontId="11" fillId="8" borderId="5" xfId="0" applyNumberFormat="1" applyFont="1" applyFill="1" applyBorder="1" applyAlignment="1">
      <alignment horizontal="center"/>
    </xf>
    <xf numFmtId="0" fontId="11" fillId="0" borderId="5" xfId="0" applyFont="1" applyBorder="1"/>
    <xf numFmtId="0" fontId="21" fillId="8" borderId="5" xfId="0" applyFont="1" applyFill="1" applyBorder="1"/>
    <xf numFmtId="0" fontId="0" fillId="7" borderId="15" xfId="0" applyFont="1" applyFill="1" applyBorder="1" applyAlignment="1">
      <alignment horizontal="center"/>
    </xf>
    <xf numFmtId="2" fontId="0" fillId="7" borderId="25" xfId="0" applyNumberForma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2" fontId="0" fillId="7" borderId="16" xfId="0" applyNumberFormat="1" applyFill="1" applyBorder="1" applyAlignment="1">
      <alignment horizontal="center"/>
    </xf>
    <xf numFmtId="0" fontId="11" fillId="8" borderId="5" xfId="0" applyFont="1" applyFill="1" applyBorder="1"/>
    <xf numFmtId="165" fontId="4" fillId="8" borderId="5" xfId="0" applyNumberFormat="1" applyFont="1" applyFill="1" applyBorder="1" applyAlignment="1">
      <alignment horizontal="center" vertical="top"/>
    </xf>
    <xf numFmtId="0" fontId="4" fillId="8" borderId="5" xfId="0" applyFont="1" applyFill="1" applyBorder="1" applyAlignment="1">
      <alignment horizontal="center"/>
    </xf>
    <xf numFmtId="2" fontId="4" fillId="8" borderId="5" xfId="0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2" fontId="11" fillId="3" borderId="5" xfId="0" applyNumberFormat="1" applyFont="1" applyFill="1" applyBorder="1" applyAlignment="1">
      <alignment horizontal="center"/>
    </xf>
    <xf numFmtId="164" fontId="11" fillId="8" borderId="5" xfId="21" applyFont="1" applyFill="1" applyBorder="1" applyAlignment="1" applyProtection="1">
      <alignment horizontal="center" vertical="top"/>
      <protection/>
    </xf>
    <xf numFmtId="166" fontId="11" fillId="0" borderId="5" xfId="0" applyNumberFormat="1" applyFont="1" applyBorder="1" applyAlignment="1">
      <alignment horizontal="center"/>
    </xf>
    <xf numFmtId="0" fontId="11" fillId="8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166" fontId="11" fillId="3" borderId="5" xfId="0" applyNumberFormat="1" applyFont="1" applyFill="1" applyBorder="1" applyAlignment="1">
      <alignment horizontal="center"/>
    </xf>
    <xf numFmtId="166" fontId="11" fillId="0" borderId="5" xfId="0" applyNumberFormat="1" applyFont="1" applyBorder="1" applyAlignment="1">
      <alignment horizontal="center" vertical="center"/>
    </xf>
    <xf numFmtId="0" fontId="11" fillId="9" borderId="5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 vertical="center"/>
    </xf>
    <xf numFmtId="164" fontId="11" fillId="9" borderId="5" xfId="21" applyFont="1" applyFill="1" applyBorder="1" applyAlignment="1" applyProtection="1">
      <alignment horizontal="center" vertical="top"/>
      <protection/>
    </xf>
    <xf numFmtId="3" fontId="11" fillId="11" borderId="5" xfId="0" applyNumberFormat="1" applyFon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/>
    </xf>
    <xf numFmtId="2" fontId="0" fillId="7" borderId="23" xfId="0" applyNumberFormat="1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2" fontId="0" fillId="7" borderId="26" xfId="0" applyNumberFormat="1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2" fontId="0" fillId="7" borderId="28" xfId="0" applyNumberFormat="1" applyFill="1" applyBorder="1" applyAlignment="1">
      <alignment horizontal="center"/>
    </xf>
    <xf numFmtId="164" fontId="4" fillId="0" borderId="5" xfId="21" applyFont="1" applyBorder="1" applyAlignment="1" applyProtection="1">
      <alignment horizontal="center" vertical="top"/>
      <protection/>
    </xf>
    <xf numFmtId="3" fontId="11" fillId="9" borderId="5" xfId="0" applyNumberFormat="1" applyFont="1" applyFill="1" applyBorder="1" applyAlignment="1">
      <alignment horizontal="center"/>
    </xf>
    <xf numFmtId="3" fontId="11" fillId="3" borderId="5" xfId="0" applyNumberFormat="1" applyFont="1" applyFill="1" applyBorder="1" applyAlignment="1">
      <alignment horizontal="center"/>
    </xf>
    <xf numFmtId="0" fontId="11" fillId="0" borderId="0" xfId="0" applyFont="1"/>
    <xf numFmtId="0" fontId="8" fillId="0" borderId="0" xfId="22" applyFont="1" applyFill="1" applyBorder="1" applyProtection="1">
      <alignment/>
      <protection/>
    </xf>
    <xf numFmtId="0" fontId="10" fillId="0" borderId="30" xfId="22" applyFont="1" applyFill="1" applyBorder="1" applyAlignment="1" applyProtection="1">
      <alignment horizontal="center"/>
      <protection/>
    </xf>
    <xf numFmtId="17" fontId="10" fillId="0" borderId="30" xfId="22" applyNumberFormat="1" applyFont="1" applyFill="1" applyBorder="1" applyAlignment="1" applyProtection="1">
      <alignment horizontal="center"/>
      <protection/>
    </xf>
    <xf numFmtId="0" fontId="8" fillId="0" borderId="31" xfId="22" applyFont="1" applyFill="1" applyBorder="1" applyProtection="1">
      <alignment/>
      <protection/>
    </xf>
    <xf numFmtId="0" fontId="8" fillId="0" borderId="19" xfId="22" applyFont="1" applyFill="1" applyBorder="1" applyProtection="1">
      <alignment/>
      <protection/>
    </xf>
    <xf numFmtId="0" fontId="10" fillId="7" borderId="19" xfId="22" applyFont="1" applyFill="1" applyBorder="1" applyProtection="1">
      <alignment/>
      <protection/>
    </xf>
    <xf numFmtId="0" fontId="8" fillId="0" borderId="21" xfId="22" applyFont="1" applyFill="1" applyBorder="1" applyProtection="1">
      <alignment/>
      <protection/>
    </xf>
    <xf numFmtId="0" fontId="10" fillId="7" borderId="32" xfId="22" applyFont="1" applyFill="1" applyBorder="1" applyProtection="1">
      <alignment/>
      <protection/>
    </xf>
    <xf numFmtId="0" fontId="3" fillId="0" borderId="0" xfId="0" applyFont="1" applyAlignment="1">
      <alignment vertical="center"/>
    </xf>
    <xf numFmtId="2" fontId="25" fillId="0" borderId="33" xfId="0" applyNumberFormat="1" applyFont="1" applyBorder="1" applyAlignment="1" applyProtection="1">
      <alignment horizontal="center" vertical="center" wrapText="1"/>
      <protection/>
    </xf>
    <xf numFmtId="3" fontId="25" fillId="0" borderId="34" xfId="0" applyNumberFormat="1" applyFont="1" applyBorder="1" applyAlignment="1" applyProtection="1">
      <alignment horizontal="center" vertical="center" wrapText="1"/>
      <protection/>
    </xf>
    <xf numFmtId="3" fontId="25" fillId="0" borderId="33" xfId="0" applyNumberFormat="1" applyFont="1" applyBorder="1" applyAlignment="1" applyProtection="1">
      <alignment horizontal="center" vertical="center" wrapText="1"/>
      <protection/>
    </xf>
    <xf numFmtId="1" fontId="25" fillId="0" borderId="35" xfId="0" applyNumberFormat="1" applyFont="1" applyBorder="1" applyAlignment="1" applyProtection="1">
      <alignment horizontal="center" vertical="center" wrapText="1"/>
      <protection/>
    </xf>
    <xf numFmtId="2" fontId="25" fillId="0" borderId="5" xfId="0" applyNumberFormat="1" applyFont="1" applyBorder="1" applyAlignment="1" applyProtection="1">
      <alignment horizontal="center" vertical="center" wrapText="1"/>
      <protection/>
    </xf>
    <xf numFmtId="0" fontId="27" fillId="0" borderId="34" xfId="0" applyFont="1" applyBorder="1" applyAlignment="1" applyProtection="1">
      <alignment horizontal="center" vertical="center" wrapText="1"/>
      <protection/>
    </xf>
    <xf numFmtId="2" fontId="25" fillId="0" borderId="34" xfId="0" applyNumberFormat="1" applyFont="1" applyBorder="1" applyAlignment="1" applyProtection="1">
      <alignment horizontal="center" vertical="center" wrapText="1"/>
      <protection/>
    </xf>
    <xf numFmtId="1" fontId="25" fillId="0" borderId="36" xfId="0" applyNumberFormat="1" applyFont="1" applyBorder="1" applyAlignment="1" applyProtection="1">
      <alignment horizontal="center" vertical="center" wrapText="1"/>
      <protection/>
    </xf>
    <xf numFmtId="164" fontId="0" fillId="3" borderId="0" xfId="21" applyFont="1" applyFill="1" applyBorder="1" applyAlignment="1" applyProtection="1">
      <alignment horizontal="center" vertical="top"/>
      <protection/>
    </xf>
    <xf numFmtId="0" fontId="3" fillId="0" borderId="0" xfId="0" applyFont="1"/>
    <xf numFmtId="0" fontId="5" fillId="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0" xfId="21" applyFont="1" applyFill="1" applyBorder="1" applyAlignment="1" applyProtection="1">
      <alignment vertical="top"/>
      <protection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21" applyFont="1" applyBorder="1" applyAlignment="1" applyProtection="1">
      <alignment vertical="top"/>
      <protection/>
    </xf>
    <xf numFmtId="165" fontId="3" fillId="3" borderId="0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1" fillId="0" borderId="0" xfId="0" applyFont="1"/>
    <xf numFmtId="3" fontId="32" fillId="12" borderId="5" xfId="0" applyNumberFormat="1" applyFont="1" applyFill="1" applyBorder="1" applyAlignment="1">
      <alignment horizontal="center" wrapText="1"/>
    </xf>
    <xf numFmtId="0" fontId="32" fillId="12" borderId="5" xfId="0" applyFont="1" applyFill="1" applyBorder="1" applyAlignment="1">
      <alignment horizontal="center" wrapText="1"/>
    </xf>
    <xf numFmtId="0" fontId="4" fillId="12" borderId="5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 vertical="center"/>
    </xf>
    <xf numFmtId="166" fontId="4" fillId="12" borderId="5" xfId="0" applyNumberFormat="1" applyFont="1" applyFill="1" applyBorder="1" applyAlignment="1">
      <alignment horizontal="center"/>
    </xf>
    <xf numFmtId="2" fontId="26" fillId="0" borderId="5" xfId="0" applyNumberFormat="1" applyFont="1" applyBorder="1"/>
    <xf numFmtId="2" fontId="33" fillId="0" borderId="34" xfId="0" applyNumberFormat="1" applyFont="1" applyBorder="1" applyAlignment="1" applyProtection="1">
      <alignment horizontal="center" vertical="center" wrapText="1"/>
      <protection/>
    </xf>
    <xf numFmtId="3" fontId="25" fillId="0" borderId="36" xfId="0" applyNumberFormat="1" applyFont="1" applyBorder="1" applyAlignment="1" applyProtection="1">
      <alignment horizontal="center" vertical="center" wrapText="1"/>
      <protection/>
    </xf>
    <xf numFmtId="3" fontId="26" fillId="0" borderId="5" xfId="0" applyNumberFormat="1" applyFont="1" applyBorder="1" applyAlignment="1">
      <alignment horizontal="center"/>
    </xf>
    <xf numFmtId="164" fontId="3" fillId="3" borderId="0" xfId="21" applyFont="1" applyFill="1" applyBorder="1" applyAlignment="1" applyProtection="1">
      <alignment horizontal="right" vertical="top"/>
      <protection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12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166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166" fontId="21" fillId="3" borderId="5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8" fillId="13" borderId="6" xfId="0" applyFont="1" applyFill="1" applyBorder="1" applyAlignment="1">
      <alignment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65" fontId="15" fillId="3" borderId="5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2" fillId="0" borderId="5" xfId="0" applyFont="1" applyBorder="1" applyAlignment="1">
      <alignment horizontal="center"/>
    </xf>
    <xf numFmtId="165" fontId="5" fillId="3" borderId="5" xfId="0" applyNumberFormat="1" applyFont="1" applyFill="1" applyBorder="1" applyAlignment="1">
      <alignment horizontal="center" vertical="top"/>
    </xf>
    <xf numFmtId="0" fontId="10" fillId="6" borderId="5" xfId="0" applyFont="1" applyFill="1" applyBorder="1" applyAlignment="1">
      <alignment horizontal="center"/>
    </xf>
    <xf numFmtId="166" fontId="5" fillId="3" borderId="5" xfId="0" applyNumberFormat="1" applyFont="1" applyFill="1" applyBorder="1" applyAlignment="1">
      <alignment horizontal="center"/>
    </xf>
    <xf numFmtId="0" fontId="6" fillId="0" borderId="5" xfId="0" applyFont="1" applyBorder="1"/>
    <xf numFmtId="0" fontId="5" fillId="3" borderId="6" xfId="0" applyFont="1" applyFill="1" applyBorder="1" applyAlignment="1">
      <alignment horizontal="center" vertical="center" wrapText="1"/>
    </xf>
    <xf numFmtId="0" fontId="1" fillId="0" borderId="37" xfId="23" applyBorder="1" applyAlignment="1">
      <alignment horizontal="center" vertical="center" wrapText="1"/>
      <protection/>
    </xf>
    <xf numFmtId="0" fontId="1" fillId="0" borderId="38" xfId="23" applyBorder="1" applyAlignment="1">
      <alignment horizontal="center" vertical="center" wrapText="1"/>
      <protection/>
    </xf>
    <xf numFmtId="0" fontId="1" fillId="0" borderId="5" xfId="23" applyBorder="1" applyAlignment="1">
      <alignment horizontal="center" vertical="center" wrapText="1"/>
      <protection/>
    </xf>
    <xf numFmtId="0" fontId="1" fillId="12" borderId="38" xfId="23" applyFill="1" applyBorder="1" applyAlignment="1">
      <alignment horizontal="center" vertical="center" wrapText="1"/>
      <protection/>
    </xf>
    <xf numFmtId="0" fontId="1" fillId="0" borderId="39" xfId="23" applyFill="1" applyBorder="1" applyAlignment="1">
      <alignment horizontal="center" vertical="center" wrapText="1"/>
      <protection/>
    </xf>
    <xf numFmtId="0" fontId="1" fillId="0" borderId="5" xfId="23" applyFill="1" applyBorder="1" applyAlignment="1">
      <alignment horizontal="center" vertical="center"/>
      <protection/>
    </xf>
    <xf numFmtId="4" fontId="1" fillId="0" borderId="39" xfId="23" applyNumberFormat="1" applyFill="1" applyBorder="1" applyAlignment="1">
      <alignment horizontal="right" vertical="center"/>
      <protection/>
    </xf>
    <xf numFmtId="3" fontId="1" fillId="0" borderId="0" xfId="23" applyNumberFormat="1" applyFill="1" applyBorder="1">
      <alignment/>
      <protection/>
    </xf>
    <xf numFmtId="0" fontId="1" fillId="0" borderId="5" xfId="23" applyFill="1" applyBorder="1">
      <alignment/>
      <protection/>
    </xf>
    <xf numFmtId="3" fontId="1" fillId="0" borderId="5" xfId="23" applyNumberFormat="1" applyFill="1" applyBorder="1">
      <alignment/>
      <protection/>
    </xf>
    <xf numFmtId="4" fontId="1" fillId="0" borderId="5" xfId="23" applyNumberFormat="1" applyFill="1" applyBorder="1">
      <alignment/>
      <protection/>
    </xf>
    <xf numFmtId="0" fontId="1" fillId="0" borderId="39" xfId="23" applyNumberFormat="1" applyFill="1" applyBorder="1" applyAlignment="1">
      <alignment horizontal="right" vertical="center"/>
      <protection/>
    </xf>
    <xf numFmtId="3" fontId="1" fillId="0" borderId="0" xfId="23" applyNumberFormat="1" applyFill="1">
      <alignment/>
      <protection/>
    </xf>
    <xf numFmtId="0" fontId="11" fillId="3" borderId="40" xfId="0" applyFont="1" applyFill="1" applyBorder="1" applyAlignment="1">
      <alignment horizontal="right" wrapText="1"/>
    </xf>
    <xf numFmtId="10" fontId="13" fillId="3" borderId="40" xfId="0" applyNumberFormat="1" applyFont="1" applyFill="1" applyBorder="1" applyAlignment="1">
      <alignment horizontal="right" wrapText="1"/>
    </xf>
    <xf numFmtId="0" fontId="14" fillId="3" borderId="6" xfId="0" applyFont="1" applyFill="1" applyBorder="1" applyAlignment="1">
      <alignment horizontal="center" vertical="center" wrapText="1"/>
    </xf>
    <xf numFmtId="3" fontId="34" fillId="12" borderId="5" xfId="0" applyNumberFormat="1" applyFont="1" applyFill="1" applyBorder="1" applyAlignment="1">
      <alignment horizontal="center" vertical="center"/>
    </xf>
    <xf numFmtId="3" fontId="34" fillId="12" borderId="5" xfId="0" applyNumberFormat="1" applyFont="1" applyFill="1" applyBorder="1" applyAlignment="1">
      <alignment horizontal="center" wrapText="1"/>
    </xf>
    <xf numFmtId="0" fontId="34" fillId="12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0" fillId="7" borderId="12" xfId="22" applyFont="1" applyFill="1" applyBorder="1" applyAlignment="1" applyProtection="1">
      <alignment horizontal="center" vertical="center" wrapText="1"/>
      <protection/>
    </xf>
    <xf numFmtId="0" fontId="5" fillId="3" borderId="6" xfId="0" applyFont="1" applyFill="1" applyBorder="1" applyAlignment="1">
      <alignment horizontal="center" vertical="center" wrapText="1"/>
    </xf>
    <xf numFmtId="0" fontId="12" fillId="0" borderId="3" xfId="22" applyFont="1" applyFill="1" applyBorder="1" applyAlignment="1" applyProtection="1">
      <alignment horizontal="center" vertical="center" wrapText="1"/>
      <protection/>
    </xf>
    <xf numFmtId="0" fontId="10" fillId="0" borderId="5" xfId="22" applyFont="1" applyFill="1" applyBorder="1" applyAlignment="1" applyProtection="1">
      <alignment horizontal="center" vertical="center" wrapText="1"/>
      <protection/>
    </xf>
    <xf numFmtId="166" fontId="0" fillId="3" borderId="41" xfId="0" applyNumberFormat="1" applyFont="1" applyFill="1" applyBorder="1" applyAlignment="1">
      <alignment horizontal="center" vertical="center"/>
    </xf>
    <xf numFmtId="0" fontId="8" fillId="0" borderId="42" xfId="22" applyFont="1" applyFill="1" applyBorder="1" applyAlignment="1" applyProtection="1">
      <alignment horizontal="center"/>
      <protection/>
    </xf>
    <xf numFmtId="166" fontId="0" fillId="3" borderId="4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2" fontId="7" fillId="4" borderId="5" xfId="0" applyNumberFormat="1" applyFont="1" applyFill="1" applyBorder="1" applyAlignment="1" applyProtection="1">
      <alignment horizontal="center" vertical="center" wrapText="1"/>
      <protection/>
    </xf>
    <xf numFmtId="0" fontId="29" fillId="3" borderId="5" xfId="0" applyFont="1" applyFill="1" applyBorder="1" applyAlignment="1">
      <alignment horizontal="center" vertical="center" wrapText="1"/>
    </xf>
    <xf numFmtId="0" fontId="24" fillId="7" borderId="45" xfId="0" applyFont="1" applyFill="1" applyBorder="1" applyAlignment="1">
      <alignment horizontal="center"/>
    </xf>
    <xf numFmtId="0" fontId="8" fillId="13" borderId="13" xfId="0" applyFont="1" applyFill="1" applyBorder="1" applyAlignment="1">
      <alignment horizontal="center" vertical="center" wrapText="1"/>
    </xf>
    <xf numFmtId="2" fontId="7" fillId="4" borderId="8" xfId="0" applyNumberFormat="1" applyFont="1" applyFill="1" applyBorder="1" applyAlignment="1" applyProtection="1">
      <alignment horizontal="center" vertical="center" wrapText="1"/>
      <protection/>
    </xf>
    <xf numFmtId="2" fontId="7" fillId="4" borderId="5" xfId="0" applyNumberFormat="1" applyFont="1" applyFill="1" applyBorder="1" applyAlignment="1">
      <alignment horizontal="center" vertical="center"/>
    </xf>
    <xf numFmtId="2" fontId="7" fillId="4" borderId="9" xfId="0" applyNumberFormat="1" applyFont="1" applyFill="1" applyBorder="1" applyAlignment="1">
      <alignment horizontal="center" vertical="center"/>
    </xf>
    <xf numFmtId="0" fontId="8" fillId="0" borderId="46" xfId="22" applyFont="1" applyFill="1" applyBorder="1" applyAlignment="1" applyProtection="1">
      <alignment horizontal="center"/>
      <protection/>
    </xf>
    <xf numFmtId="0" fontId="28" fillId="14" borderId="47" xfId="0" applyFont="1" applyFill="1" applyBorder="1" applyAlignment="1">
      <alignment horizontal="center" vertical="center" wrapText="1"/>
    </xf>
    <xf numFmtId="0" fontId="28" fillId="14" borderId="48" xfId="0" applyFont="1" applyFill="1" applyBorder="1" applyAlignment="1">
      <alignment horizontal="center" vertical="center" wrapText="1"/>
    </xf>
    <xf numFmtId="0" fontId="8" fillId="0" borderId="23" xfId="22" applyFont="1" applyFill="1" applyBorder="1" applyAlignment="1" applyProtection="1">
      <alignment horizontal="center"/>
      <protection/>
    </xf>
    <xf numFmtId="2" fontId="7" fillId="4" borderId="44" xfId="0" applyNumberFormat="1" applyFont="1" applyFill="1" applyBorder="1" applyAlignment="1" applyProtection="1">
      <alignment horizontal="center" vertical="center" wrapText="1"/>
      <protection/>
    </xf>
    <xf numFmtId="2" fontId="7" fillId="4" borderId="29" xfId="0" applyNumberFormat="1" applyFont="1" applyFill="1" applyBorder="1" applyAlignment="1" applyProtection="1">
      <alignment horizontal="center" vertical="center" wrapText="1"/>
      <protection/>
    </xf>
    <xf numFmtId="0" fontId="7" fillId="4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64" fontId="4" fillId="3" borderId="5" xfId="21" applyFont="1" applyFill="1" applyBorder="1" applyAlignment="1" applyProtection="1">
      <alignment horizontal="center" vertical="center" wrapText="1"/>
      <protection/>
    </xf>
    <xf numFmtId="0" fontId="9" fillId="1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15" borderId="5" xfId="23" applyFont="1" applyFill="1" applyBorder="1" applyAlignment="1">
      <alignment horizontal="center" vertical="center" wrapText="1"/>
      <protection/>
    </xf>
    <xf numFmtId="0" fontId="1" fillId="15" borderId="5" xfId="23" applyFont="1" applyFill="1" applyBorder="1" applyAlignment="1">
      <alignment horizontal="center" wrapText="1"/>
      <protection/>
    </xf>
    <xf numFmtId="3" fontId="24" fillId="0" borderId="5" xfId="23" applyNumberFormat="1" applyFont="1" applyBorder="1" applyAlignment="1">
      <alignment horizontal="center" vertical="center"/>
      <protection/>
    </xf>
    <xf numFmtId="4" fontId="24" fillId="0" borderId="5" xfId="23" applyNumberFormat="1" applyFont="1" applyBorder="1" applyAlignment="1">
      <alignment horizontal="center" vertical="center"/>
      <protection/>
    </xf>
    <xf numFmtId="0" fontId="1" fillId="0" borderId="5" xfId="23" applyFill="1" applyBorder="1" applyAlignment="1">
      <alignment horizontal="center" vertical="center" wrapText="1"/>
      <protection/>
    </xf>
    <xf numFmtId="0" fontId="1" fillId="0" borderId="5" xfId="23" applyBorder="1" applyAlignment="1">
      <alignment horizontal="center" vertical="center" wrapText="1"/>
      <protection/>
    </xf>
    <xf numFmtId="0" fontId="20" fillId="0" borderId="5" xfId="23" applyFont="1" applyBorder="1" applyAlignment="1">
      <alignment horizontal="center" vertical="center" wrapText="1"/>
      <protection/>
    </xf>
    <xf numFmtId="0" fontId="1" fillId="0" borderId="6" xfId="23" applyFill="1" applyBorder="1" applyAlignment="1">
      <alignment horizontal="center" vertical="center" wrapText="1"/>
      <protection/>
    </xf>
    <xf numFmtId="0" fontId="1" fillId="0" borderId="13" xfId="23" applyFill="1" applyBorder="1" applyAlignment="1">
      <alignment horizontal="center" vertical="center" wrapText="1"/>
      <protection/>
    </xf>
    <xf numFmtId="0" fontId="6" fillId="8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0" fillId="0" borderId="27" xfId="22" applyFont="1" applyFill="1" applyBorder="1" applyAlignment="1" applyProtection="1">
      <alignment horizontal="center"/>
      <protection/>
    </xf>
    <xf numFmtId="0" fontId="10" fillId="0" borderId="32" xfId="22" applyFont="1" applyFill="1" applyBorder="1" applyAlignment="1" applyProtection="1">
      <alignment horizontal="center" vertical="center"/>
      <protection/>
    </xf>
    <xf numFmtId="0" fontId="10" fillId="0" borderId="12" xfId="22" applyFont="1" applyFill="1" applyBorder="1" applyAlignment="1" applyProtection="1">
      <alignment horizontal="center" vertical="center" wrapText="1"/>
      <protection/>
    </xf>
    <xf numFmtId="0" fontId="10" fillId="0" borderId="49" xfId="22" applyFont="1" applyFill="1" applyBorder="1" applyAlignment="1" applyProtection="1">
      <alignment horizontal="center" vertical="center"/>
      <protection/>
    </xf>
    <xf numFmtId="0" fontId="10" fillId="0" borderId="24" xfId="22" applyFont="1" applyFill="1" applyBorder="1" applyAlignment="1" applyProtection="1">
      <alignment horizontal="center" vertical="center" wrapText="1"/>
      <protection/>
    </xf>
    <xf numFmtId="165" fontId="14" fillId="3" borderId="5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166" fontId="4" fillId="3" borderId="9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Texto Explicativo" xfId="22"/>
    <cellStyle name="Normal 2" xfId="23"/>
  </cellStyles>
  <dxfs count="39">
    <dxf>
      <font>
        <color rgb="FFFF0000"/>
      </font>
      <fill>
        <patternFill patternType="none"/>
      </fill>
      <border/>
    </dxf>
    <dxf>
      <font>
        <color rgb="FFFF0000"/>
      </font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EF4"/>
      <rgbColor rgb="00EEEEEE"/>
      <rgbColor rgb="00DCDCDC"/>
      <rgbColor rgb="008EB4E3"/>
      <rgbColor rgb="00FF99CC"/>
      <rgbColor rgb="00B7DEE8"/>
      <rgbColor rgb="00D9D9D9"/>
      <rgbColor rgb="003366FF"/>
      <rgbColor rgb="0066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34"/>
  <sheetViews>
    <sheetView tabSelected="1" zoomScale="130" zoomScaleNormal="130" workbookViewId="0" topLeftCell="A1">
      <pane xSplit="2" ySplit="4" topLeftCell="CR41" activePane="bottomRight" state="frozen"/>
      <selection pane="topRight" activeCell="DL1" sqref="DL1"/>
      <selection pane="bottomLeft" activeCell="A226" sqref="A226"/>
      <selection pane="bottomRight" activeCell="CT7" sqref="CT7"/>
    </sheetView>
  </sheetViews>
  <sheetFormatPr defaultColWidth="9.140625" defaultRowHeight="12.75"/>
  <cols>
    <col min="1" max="1" width="4.28125" style="1" customWidth="1"/>
    <col min="2" max="2" width="37.57421875" style="1" customWidth="1"/>
    <col min="3" max="3" width="12.28125" style="2" customWidth="1"/>
    <col min="4" max="4" width="11.00390625" style="2" customWidth="1"/>
    <col min="5" max="5" width="13.00390625" style="2" customWidth="1"/>
    <col min="6" max="6" width="13.28125" style="2" customWidth="1"/>
    <col min="7" max="7" width="14.421875" style="3" customWidth="1"/>
    <col min="8" max="8" width="12.140625" style="2" customWidth="1"/>
    <col min="9" max="9" width="10.7109375" style="1" customWidth="1"/>
    <col min="10" max="10" width="14.00390625" style="1" customWidth="1"/>
    <col min="11" max="11" width="13.7109375" style="1" customWidth="1"/>
    <col min="12" max="12" width="7.421875" style="1" customWidth="1"/>
    <col min="13" max="13" width="19.140625" style="2" customWidth="1"/>
    <col min="14" max="14" width="13.7109375" style="2" customWidth="1"/>
    <col min="15" max="16" width="6.7109375" style="2" customWidth="1"/>
    <col min="17" max="17" width="13.7109375" style="2" customWidth="1"/>
    <col min="18" max="18" width="11.140625" style="2" customWidth="1"/>
    <col min="19" max="19" width="12.00390625" style="2" customWidth="1"/>
    <col min="20" max="20" width="9.57421875" style="2" customWidth="1"/>
    <col min="21" max="23" width="8.28125" style="4" customWidth="1"/>
    <col min="24" max="25" width="7.8515625" style="5" customWidth="1"/>
    <col min="26" max="33" width="7.8515625" style="4" customWidth="1"/>
    <col min="34" max="34" width="14.00390625" style="1" customWidth="1"/>
    <col min="35" max="35" width="15.8515625" style="1" customWidth="1"/>
    <col min="36" max="36" width="10.28125" style="1" customWidth="1"/>
    <col min="37" max="37" width="24.140625" style="1" customWidth="1"/>
    <col min="38" max="38" width="69.8515625" style="1" customWidth="1"/>
    <col min="39" max="39" width="9.140625" style="1" customWidth="1"/>
    <col min="40" max="40" width="18.421875" style="1" customWidth="1"/>
    <col min="41" max="41" width="18.421875" style="225" customWidth="1"/>
    <col min="42" max="42" width="25.140625" style="1" customWidth="1"/>
    <col min="43" max="44" width="15.140625" style="5" customWidth="1"/>
    <col min="45" max="45" width="21.28125" style="5" customWidth="1"/>
    <col min="46" max="46" width="8.57421875" style="5" customWidth="1"/>
    <col min="47" max="47" width="15.140625" style="5" customWidth="1"/>
    <col min="48" max="48" width="17.57421875" style="5" customWidth="1"/>
    <col min="49" max="49" width="10.421875" style="5" customWidth="1"/>
    <col min="50" max="50" width="15.7109375" style="5" customWidth="1"/>
    <col min="51" max="51" width="22.28125" style="5" customWidth="1"/>
    <col min="52" max="52" width="9.57421875" style="5" customWidth="1"/>
    <col min="53" max="53" width="19.00390625" style="214" customWidth="1"/>
    <col min="54" max="54" width="13.57421875" style="6" customWidth="1"/>
    <col min="55" max="55" width="16.140625" style="4" customWidth="1"/>
    <col min="56" max="56" width="13.57421875" style="4" customWidth="1"/>
    <col min="57" max="57" width="11.00390625" style="4" customWidth="1"/>
    <col min="58" max="58" width="16.57421875" style="0" customWidth="1"/>
    <col min="59" max="59" width="13.7109375" style="0" customWidth="1"/>
    <col min="60" max="60" width="11.140625" style="0" customWidth="1"/>
    <col min="61" max="61" width="13.7109375" style="1" customWidth="1"/>
    <col min="62" max="62" width="19.28125" style="1" customWidth="1"/>
    <col min="63" max="63" width="9.00390625" style="1" customWidth="1"/>
    <col min="64" max="64" width="13.7109375" style="1" customWidth="1"/>
    <col min="65" max="65" width="19.28125" style="1" customWidth="1"/>
    <col min="66" max="66" width="9.00390625" style="1" customWidth="1"/>
    <col min="67" max="67" width="7.7109375" style="1" customWidth="1"/>
    <col min="68" max="76" width="9.140625" style="1" customWidth="1"/>
    <col min="77" max="77" width="37.28125" style="237" customWidth="1"/>
    <col min="78" max="78" width="9.57421875" style="8" customWidth="1"/>
    <col min="79" max="79" width="15.57421875" style="8" customWidth="1"/>
    <col min="80" max="80" width="7.57421875" style="8" customWidth="1"/>
    <col min="81" max="81" width="16.8515625" style="9" customWidth="1"/>
    <col min="82" max="82" width="15.421875" style="9" customWidth="1"/>
    <col min="83" max="83" width="9.7109375" style="10" customWidth="1"/>
    <col min="84" max="84" width="10.00390625" style="0" customWidth="1"/>
    <col min="85" max="85" width="16.00390625" style="0" customWidth="1"/>
    <col min="86" max="86" width="6.28125" style="0" customWidth="1"/>
    <col min="87" max="94" width="22.421875" style="1" customWidth="1"/>
    <col min="95" max="95" width="28.7109375" style="1" customWidth="1"/>
    <col min="96" max="96" width="10.28125" style="1" customWidth="1"/>
    <col min="97" max="97" width="18.140625" style="353" customWidth="1"/>
    <col min="98" max="98" width="18.140625" style="354" customWidth="1"/>
    <col min="99" max="99" width="8.7109375" style="354" customWidth="1"/>
    <col min="100" max="100" width="13.140625" style="2" customWidth="1"/>
    <col min="101" max="101" width="9.28125" style="2" customWidth="1"/>
    <col min="102" max="102" width="10.00390625" style="2" customWidth="1"/>
    <col min="103" max="103" width="9.28125" style="2" customWidth="1"/>
    <col min="104" max="104" width="10.00390625" style="2" customWidth="1"/>
    <col min="105" max="105" width="9.28125" style="2" customWidth="1"/>
    <col min="106" max="106" width="10.00390625" style="2" customWidth="1"/>
    <col min="107" max="107" width="9.28125" style="2" customWidth="1"/>
    <col min="108" max="108" width="9.421875" style="2" customWidth="1"/>
    <col min="109" max="109" width="9.28125" style="2" customWidth="1"/>
    <col min="110" max="110" width="10.00390625" style="2" customWidth="1"/>
    <col min="111" max="111" width="9.28125" style="5" customWidth="1"/>
    <col min="112" max="112" width="10.00390625" style="5" customWidth="1"/>
    <col min="113" max="113" width="9.28125" style="5" customWidth="1"/>
    <col min="114" max="114" width="10.00390625" style="5" customWidth="1"/>
    <col min="115" max="115" width="9.00390625" style="6" customWidth="1"/>
    <col min="116" max="116" width="9.00390625" style="2" customWidth="1"/>
    <col min="117" max="117" width="16.57421875" style="11" customWidth="1"/>
    <col min="118" max="118" width="26.57421875" style="8" customWidth="1"/>
    <col min="119" max="119" width="7.421875" style="12" customWidth="1"/>
    <col min="120" max="120" width="0.13671875" style="0" hidden="1" customWidth="1"/>
    <col min="121" max="996" width="8.57421875" style="0" customWidth="1"/>
  </cols>
  <sheetData>
    <row r="1" spans="1:120" s="18" customFormat="1" ht="54.75" customHeight="1">
      <c r="A1" s="13"/>
      <c r="B1" s="14"/>
      <c r="C1" s="303" t="s">
        <v>1141</v>
      </c>
      <c r="D1" s="303"/>
      <c r="E1" s="303"/>
      <c r="F1" s="303"/>
      <c r="G1" s="303"/>
      <c r="H1" s="303"/>
      <c r="I1" s="303"/>
      <c r="J1" s="285" t="s">
        <v>1142</v>
      </c>
      <c r="K1" s="285"/>
      <c r="L1" s="285"/>
      <c r="M1" s="285" t="s">
        <v>0</v>
      </c>
      <c r="N1" s="285"/>
      <c r="O1" s="285"/>
      <c r="P1" s="293" t="s">
        <v>918</v>
      </c>
      <c r="Q1" s="294"/>
      <c r="R1" s="294"/>
      <c r="S1" s="294"/>
      <c r="T1" s="295"/>
      <c r="U1" s="293" t="s">
        <v>1</v>
      </c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85" t="s">
        <v>2</v>
      </c>
      <c r="AI1" s="285"/>
      <c r="AJ1" s="285"/>
      <c r="AK1" s="285" t="s">
        <v>3</v>
      </c>
      <c r="AL1" s="285"/>
      <c r="AM1" s="285"/>
      <c r="AN1" s="285" t="s">
        <v>4</v>
      </c>
      <c r="AO1" s="285" t="s">
        <v>5</v>
      </c>
      <c r="AP1" s="285" t="s">
        <v>6</v>
      </c>
      <c r="AQ1" s="293" t="s">
        <v>7</v>
      </c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5"/>
      <c r="BC1" s="285" t="s">
        <v>8</v>
      </c>
      <c r="BD1" s="285"/>
      <c r="BE1" s="285"/>
      <c r="BF1" s="285" t="s">
        <v>9</v>
      </c>
      <c r="BG1" s="285"/>
      <c r="BH1" s="285"/>
      <c r="BI1" s="285" t="s">
        <v>10</v>
      </c>
      <c r="BJ1" s="285"/>
      <c r="BK1" s="285"/>
      <c r="BL1" s="285" t="s">
        <v>11</v>
      </c>
      <c r="BM1" s="285"/>
      <c r="BN1" s="285"/>
      <c r="BO1" s="287" t="s">
        <v>12</v>
      </c>
      <c r="BP1" s="287"/>
      <c r="BQ1" s="287"/>
      <c r="BR1" s="287"/>
      <c r="BS1" s="287"/>
      <c r="BT1" s="287"/>
      <c r="BU1" s="287"/>
      <c r="BV1" s="287"/>
      <c r="BW1" s="287"/>
      <c r="BX1" s="287"/>
      <c r="BY1" s="285" t="s">
        <v>13</v>
      </c>
      <c r="BZ1" s="283" t="s">
        <v>14</v>
      </c>
      <c r="CA1" s="283"/>
      <c r="CB1" s="283"/>
      <c r="CC1" s="284" t="s">
        <v>15</v>
      </c>
      <c r="CD1" s="284"/>
      <c r="CE1" s="284"/>
      <c r="CF1" s="283" t="s">
        <v>16</v>
      </c>
      <c r="CG1" s="283"/>
      <c r="CH1" s="283"/>
      <c r="CI1" s="285" t="s">
        <v>17</v>
      </c>
      <c r="CJ1" s="285"/>
      <c r="CK1" s="285"/>
      <c r="CL1" s="285"/>
      <c r="CM1" s="285"/>
      <c r="CN1" s="285"/>
      <c r="CO1" s="285"/>
      <c r="CP1" s="285"/>
      <c r="CQ1" s="285"/>
      <c r="CR1" s="285"/>
      <c r="CS1" s="284" t="s">
        <v>18</v>
      </c>
      <c r="CT1" s="284"/>
      <c r="CU1" s="284"/>
      <c r="CV1" s="317" t="s">
        <v>19</v>
      </c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9"/>
      <c r="DM1" s="324" t="s">
        <v>20</v>
      </c>
      <c r="DN1" s="324"/>
      <c r="DO1" s="324"/>
      <c r="DP1" s="324"/>
    </row>
    <row r="2" spans="1:120" ht="16.5" customHeight="1">
      <c r="A2" s="19"/>
      <c r="B2" s="20"/>
      <c r="C2" s="285" t="s">
        <v>21</v>
      </c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96"/>
      <c r="Q2" s="297"/>
      <c r="R2" s="297"/>
      <c r="S2" s="297"/>
      <c r="T2" s="298"/>
      <c r="U2" s="299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285"/>
      <c r="AI2" s="285"/>
      <c r="AJ2" s="285"/>
      <c r="AK2" s="285"/>
      <c r="AL2" s="285"/>
      <c r="AM2" s="285"/>
      <c r="AN2" s="285"/>
      <c r="AO2" s="285"/>
      <c r="AP2" s="285"/>
      <c r="AQ2" s="302" t="s">
        <v>22</v>
      </c>
      <c r="AR2" s="22" t="s">
        <v>23</v>
      </c>
      <c r="AS2" s="21" t="s">
        <v>24</v>
      </c>
      <c r="AT2" s="313" t="s">
        <v>25</v>
      </c>
      <c r="AU2" s="21" t="s">
        <v>23</v>
      </c>
      <c r="AV2" s="21" t="s">
        <v>26</v>
      </c>
      <c r="AW2" s="314" t="s">
        <v>25</v>
      </c>
      <c r="AX2" s="21" t="s">
        <v>23</v>
      </c>
      <c r="AY2" s="23" t="s">
        <v>24</v>
      </c>
      <c r="AZ2" s="24"/>
      <c r="BA2" s="315" t="s">
        <v>27</v>
      </c>
      <c r="BB2" s="310" t="s">
        <v>922</v>
      </c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5"/>
      <c r="BZ2" s="283"/>
      <c r="CA2" s="283"/>
      <c r="CB2" s="283"/>
      <c r="CC2" s="284"/>
      <c r="CD2" s="284"/>
      <c r="CE2" s="284"/>
      <c r="CF2" s="283"/>
      <c r="CG2" s="283"/>
      <c r="CH2" s="283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4"/>
      <c r="CT2" s="284"/>
      <c r="CU2" s="284"/>
      <c r="CV2" s="247"/>
      <c r="CW2" s="323" t="s">
        <v>28</v>
      </c>
      <c r="CX2" s="323"/>
      <c r="CY2" s="323" t="s">
        <v>29</v>
      </c>
      <c r="CZ2" s="323"/>
      <c r="DA2" s="323" t="s">
        <v>30</v>
      </c>
      <c r="DB2" s="323"/>
      <c r="DC2" s="323" t="s">
        <v>31</v>
      </c>
      <c r="DD2" s="323"/>
      <c r="DE2" s="323" t="s">
        <v>32</v>
      </c>
      <c r="DF2" s="323"/>
      <c r="DG2" s="323" t="s">
        <v>33</v>
      </c>
      <c r="DH2" s="323"/>
      <c r="DI2" s="323" t="s">
        <v>34</v>
      </c>
      <c r="DJ2" s="323"/>
      <c r="DK2" s="322" t="s">
        <v>35</v>
      </c>
      <c r="DL2" s="287" t="s">
        <v>70</v>
      </c>
      <c r="DM2" s="324"/>
      <c r="DN2" s="324"/>
      <c r="DO2" s="324"/>
      <c r="DP2" s="324"/>
    </row>
    <row r="3" spans="1:120" ht="36.75" customHeight="1">
      <c r="A3" s="25"/>
      <c r="B3" s="26"/>
      <c r="C3" s="27" t="s">
        <v>36</v>
      </c>
      <c r="D3" s="27" t="s">
        <v>37</v>
      </c>
      <c r="E3" s="27" t="s">
        <v>38</v>
      </c>
      <c r="F3" s="27" t="s">
        <v>39</v>
      </c>
      <c r="G3" s="280" t="s">
        <v>40</v>
      </c>
      <c r="H3" s="281" t="s">
        <v>41</v>
      </c>
      <c r="I3" s="282" t="s">
        <v>42</v>
      </c>
      <c r="J3" s="285"/>
      <c r="K3" s="285"/>
      <c r="L3" s="285"/>
      <c r="M3" s="285"/>
      <c r="N3" s="285"/>
      <c r="O3" s="285"/>
      <c r="P3" s="299"/>
      <c r="Q3" s="300"/>
      <c r="R3" s="300"/>
      <c r="S3" s="300"/>
      <c r="T3" s="301"/>
      <c r="U3" s="260" t="s">
        <v>43</v>
      </c>
      <c r="V3" s="261" t="s">
        <v>1182</v>
      </c>
      <c r="W3" s="261" t="s">
        <v>919</v>
      </c>
      <c r="X3" s="261" t="s">
        <v>1183</v>
      </c>
      <c r="Y3" s="261" t="s">
        <v>1184</v>
      </c>
      <c r="Z3" s="261" t="s">
        <v>46</v>
      </c>
      <c r="AA3" s="261" t="s">
        <v>1185</v>
      </c>
      <c r="AB3" s="262" t="s">
        <v>1186</v>
      </c>
      <c r="AC3" s="263" t="s">
        <v>47</v>
      </c>
      <c r="AD3" s="332" t="s">
        <v>1188</v>
      </c>
      <c r="AE3" s="329" t="s">
        <v>1187</v>
      </c>
      <c r="AF3" s="330" t="s">
        <v>48</v>
      </c>
      <c r="AG3" s="331" t="s">
        <v>49</v>
      </c>
      <c r="AH3" s="285"/>
      <c r="AI3" s="285"/>
      <c r="AJ3" s="285"/>
      <c r="AK3" s="285"/>
      <c r="AL3" s="285"/>
      <c r="AM3" s="285"/>
      <c r="AN3" s="285"/>
      <c r="AO3" s="285"/>
      <c r="AP3" s="285"/>
      <c r="AQ3" s="302"/>
      <c r="AR3" s="22" t="s">
        <v>50</v>
      </c>
      <c r="AS3" s="29">
        <v>2016</v>
      </c>
      <c r="AT3" s="313"/>
      <c r="AU3" s="21" t="s">
        <v>50</v>
      </c>
      <c r="AV3" s="29">
        <v>2016</v>
      </c>
      <c r="AW3" s="314"/>
      <c r="AX3" s="21" t="s">
        <v>50</v>
      </c>
      <c r="AY3" s="30">
        <v>2016</v>
      </c>
      <c r="AZ3" s="24" t="s">
        <v>25</v>
      </c>
      <c r="BA3" s="315"/>
      <c r="BB3" s="310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8" t="s">
        <v>51</v>
      </c>
      <c r="BP3" s="285" t="s">
        <v>52</v>
      </c>
      <c r="BQ3" s="285"/>
      <c r="BR3" s="285"/>
      <c r="BS3" s="286" t="s">
        <v>53</v>
      </c>
      <c r="BT3" s="289" t="s">
        <v>54</v>
      </c>
      <c r="BU3" s="289" t="s">
        <v>55</v>
      </c>
      <c r="BV3" s="289" t="s">
        <v>56</v>
      </c>
      <c r="BW3" s="289" t="s">
        <v>57</v>
      </c>
      <c r="BX3" s="289" t="s">
        <v>58</v>
      </c>
      <c r="BY3" s="285"/>
      <c r="BZ3" s="283"/>
      <c r="CA3" s="283"/>
      <c r="CB3" s="283"/>
      <c r="CC3" s="284"/>
      <c r="CD3" s="284"/>
      <c r="CE3" s="284"/>
      <c r="CF3" s="283"/>
      <c r="CG3" s="283"/>
      <c r="CH3" s="283"/>
      <c r="CI3" s="285" t="s">
        <v>59</v>
      </c>
      <c r="CJ3" s="316" t="s">
        <v>60</v>
      </c>
      <c r="CK3" s="316"/>
      <c r="CL3" s="316"/>
      <c r="CM3" s="316"/>
      <c r="CN3" s="316"/>
      <c r="CO3" s="316"/>
      <c r="CP3" s="316"/>
      <c r="CQ3" s="316"/>
      <c r="CR3" s="32"/>
      <c r="CS3" s="284"/>
      <c r="CT3" s="284"/>
      <c r="CU3" s="284"/>
      <c r="CV3" s="305" t="s">
        <v>61</v>
      </c>
      <c r="CW3" s="323"/>
      <c r="CX3" s="323"/>
      <c r="CY3" s="323"/>
      <c r="CZ3" s="323"/>
      <c r="DA3" s="323"/>
      <c r="DB3" s="323"/>
      <c r="DC3" s="323"/>
      <c r="DD3" s="323"/>
      <c r="DE3" s="323"/>
      <c r="DF3" s="323"/>
      <c r="DG3" s="323"/>
      <c r="DH3" s="323"/>
      <c r="DI3" s="323"/>
      <c r="DJ3" s="323"/>
      <c r="DK3" s="322"/>
      <c r="DL3" s="320"/>
      <c r="DM3" s="324"/>
      <c r="DN3" s="324"/>
      <c r="DO3" s="324"/>
      <c r="DP3" s="324"/>
    </row>
    <row r="4" spans="1:120" s="46" customFormat="1" ht="58.5" customHeight="1" thickBot="1">
      <c r="A4" s="33" t="s">
        <v>62</v>
      </c>
      <c r="B4" s="33" t="s">
        <v>63</v>
      </c>
      <c r="C4" s="34" t="s">
        <v>64</v>
      </c>
      <c r="D4" s="34" t="s">
        <v>65</v>
      </c>
      <c r="E4" s="34" t="s">
        <v>66</v>
      </c>
      <c r="F4" s="34" t="s">
        <v>67</v>
      </c>
      <c r="G4" s="280"/>
      <c r="H4" s="281"/>
      <c r="I4" s="282"/>
      <c r="J4" s="35" t="s">
        <v>68</v>
      </c>
      <c r="K4" s="35" t="s">
        <v>69</v>
      </c>
      <c r="L4" s="15" t="s">
        <v>70</v>
      </c>
      <c r="M4" s="15" t="s">
        <v>71</v>
      </c>
      <c r="N4" s="15" t="s">
        <v>72</v>
      </c>
      <c r="O4" s="15" t="s">
        <v>70</v>
      </c>
      <c r="P4" s="205" t="s">
        <v>919</v>
      </c>
      <c r="Q4" s="205" t="s">
        <v>44</v>
      </c>
      <c r="R4" s="205" t="s">
        <v>45</v>
      </c>
      <c r="S4" s="205" t="s">
        <v>920</v>
      </c>
      <c r="T4" s="205" t="s">
        <v>921</v>
      </c>
      <c r="U4" s="264" t="s">
        <v>73</v>
      </c>
      <c r="V4" s="264" t="s">
        <v>73</v>
      </c>
      <c r="W4" s="264" t="s">
        <v>73</v>
      </c>
      <c r="X4" s="264" t="s">
        <v>73</v>
      </c>
      <c r="Y4" s="264" t="s">
        <v>73</v>
      </c>
      <c r="Z4" s="264" t="s">
        <v>73</v>
      </c>
      <c r="AA4" s="264" t="s">
        <v>73</v>
      </c>
      <c r="AB4" s="265" t="s">
        <v>74</v>
      </c>
      <c r="AC4" s="263" t="s">
        <v>73</v>
      </c>
      <c r="AD4" s="333"/>
      <c r="AE4" s="329"/>
      <c r="AF4" s="330"/>
      <c r="AG4" s="331"/>
      <c r="AH4" s="37" t="s">
        <v>75</v>
      </c>
      <c r="AI4" s="37" t="s">
        <v>76</v>
      </c>
      <c r="AJ4" s="15" t="s">
        <v>70</v>
      </c>
      <c r="AK4" s="16" t="s">
        <v>77</v>
      </c>
      <c r="AL4" s="16" t="s">
        <v>78</v>
      </c>
      <c r="AM4" s="16" t="s">
        <v>70</v>
      </c>
      <c r="AN4" s="285"/>
      <c r="AO4" s="285"/>
      <c r="AP4" s="285"/>
      <c r="AQ4" s="302"/>
      <c r="AR4" s="306" t="s">
        <v>79</v>
      </c>
      <c r="AS4" s="306"/>
      <c r="AT4" s="313"/>
      <c r="AU4" s="307" t="s">
        <v>80</v>
      </c>
      <c r="AV4" s="307"/>
      <c r="AW4" s="314"/>
      <c r="AX4" s="308" t="s">
        <v>81</v>
      </c>
      <c r="AY4" s="308"/>
      <c r="AZ4" s="38"/>
      <c r="BA4" s="315"/>
      <c r="BB4" s="311"/>
      <c r="BC4" s="15" t="s">
        <v>82</v>
      </c>
      <c r="BD4" s="15" t="s">
        <v>83</v>
      </c>
      <c r="BE4" s="33" t="s">
        <v>84</v>
      </c>
      <c r="BF4" s="15" t="s">
        <v>85</v>
      </c>
      <c r="BG4" s="39" t="s">
        <v>86</v>
      </c>
      <c r="BH4" s="33" t="s">
        <v>84</v>
      </c>
      <c r="BI4" s="40" t="s">
        <v>87</v>
      </c>
      <c r="BJ4" s="15" t="s">
        <v>88</v>
      </c>
      <c r="BK4" s="15" t="s">
        <v>70</v>
      </c>
      <c r="BL4" s="40" t="s">
        <v>89</v>
      </c>
      <c r="BM4" s="15" t="s">
        <v>90</v>
      </c>
      <c r="BN4" s="15" t="s">
        <v>70</v>
      </c>
      <c r="BO4" s="288"/>
      <c r="BP4" s="41" t="s">
        <v>91</v>
      </c>
      <c r="BQ4" s="42" t="s">
        <v>92</v>
      </c>
      <c r="BR4" s="31" t="s">
        <v>93</v>
      </c>
      <c r="BS4" s="286"/>
      <c r="BT4" s="289"/>
      <c r="BU4" s="289"/>
      <c r="BV4" s="289"/>
      <c r="BW4" s="289"/>
      <c r="BX4" s="289"/>
      <c r="BY4" s="33" t="s">
        <v>94</v>
      </c>
      <c r="BZ4" s="16" t="s">
        <v>22</v>
      </c>
      <c r="CA4" s="16" t="s">
        <v>95</v>
      </c>
      <c r="CB4" s="15" t="s">
        <v>70</v>
      </c>
      <c r="CC4" s="16" t="s">
        <v>96</v>
      </c>
      <c r="CD4" s="43" t="s">
        <v>97</v>
      </c>
      <c r="CE4" s="15" t="s">
        <v>70</v>
      </c>
      <c r="CF4" s="259" t="s">
        <v>22</v>
      </c>
      <c r="CG4" s="275" t="s">
        <v>98</v>
      </c>
      <c r="CH4" s="15" t="s">
        <v>70</v>
      </c>
      <c r="CI4" s="285"/>
      <c r="CJ4" s="44" t="s">
        <v>99</v>
      </c>
      <c r="CK4" s="44" t="s">
        <v>100</v>
      </c>
      <c r="CL4" s="44" t="s">
        <v>101</v>
      </c>
      <c r="CM4" s="44" t="s">
        <v>102</v>
      </c>
      <c r="CN4" s="44" t="s">
        <v>103</v>
      </c>
      <c r="CO4" s="44" t="s">
        <v>104</v>
      </c>
      <c r="CP4" s="44" t="s">
        <v>105</v>
      </c>
      <c r="CQ4" s="45" t="s">
        <v>106</v>
      </c>
      <c r="CR4" s="15" t="s">
        <v>70</v>
      </c>
      <c r="CS4" s="279" t="s">
        <v>107</v>
      </c>
      <c r="CT4" s="349" t="s">
        <v>108</v>
      </c>
      <c r="CU4" s="279" t="s">
        <v>70</v>
      </c>
      <c r="CV4" s="305"/>
      <c r="CW4" s="248" t="s">
        <v>109</v>
      </c>
      <c r="CX4" s="248" t="s">
        <v>110</v>
      </c>
      <c r="CY4" s="248" t="s">
        <v>109</v>
      </c>
      <c r="CZ4" s="248" t="s">
        <v>110</v>
      </c>
      <c r="DA4" s="248" t="s">
        <v>109</v>
      </c>
      <c r="DB4" s="248" t="s">
        <v>110</v>
      </c>
      <c r="DC4" s="248" t="s">
        <v>109</v>
      </c>
      <c r="DD4" s="248" t="s">
        <v>110</v>
      </c>
      <c r="DE4" s="248" t="s">
        <v>109</v>
      </c>
      <c r="DF4" s="248" t="s">
        <v>110</v>
      </c>
      <c r="DG4" s="248" t="s">
        <v>109</v>
      </c>
      <c r="DH4" s="248" t="s">
        <v>110</v>
      </c>
      <c r="DI4" s="248" t="s">
        <v>109</v>
      </c>
      <c r="DJ4" s="248" t="s">
        <v>110</v>
      </c>
      <c r="DK4" s="322"/>
      <c r="DL4" s="321"/>
      <c r="DM4" s="249" t="s">
        <v>111</v>
      </c>
      <c r="DN4" s="250" t="s">
        <v>112</v>
      </c>
      <c r="DO4" s="324" t="s">
        <v>70</v>
      </c>
      <c r="DP4" s="324"/>
    </row>
    <row r="5" spans="1:120" ht="15" customHeight="1" thickBot="1">
      <c r="A5" s="47">
        <v>6</v>
      </c>
      <c r="B5" s="48" t="s">
        <v>113</v>
      </c>
      <c r="C5" s="2">
        <v>2</v>
      </c>
      <c r="D5" s="2">
        <v>1</v>
      </c>
      <c r="E5" s="2">
        <v>0</v>
      </c>
      <c r="F5" s="2">
        <v>0</v>
      </c>
      <c r="G5" s="3">
        <v>3</v>
      </c>
      <c r="H5" s="2">
        <v>2938</v>
      </c>
      <c r="I5" s="292"/>
      <c r="J5" s="49">
        <v>1</v>
      </c>
      <c r="K5" s="49">
        <v>1</v>
      </c>
      <c r="L5" s="50">
        <f aca="true" t="shared" si="0" ref="L5:L14">(K5*100/J5)</f>
        <v>100</v>
      </c>
      <c r="M5" s="2">
        <v>19</v>
      </c>
      <c r="N5" s="2">
        <v>19</v>
      </c>
      <c r="O5" s="51">
        <f aca="true" t="shared" si="1" ref="O5:O68">N5/M5*100</f>
        <v>100</v>
      </c>
      <c r="P5">
        <v>83.75</v>
      </c>
      <c r="Q5">
        <v>80</v>
      </c>
      <c r="R5">
        <v>70</v>
      </c>
      <c r="S5">
        <v>111.25</v>
      </c>
      <c r="T5">
        <v>86.25</v>
      </c>
      <c r="U5" s="266">
        <v>79.3103448275862</v>
      </c>
      <c r="V5" s="266">
        <v>93.10344827586206</v>
      </c>
      <c r="W5" s="266">
        <v>85.0574712643678</v>
      </c>
      <c r="X5" s="266">
        <v>80.45977011494253</v>
      </c>
      <c r="Y5" s="266">
        <v>85.0574712643678</v>
      </c>
      <c r="Z5" s="266">
        <v>79.3103448275862</v>
      </c>
      <c r="AA5" s="266">
        <v>94.25287356321839</v>
      </c>
      <c r="AB5" s="266">
        <v>68.93</v>
      </c>
      <c r="AC5" s="266">
        <v>80.45977011494253</v>
      </c>
      <c r="AD5" s="267">
        <v>9</v>
      </c>
      <c r="AE5" s="268">
        <v>9</v>
      </c>
      <c r="AF5" s="269">
        <f aca="true" t="shared" si="2" ref="AF5:AF68">AE5-AD5</f>
        <v>0</v>
      </c>
      <c r="AG5" s="266">
        <f aca="true" t="shared" si="3" ref="AG5:AG68">AF5/AE5*100</f>
        <v>0</v>
      </c>
      <c r="AH5" s="228">
        <v>0</v>
      </c>
      <c r="AI5" s="229">
        <v>0</v>
      </c>
      <c r="AJ5" s="230">
        <v>0</v>
      </c>
      <c r="AK5" s="7">
        <v>0</v>
      </c>
      <c r="AL5" s="7">
        <v>0</v>
      </c>
      <c r="AM5" s="53">
        <v>0</v>
      </c>
      <c r="AN5" s="54">
        <v>0</v>
      </c>
      <c r="AO5" s="238">
        <v>0</v>
      </c>
      <c r="AP5" s="54">
        <v>0</v>
      </c>
      <c r="AQ5" s="206" t="s">
        <v>923</v>
      </c>
      <c r="AR5" s="207">
        <v>168</v>
      </c>
      <c r="AS5" s="207">
        <v>46</v>
      </c>
      <c r="AT5" s="206">
        <v>42.59</v>
      </c>
      <c r="AU5" s="207">
        <v>168</v>
      </c>
      <c r="AV5" s="208">
        <v>73</v>
      </c>
      <c r="AW5" s="206">
        <v>67.59</v>
      </c>
      <c r="AX5" s="207">
        <v>168</v>
      </c>
      <c r="AY5" s="209">
        <v>15</v>
      </c>
      <c r="AZ5" s="210">
        <v>13.89</v>
      </c>
      <c r="BA5" s="231">
        <f>(AT5*1.2+AW5+AZ5)/3.2</f>
        <v>41.43375</v>
      </c>
      <c r="BB5" s="211" t="s">
        <v>924</v>
      </c>
      <c r="BC5" s="55">
        <v>1525</v>
      </c>
      <c r="BD5" s="55">
        <v>352</v>
      </c>
      <c r="BE5" s="56">
        <f aca="true" t="shared" si="4" ref="BE5:BE68">(BD5/(BC5/3))</f>
        <v>0.6924590163934427</v>
      </c>
      <c r="BF5" s="57">
        <v>453</v>
      </c>
      <c r="BG5" s="57">
        <v>6</v>
      </c>
      <c r="BH5" s="58">
        <f aca="true" t="shared" si="5" ref="BH5:BH68">(BG5/(BF5/2))</f>
        <v>0.026490066225165563</v>
      </c>
      <c r="BI5" s="1">
        <v>77</v>
      </c>
      <c r="BJ5" s="1">
        <v>23</v>
      </c>
      <c r="BK5" s="59">
        <f aca="true" t="shared" si="6" ref="BK5:BK68">BJ5/BI5*100</f>
        <v>29.87012987012987</v>
      </c>
      <c r="BL5" s="1">
        <v>77</v>
      </c>
      <c r="BM5" s="1">
        <v>20</v>
      </c>
      <c r="BN5" s="59">
        <f aca="true" t="shared" si="7" ref="BN5:BN68">BM5/BL5*100</f>
        <v>25.97402597402597</v>
      </c>
      <c r="BO5" s="60">
        <v>0</v>
      </c>
      <c r="BP5" s="61">
        <v>0</v>
      </c>
      <c r="BQ5" s="61">
        <v>0</v>
      </c>
      <c r="BR5" s="61">
        <v>0</v>
      </c>
      <c r="BS5" s="62">
        <v>0</v>
      </c>
      <c r="BT5" s="61">
        <v>77</v>
      </c>
      <c r="BU5" s="309"/>
      <c r="BV5" s="309"/>
      <c r="BW5" s="309"/>
      <c r="BX5" s="309"/>
      <c r="BY5" s="52">
        <v>0</v>
      </c>
      <c r="BZ5" s="226">
        <v>6840</v>
      </c>
      <c r="CA5" s="227">
        <v>3</v>
      </c>
      <c r="CB5" s="227">
        <v>100</v>
      </c>
      <c r="CC5" s="65">
        <v>1121</v>
      </c>
      <c r="CD5" s="65">
        <v>1059</v>
      </c>
      <c r="CE5" s="273" t="s">
        <v>114</v>
      </c>
      <c r="CF5" s="277">
        <v>6840</v>
      </c>
      <c r="CG5" s="278">
        <v>3</v>
      </c>
      <c r="CH5" s="64">
        <v>100</v>
      </c>
      <c r="CI5" s="239">
        <v>7</v>
      </c>
      <c r="CJ5" s="67">
        <v>147</v>
      </c>
      <c r="CK5" s="67">
        <v>0</v>
      </c>
      <c r="CL5" s="67">
        <v>45</v>
      </c>
      <c r="CM5" s="67">
        <v>3</v>
      </c>
      <c r="CN5" s="67">
        <v>2</v>
      </c>
      <c r="CO5" s="67">
        <v>12</v>
      </c>
      <c r="CP5" s="67">
        <v>10</v>
      </c>
      <c r="CQ5" s="240" t="s">
        <v>1143</v>
      </c>
      <c r="CR5" s="241" t="s">
        <v>1144</v>
      </c>
      <c r="CS5" s="350">
        <v>0</v>
      </c>
      <c r="CT5" s="351">
        <v>0</v>
      </c>
      <c r="CU5" s="352">
        <v>0</v>
      </c>
      <c r="CV5" s="68">
        <v>1291</v>
      </c>
      <c r="CW5" s="69">
        <v>2560</v>
      </c>
      <c r="CX5" s="70">
        <f aca="true" t="shared" si="8" ref="CX5:CX68">(CW5/CV5)*100</f>
        <v>198.29589465530597</v>
      </c>
      <c r="CY5" s="69">
        <v>1272</v>
      </c>
      <c r="CZ5" s="70">
        <f aca="true" t="shared" si="9" ref="CZ5:CZ68">(CY5/CV5)*100</f>
        <v>98.52827265685515</v>
      </c>
      <c r="DA5" s="69">
        <v>1003</v>
      </c>
      <c r="DB5" s="70">
        <f aca="true" t="shared" si="10" ref="DB5:DB68">(DA5/CV5)*100</f>
        <v>77.69171185127807</v>
      </c>
      <c r="DC5" s="69">
        <v>3169</v>
      </c>
      <c r="DD5" s="71">
        <f aca="true" t="shared" si="11" ref="DD5:DD68">(DC5/CV5)*100</f>
        <v>245.46862896979084</v>
      </c>
      <c r="DE5" s="69">
        <v>1547</v>
      </c>
      <c r="DF5" s="71">
        <f aca="true" t="shared" si="12" ref="DF5:DF68">(DE5/CV5)*100</f>
        <v>119.82958946553059</v>
      </c>
      <c r="DG5" s="69">
        <v>1022</v>
      </c>
      <c r="DH5" s="71">
        <f aca="true" t="shared" si="13" ref="DH5:DH68">(DG5/CV5)*100</f>
        <v>79.16343919442292</v>
      </c>
      <c r="DI5" s="72">
        <v>1156</v>
      </c>
      <c r="DJ5" s="73">
        <f aca="true" t="shared" si="14" ref="DJ5:DJ68">(DI5/CV5)*100</f>
        <v>89.5429899302866</v>
      </c>
      <c r="DK5" s="74">
        <v>7</v>
      </c>
      <c r="DL5" s="75">
        <f aca="true" t="shared" si="15" ref="DL5:DL68">DK5/6*100</f>
        <v>116.66666666666667</v>
      </c>
      <c r="DM5" s="251">
        <v>1</v>
      </c>
      <c r="DN5" s="252">
        <v>1</v>
      </c>
      <c r="DO5" s="230">
        <v>100</v>
      </c>
      <c r="DP5" s="253"/>
    </row>
    <row r="6" spans="1:120" ht="15" customHeight="1" thickBot="1">
      <c r="A6" s="47">
        <v>4</v>
      </c>
      <c r="B6" s="48" t="s">
        <v>115</v>
      </c>
      <c r="C6" s="2">
        <v>5</v>
      </c>
      <c r="D6" s="2">
        <v>1</v>
      </c>
      <c r="E6" s="2">
        <v>1</v>
      </c>
      <c r="F6" s="2">
        <v>0</v>
      </c>
      <c r="G6" s="3">
        <v>7</v>
      </c>
      <c r="H6" s="2">
        <v>2242</v>
      </c>
      <c r="I6" s="292"/>
      <c r="J6" s="49">
        <v>1</v>
      </c>
      <c r="K6" s="49">
        <v>0</v>
      </c>
      <c r="L6" s="50">
        <f t="shared" si="0"/>
        <v>0</v>
      </c>
      <c r="M6" s="2">
        <v>48</v>
      </c>
      <c r="N6" s="2">
        <v>48</v>
      </c>
      <c r="O6" s="51">
        <f t="shared" si="1"/>
        <v>100</v>
      </c>
      <c r="P6">
        <v>114</v>
      </c>
      <c r="Q6">
        <v>116</v>
      </c>
      <c r="R6">
        <v>104</v>
      </c>
      <c r="S6">
        <v>72</v>
      </c>
      <c r="T6">
        <v>101.5</v>
      </c>
      <c r="U6" s="266">
        <v>55.26315789473685</v>
      </c>
      <c r="V6" s="266">
        <v>126.3157894736842</v>
      </c>
      <c r="W6" s="266">
        <v>126.3157894736842</v>
      </c>
      <c r="X6" s="266">
        <v>123.6842105263158</v>
      </c>
      <c r="Y6" s="266">
        <v>121.05263157894737</v>
      </c>
      <c r="Z6" s="266">
        <v>105.26315789473684</v>
      </c>
      <c r="AA6" s="266">
        <v>107.89473684210526</v>
      </c>
      <c r="AB6" s="266">
        <v>80.18</v>
      </c>
      <c r="AC6" s="266">
        <v>93.42105263157895</v>
      </c>
      <c r="AD6" s="267">
        <v>1</v>
      </c>
      <c r="AE6" s="268">
        <v>9</v>
      </c>
      <c r="AF6" s="269">
        <f t="shared" si="2"/>
        <v>8</v>
      </c>
      <c r="AG6" s="266">
        <f t="shared" si="3"/>
        <v>88.88888888888889</v>
      </c>
      <c r="AH6" s="228">
        <v>0</v>
      </c>
      <c r="AI6" s="229">
        <v>0</v>
      </c>
      <c r="AJ6" s="230">
        <v>0</v>
      </c>
      <c r="AK6" s="7">
        <v>2</v>
      </c>
      <c r="AL6" s="7">
        <v>2</v>
      </c>
      <c r="AM6" s="53">
        <v>100</v>
      </c>
      <c r="AN6" s="54">
        <v>0</v>
      </c>
      <c r="AO6" s="238">
        <v>3</v>
      </c>
      <c r="AP6" s="54">
        <v>0</v>
      </c>
      <c r="AQ6" s="212" t="s">
        <v>925</v>
      </c>
      <c r="AR6" s="207">
        <v>168</v>
      </c>
      <c r="AS6" s="207">
        <v>52</v>
      </c>
      <c r="AT6" s="206">
        <v>48.15</v>
      </c>
      <c r="AU6" s="207">
        <v>168</v>
      </c>
      <c r="AV6" s="207">
        <v>53</v>
      </c>
      <c r="AW6" s="206">
        <v>49.07</v>
      </c>
      <c r="AX6" s="207">
        <v>168</v>
      </c>
      <c r="AY6" s="213">
        <v>0</v>
      </c>
      <c r="AZ6" s="210">
        <v>0</v>
      </c>
      <c r="BA6" s="231">
        <f aca="true" t="shared" si="16" ref="BA6:BA69">(AT6*1.2+AW6+AZ6)/3.2</f>
        <v>33.39062499999999</v>
      </c>
      <c r="BB6" s="211" t="s">
        <v>924</v>
      </c>
      <c r="BC6" s="57">
        <v>1196</v>
      </c>
      <c r="BD6" s="57">
        <v>472</v>
      </c>
      <c r="BE6" s="56">
        <f t="shared" si="4"/>
        <v>1.1839464882943143</v>
      </c>
      <c r="BF6" s="57">
        <v>483</v>
      </c>
      <c r="BG6" s="57">
        <v>71</v>
      </c>
      <c r="BH6" s="58">
        <f t="shared" si="5"/>
        <v>0.2939958592132505</v>
      </c>
      <c r="BI6" s="1">
        <v>72</v>
      </c>
      <c r="BJ6" s="1">
        <v>40</v>
      </c>
      <c r="BK6" s="59">
        <f t="shared" si="6"/>
        <v>55.55555555555556</v>
      </c>
      <c r="BL6" s="1">
        <v>72</v>
      </c>
      <c r="BM6" s="1">
        <v>12</v>
      </c>
      <c r="BN6" s="59">
        <f t="shared" si="7"/>
        <v>16.666666666666664</v>
      </c>
      <c r="BO6" s="76">
        <v>0</v>
      </c>
      <c r="BP6" s="77">
        <v>1</v>
      </c>
      <c r="BQ6" s="77">
        <v>0</v>
      </c>
      <c r="BR6" s="77">
        <v>1</v>
      </c>
      <c r="BS6" s="78">
        <v>2</v>
      </c>
      <c r="BT6" s="77">
        <v>72</v>
      </c>
      <c r="BU6" s="309"/>
      <c r="BV6" s="309"/>
      <c r="BW6" s="309"/>
      <c r="BX6" s="309"/>
      <c r="BY6" s="52">
        <v>0</v>
      </c>
      <c r="BZ6" s="226">
        <v>5062</v>
      </c>
      <c r="CA6" s="227">
        <v>3</v>
      </c>
      <c r="CB6" s="227">
        <v>100</v>
      </c>
      <c r="CC6" s="66">
        <v>886</v>
      </c>
      <c r="CD6" s="66">
        <v>800</v>
      </c>
      <c r="CE6" s="273" t="s">
        <v>116</v>
      </c>
      <c r="CF6" s="277">
        <v>5062</v>
      </c>
      <c r="CG6" s="278">
        <v>3</v>
      </c>
      <c r="CH6" s="64">
        <v>100</v>
      </c>
      <c r="CI6" s="239">
        <v>7</v>
      </c>
      <c r="CJ6" s="79">
        <v>56</v>
      </c>
      <c r="CK6" s="79">
        <v>0</v>
      </c>
      <c r="CL6" s="79">
        <v>47</v>
      </c>
      <c r="CM6" s="79">
        <v>154</v>
      </c>
      <c r="CN6" s="79">
        <v>0</v>
      </c>
      <c r="CO6" s="79">
        <v>11</v>
      </c>
      <c r="CP6" s="79">
        <v>11</v>
      </c>
      <c r="CQ6" s="240" t="s">
        <v>1145</v>
      </c>
      <c r="CR6" s="241">
        <v>71.42</v>
      </c>
      <c r="CS6" s="350">
        <v>0</v>
      </c>
      <c r="CT6" s="351">
        <v>0</v>
      </c>
      <c r="CU6" s="352">
        <v>0</v>
      </c>
      <c r="CV6" s="68">
        <v>2926</v>
      </c>
      <c r="CW6" s="69">
        <v>2489</v>
      </c>
      <c r="CX6" s="70">
        <f t="shared" si="8"/>
        <v>85.06493506493507</v>
      </c>
      <c r="CY6" s="69">
        <v>1470</v>
      </c>
      <c r="CZ6" s="70">
        <f t="shared" si="9"/>
        <v>50.23923444976076</v>
      </c>
      <c r="DA6" s="69">
        <v>1605</v>
      </c>
      <c r="DB6" s="70">
        <f t="shared" si="10"/>
        <v>54.853041695146956</v>
      </c>
      <c r="DC6" s="69">
        <v>3494</v>
      </c>
      <c r="DD6" s="71">
        <f t="shared" si="11"/>
        <v>119.41216678058784</v>
      </c>
      <c r="DE6" s="69">
        <v>2640</v>
      </c>
      <c r="DF6" s="71">
        <f t="shared" si="12"/>
        <v>90.22556390977444</v>
      </c>
      <c r="DG6" s="69">
        <v>3011</v>
      </c>
      <c r="DH6" s="71">
        <f t="shared" si="13"/>
        <v>102.90498974709502</v>
      </c>
      <c r="DI6" s="72">
        <v>1393</v>
      </c>
      <c r="DJ6" s="73">
        <f t="shared" si="14"/>
        <v>47.60765550239234</v>
      </c>
      <c r="DK6" s="74">
        <v>7</v>
      </c>
      <c r="DL6" s="75">
        <f t="shared" si="15"/>
        <v>116.66666666666667</v>
      </c>
      <c r="DM6" s="251">
        <v>0</v>
      </c>
      <c r="DN6" s="252">
        <v>0</v>
      </c>
      <c r="DO6" s="230">
        <v>0</v>
      </c>
      <c r="DP6" s="253"/>
    </row>
    <row r="7" spans="1:120" ht="15" customHeight="1" thickBot="1">
      <c r="A7" s="47">
        <v>4</v>
      </c>
      <c r="B7" s="48" t="s">
        <v>117</v>
      </c>
      <c r="C7" s="2">
        <v>12</v>
      </c>
      <c r="D7" s="2">
        <v>10</v>
      </c>
      <c r="E7" s="2">
        <v>2</v>
      </c>
      <c r="F7" s="2">
        <v>7</v>
      </c>
      <c r="G7" s="3">
        <v>31</v>
      </c>
      <c r="H7" s="2">
        <v>7360</v>
      </c>
      <c r="I7" s="292"/>
      <c r="J7" s="49">
        <v>5</v>
      </c>
      <c r="K7" s="49">
        <v>3</v>
      </c>
      <c r="L7" s="50">
        <f t="shared" si="0"/>
        <v>60</v>
      </c>
      <c r="M7" s="2">
        <v>120</v>
      </c>
      <c r="N7" s="2">
        <v>119</v>
      </c>
      <c r="O7" s="51">
        <f t="shared" si="1"/>
        <v>99.16666666666667</v>
      </c>
      <c r="P7">
        <v>83.39</v>
      </c>
      <c r="Q7">
        <v>91.19</v>
      </c>
      <c r="R7">
        <v>86.1</v>
      </c>
      <c r="S7">
        <v>83.05</v>
      </c>
      <c r="T7">
        <v>85.93</v>
      </c>
      <c r="U7" s="266">
        <v>94.87179487179486</v>
      </c>
      <c r="V7" s="266">
        <v>101.46520146520146</v>
      </c>
      <c r="W7" s="266">
        <v>111.35531135531136</v>
      </c>
      <c r="X7" s="266">
        <v>100.73260073260073</v>
      </c>
      <c r="Y7" s="266">
        <v>102.19780219780219</v>
      </c>
      <c r="Z7" s="266">
        <v>97.8021978021978</v>
      </c>
      <c r="AA7" s="266">
        <v>100.36630036630036</v>
      </c>
      <c r="AB7" s="266">
        <v>81.59</v>
      </c>
      <c r="AC7" s="266">
        <v>95.23809523809523</v>
      </c>
      <c r="AD7" s="267">
        <v>0</v>
      </c>
      <c r="AE7" s="268">
        <v>9</v>
      </c>
      <c r="AF7" s="269">
        <f t="shared" si="2"/>
        <v>9</v>
      </c>
      <c r="AG7" s="266">
        <f t="shared" si="3"/>
        <v>100</v>
      </c>
      <c r="AH7" s="228">
        <v>1</v>
      </c>
      <c r="AI7" s="229">
        <v>0</v>
      </c>
      <c r="AJ7" s="230">
        <v>0</v>
      </c>
      <c r="AK7" s="7">
        <v>3</v>
      </c>
      <c r="AL7" s="7">
        <v>3</v>
      </c>
      <c r="AM7" s="53">
        <v>100</v>
      </c>
      <c r="AN7" s="54">
        <v>0</v>
      </c>
      <c r="AO7" s="238">
        <v>1</v>
      </c>
      <c r="AP7" s="54">
        <v>0</v>
      </c>
      <c r="AQ7" s="212" t="s">
        <v>926</v>
      </c>
      <c r="AR7" s="207">
        <v>216</v>
      </c>
      <c r="AS7" s="207">
        <v>123</v>
      </c>
      <c r="AT7" s="206">
        <v>102.5</v>
      </c>
      <c r="AU7" s="207">
        <v>216</v>
      </c>
      <c r="AV7" s="207">
        <v>195</v>
      </c>
      <c r="AW7" s="206">
        <v>162.5</v>
      </c>
      <c r="AX7" s="207">
        <v>216</v>
      </c>
      <c r="AY7" s="213">
        <v>209</v>
      </c>
      <c r="AZ7" s="210">
        <v>174.17</v>
      </c>
      <c r="BA7" s="231">
        <f t="shared" si="16"/>
        <v>143.64687499999997</v>
      </c>
      <c r="BB7" s="211" t="s">
        <v>927</v>
      </c>
      <c r="BC7" s="57">
        <v>4093</v>
      </c>
      <c r="BD7" s="57">
        <v>1201</v>
      </c>
      <c r="BE7" s="56">
        <f t="shared" si="4"/>
        <v>0.8802834107011972</v>
      </c>
      <c r="BF7" s="57">
        <v>1374</v>
      </c>
      <c r="BG7" s="57">
        <v>168</v>
      </c>
      <c r="BH7" s="58">
        <f t="shared" si="5"/>
        <v>0.2445414847161572</v>
      </c>
      <c r="BI7" s="1">
        <v>278</v>
      </c>
      <c r="BJ7" s="1">
        <v>112</v>
      </c>
      <c r="BK7" s="59">
        <f t="shared" si="6"/>
        <v>40.28776978417266</v>
      </c>
      <c r="BL7" s="1">
        <v>278</v>
      </c>
      <c r="BM7" s="1">
        <v>76</v>
      </c>
      <c r="BN7" s="59">
        <f t="shared" si="7"/>
        <v>27.33812949640288</v>
      </c>
      <c r="BO7" s="76">
        <v>0</v>
      </c>
      <c r="BP7" s="77">
        <v>0</v>
      </c>
      <c r="BQ7" s="77">
        <v>0</v>
      </c>
      <c r="BR7" s="77">
        <v>0</v>
      </c>
      <c r="BS7" s="78">
        <v>0</v>
      </c>
      <c r="BT7" s="77">
        <v>278</v>
      </c>
      <c r="BU7" s="309"/>
      <c r="BV7" s="309"/>
      <c r="BW7" s="309"/>
      <c r="BX7" s="309"/>
      <c r="BY7" s="52">
        <v>0</v>
      </c>
      <c r="BZ7" s="226">
        <v>16744</v>
      </c>
      <c r="CA7" s="227">
        <v>7</v>
      </c>
      <c r="CB7" s="227">
        <v>100</v>
      </c>
      <c r="CC7" s="65">
        <v>2110</v>
      </c>
      <c r="CD7" s="65">
        <v>1840</v>
      </c>
      <c r="CE7" s="273" t="s">
        <v>118</v>
      </c>
      <c r="CF7" s="277">
        <v>16744</v>
      </c>
      <c r="CG7" s="278">
        <v>7</v>
      </c>
      <c r="CH7" s="64">
        <v>100</v>
      </c>
      <c r="CI7" s="239">
        <v>7</v>
      </c>
      <c r="CJ7" s="79">
        <v>10</v>
      </c>
      <c r="CK7" s="79">
        <v>0</v>
      </c>
      <c r="CL7" s="79">
        <v>213</v>
      </c>
      <c r="CM7" s="79">
        <v>69</v>
      </c>
      <c r="CN7" s="79">
        <v>0</v>
      </c>
      <c r="CO7" s="79">
        <v>21</v>
      </c>
      <c r="CP7" s="79">
        <v>19</v>
      </c>
      <c r="CQ7" s="240" t="s">
        <v>1145</v>
      </c>
      <c r="CR7" s="241">
        <v>71.42</v>
      </c>
      <c r="CS7" s="350">
        <v>1</v>
      </c>
      <c r="CT7" s="351">
        <v>0</v>
      </c>
      <c r="CU7" s="352">
        <v>0</v>
      </c>
      <c r="CV7" s="68">
        <v>9494</v>
      </c>
      <c r="CW7" s="69">
        <v>13301</v>
      </c>
      <c r="CX7" s="70">
        <f t="shared" si="8"/>
        <v>140.0990099009901</v>
      </c>
      <c r="CY7" s="69">
        <v>5819</v>
      </c>
      <c r="CZ7" s="70">
        <f t="shared" si="9"/>
        <v>61.291341900147465</v>
      </c>
      <c r="DA7" s="69">
        <v>6526</v>
      </c>
      <c r="DB7" s="70">
        <f t="shared" si="10"/>
        <v>68.73815041078576</v>
      </c>
      <c r="DC7" s="69">
        <v>12652</v>
      </c>
      <c r="DD7" s="71">
        <f t="shared" si="11"/>
        <v>133.2631135453971</v>
      </c>
      <c r="DE7" s="69">
        <v>9547</v>
      </c>
      <c r="DF7" s="71">
        <f t="shared" si="12"/>
        <v>100.55824731409311</v>
      </c>
      <c r="DG7" s="69">
        <v>9699</v>
      </c>
      <c r="DH7" s="71">
        <f t="shared" si="13"/>
        <v>102.1592584790394</v>
      </c>
      <c r="DI7" s="72">
        <v>9715</v>
      </c>
      <c r="DJ7" s="73">
        <f t="shared" si="14"/>
        <v>102.32778597008635</v>
      </c>
      <c r="DK7" s="74">
        <v>7</v>
      </c>
      <c r="DL7" s="75">
        <f t="shared" si="15"/>
        <v>116.66666666666667</v>
      </c>
      <c r="DM7" s="251">
        <v>3</v>
      </c>
      <c r="DN7" s="252">
        <v>3</v>
      </c>
      <c r="DO7" s="230">
        <v>100</v>
      </c>
      <c r="DP7" s="253"/>
    </row>
    <row r="8" spans="1:120" ht="15" customHeight="1" thickBot="1">
      <c r="A8" s="47">
        <v>6</v>
      </c>
      <c r="B8" s="48" t="s">
        <v>119</v>
      </c>
      <c r="C8" s="2">
        <v>3</v>
      </c>
      <c r="D8" s="2">
        <v>0</v>
      </c>
      <c r="E8" s="2">
        <v>1</v>
      </c>
      <c r="F8" s="2">
        <v>0</v>
      </c>
      <c r="G8" s="3">
        <v>4</v>
      </c>
      <c r="H8" s="2">
        <v>3624</v>
      </c>
      <c r="I8" s="292"/>
      <c r="J8" s="49">
        <v>3</v>
      </c>
      <c r="K8" s="49">
        <v>3</v>
      </c>
      <c r="L8" s="50">
        <f t="shared" si="0"/>
        <v>100</v>
      </c>
      <c r="M8" s="2">
        <v>45</v>
      </c>
      <c r="N8" s="2">
        <v>41</v>
      </c>
      <c r="O8" s="51">
        <f t="shared" si="1"/>
        <v>91.11111111111111</v>
      </c>
      <c r="P8">
        <v>64.04</v>
      </c>
      <c r="Q8">
        <v>65.17</v>
      </c>
      <c r="R8">
        <v>62.92</v>
      </c>
      <c r="S8">
        <v>69.66</v>
      </c>
      <c r="T8">
        <v>65.45</v>
      </c>
      <c r="U8" s="266">
        <v>67.94871794871796</v>
      </c>
      <c r="V8" s="266">
        <v>100</v>
      </c>
      <c r="W8" s="266">
        <v>105.12820512820514</v>
      </c>
      <c r="X8" s="266">
        <v>98.71794871794873</v>
      </c>
      <c r="Y8" s="266">
        <v>101.28205128205127</v>
      </c>
      <c r="Z8" s="266">
        <v>96.15384615384616</v>
      </c>
      <c r="AA8" s="266">
        <v>85.8974358974359</v>
      </c>
      <c r="AB8" s="266">
        <v>83.33</v>
      </c>
      <c r="AC8" s="266">
        <v>89.74358974358975</v>
      </c>
      <c r="AD8" s="267">
        <v>3</v>
      </c>
      <c r="AE8" s="268">
        <v>9</v>
      </c>
      <c r="AF8" s="269">
        <f t="shared" si="2"/>
        <v>6</v>
      </c>
      <c r="AG8" s="266">
        <f t="shared" si="3"/>
        <v>66.66666666666666</v>
      </c>
      <c r="AH8" s="228">
        <v>2</v>
      </c>
      <c r="AI8" s="229">
        <v>2</v>
      </c>
      <c r="AJ8" s="230">
        <v>100</v>
      </c>
      <c r="AK8" s="7">
        <v>0</v>
      </c>
      <c r="AL8" s="7">
        <v>0</v>
      </c>
      <c r="AM8" s="53">
        <v>0</v>
      </c>
      <c r="AN8" s="54">
        <v>0</v>
      </c>
      <c r="AO8" s="238">
        <v>0</v>
      </c>
      <c r="AP8" s="54">
        <v>0</v>
      </c>
      <c r="AQ8" s="212" t="s">
        <v>928</v>
      </c>
      <c r="AR8" s="207">
        <v>168</v>
      </c>
      <c r="AS8" s="207">
        <v>79</v>
      </c>
      <c r="AT8" s="206">
        <v>73.15</v>
      </c>
      <c r="AU8" s="207">
        <v>168</v>
      </c>
      <c r="AV8" s="207">
        <v>150</v>
      </c>
      <c r="AW8" s="206">
        <v>138.89</v>
      </c>
      <c r="AX8" s="207">
        <v>168</v>
      </c>
      <c r="AY8" s="213">
        <v>15</v>
      </c>
      <c r="AZ8" s="210">
        <v>13.89</v>
      </c>
      <c r="BA8" s="231">
        <f t="shared" si="16"/>
        <v>75.175</v>
      </c>
      <c r="BB8" s="211" t="s">
        <v>924</v>
      </c>
      <c r="BC8" s="57">
        <v>1876</v>
      </c>
      <c r="BD8" s="57">
        <v>776</v>
      </c>
      <c r="BE8" s="56">
        <f t="shared" si="4"/>
        <v>1.2409381663113006</v>
      </c>
      <c r="BF8" s="57">
        <v>643</v>
      </c>
      <c r="BG8" s="57">
        <v>49</v>
      </c>
      <c r="BH8" s="58">
        <f t="shared" si="5"/>
        <v>0.15241057542768274</v>
      </c>
      <c r="BI8" s="1">
        <v>85</v>
      </c>
      <c r="BJ8" s="1">
        <v>9</v>
      </c>
      <c r="BK8" s="59">
        <f t="shared" si="6"/>
        <v>10.588235294117647</v>
      </c>
      <c r="BL8" s="1">
        <v>85</v>
      </c>
      <c r="BM8" s="1">
        <v>18</v>
      </c>
      <c r="BN8" s="59">
        <f t="shared" si="7"/>
        <v>21.176470588235293</v>
      </c>
      <c r="BO8" s="76">
        <v>0</v>
      </c>
      <c r="BP8" s="77">
        <v>1</v>
      </c>
      <c r="BQ8" s="77">
        <v>0</v>
      </c>
      <c r="BR8" s="77">
        <v>0</v>
      </c>
      <c r="BS8" s="78">
        <v>1</v>
      </c>
      <c r="BT8" s="77">
        <v>85</v>
      </c>
      <c r="BU8" s="309"/>
      <c r="BV8" s="309"/>
      <c r="BW8" s="309"/>
      <c r="BX8" s="309"/>
      <c r="BY8" s="52">
        <v>0</v>
      </c>
      <c r="BZ8" s="226">
        <v>7413</v>
      </c>
      <c r="CA8" s="227">
        <v>4</v>
      </c>
      <c r="CB8" s="227">
        <v>100</v>
      </c>
      <c r="CC8" s="65">
        <v>1081</v>
      </c>
      <c r="CD8" s="65">
        <v>1000</v>
      </c>
      <c r="CE8" s="273" t="s">
        <v>120</v>
      </c>
      <c r="CF8" s="277">
        <v>7413</v>
      </c>
      <c r="CG8" s="278">
        <v>4</v>
      </c>
      <c r="CH8" s="64">
        <v>100</v>
      </c>
      <c r="CI8" s="239">
        <v>7</v>
      </c>
      <c r="CJ8" s="79">
        <v>44</v>
      </c>
      <c r="CK8" s="79">
        <v>0</v>
      </c>
      <c r="CL8" s="79">
        <v>111</v>
      </c>
      <c r="CM8" s="79">
        <v>0</v>
      </c>
      <c r="CN8" s="79">
        <v>0</v>
      </c>
      <c r="CO8" s="79">
        <v>2</v>
      </c>
      <c r="CP8" s="79">
        <v>2</v>
      </c>
      <c r="CQ8" s="240" t="s">
        <v>1146</v>
      </c>
      <c r="CR8" s="241">
        <v>57.14</v>
      </c>
      <c r="CS8" s="350">
        <v>0</v>
      </c>
      <c r="CT8" s="351">
        <v>0</v>
      </c>
      <c r="CU8" s="352">
        <v>0</v>
      </c>
      <c r="CV8" s="68">
        <v>3762</v>
      </c>
      <c r="CW8" s="69">
        <v>5727</v>
      </c>
      <c r="CX8" s="70">
        <f t="shared" si="8"/>
        <v>152.23285486443382</v>
      </c>
      <c r="CY8" s="69">
        <v>1979</v>
      </c>
      <c r="CZ8" s="70">
        <f t="shared" si="9"/>
        <v>52.60499734183944</v>
      </c>
      <c r="DA8" s="69">
        <v>3688</v>
      </c>
      <c r="DB8" s="70">
        <f t="shared" si="10"/>
        <v>98.03296119085593</v>
      </c>
      <c r="DC8" s="69">
        <v>3708</v>
      </c>
      <c r="DD8" s="71">
        <f t="shared" si="11"/>
        <v>98.56459330143541</v>
      </c>
      <c r="DE8" s="69">
        <v>4127</v>
      </c>
      <c r="DF8" s="71">
        <f t="shared" si="12"/>
        <v>109.7022860180755</v>
      </c>
      <c r="DG8" s="69">
        <v>3685</v>
      </c>
      <c r="DH8" s="71">
        <f t="shared" si="13"/>
        <v>97.953216374269</v>
      </c>
      <c r="DI8" s="72">
        <v>3463</v>
      </c>
      <c r="DJ8" s="73">
        <f t="shared" si="14"/>
        <v>92.05209994683679</v>
      </c>
      <c r="DK8" s="74">
        <v>7</v>
      </c>
      <c r="DL8" s="75">
        <f t="shared" si="15"/>
        <v>116.66666666666667</v>
      </c>
      <c r="DM8" s="251">
        <v>0</v>
      </c>
      <c r="DN8" s="252">
        <v>0</v>
      </c>
      <c r="DO8" s="230">
        <v>0</v>
      </c>
      <c r="DP8" s="253"/>
    </row>
    <row r="9" spans="1:120" ht="15" customHeight="1" thickBot="1">
      <c r="A9" s="47">
        <v>6</v>
      </c>
      <c r="B9" s="48" t="s">
        <v>121</v>
      </c>
      <c r="C9" s="2">
        <v>2</v>
      </c>
      <c r="D9" s="2">
        <v>0</v>
      </c>
      <c r="E9" s="2">
        <v>0</v>
      </c>
      <c r="F9" s="2">
        <v>2</v>
      </c>
      <c r="G9" s="3">
        <v>4</v>
      </c>
      <c r="H9" s="2">
        <v>2035</v>
      </c>
      <c r="I9" s="292"/>
      <c r="J9" s="49">
        <v>1</v>
      </c>
      <c r="K9" s="49">
        <v>0</v>
      </c>
      <c r="L9" s="50">
        <f t="shared" si="0"/>
        <v>0</v>
      </c>
      <c r="M9" s="2">
        <v>34</v>
      </c>
      <c r="N9" s="2">
        <v>32</v>
      </c>
      <c r="O9" s="51">
        <f t="shared" si="1"/>
        <v>94.11764705882352</v>
      </c>
      <c r="P9">
        <v>75.36</v>
      </c>
      <c r="Q9">
        <v>72.46</v>
      </c>
      <c r="R9">
        <v>73.91</v>
      </c>
      <c r="S9">
        <v>62.32</v>
      </c>
      <c r="T9">
        <v>71.01</v>
      </c>
      <c r="U9" s="266">
        <v>91.52542372881356</v>
      </c>
      <c r="V9" s="266">
        <v>142.3728813559322</v>
      </c>
      <c r="W9" s="266">
        <v>144.0677966101695</v>
      </c>
      <c r="X9" s="266">
        <v>120.33898305084745</v>
      </c>
      <c r="Y9" s="266">
        <v>130.5084745762712</v>
      </c>
      <c r="Z9" s="266">
        <v>113.55932203389831</v>
      </c>
      <c r="AA9" s="266">
        <v>128.81355932203388</v>
      </c>
      <c r="AB9" s="266">
        <v>83.33</v>
      </c>
      <c r="AC9" s="266">
        <v>106.77966101694916</v>
      </c>
      <c r="AD9" s="267">
        <v>0</v>
      </c>
      <c r="AE9" s="268">
        <v>9</v>
      </c>
      <c r="AF9" s="269">
        <f t="shared" si="2"/>
        <v>9</v>
      </c>
      <c r="AG9" s="266">
        <f t="shared" si="3"/>
        <v>100</v>
      </c>
      <c r="AH9" s="228">
        <v>111</v>
      </c>
      <c r="AI9" s="229">
        <v>1</v>
      </c>
      <c r="AJ9" s="230">
        <v>0.9</v>
      </c>
      <c r="AK9" s="7">
        <v>1</v>
      </c>
      <c r="AL9" s="7">
        <v>0</v>
      </c>
      <c r="AM9" s="53">
        <v>0</v>
      </c>
      <c r="AN9" s="54">
        <v>0</v>
      </c>
      <c r="AO9" s="238">
        <v>0</v>
      </c>
      <c r="AP9" s="54">
        <v>0</v>
      </c>
      <c r="AQ9" s="212" t="s">
        <v>929</v>
      </c>
      <c r="AR9" s="207">
        <v>168</v>
      </c>
      <c r="AS9" s="207">
        <v>0</v>
      </c>
      <c r="AT9" s="206">
        <v>0</v>
      </c>
      <c r="AU9" s="207">
        <v>168</v>
      </c>
      <c r="AV9" s="207">
        <v>0</v>
      </c>
      <c r="AW9" s="206">
        <v>0</v>
      </c>
      <c r="AX9" s="207">
        <v>168</v>
      </c>
      <c r="AY9" s="213">
        <v>0</v>
      </c>
      <c r="AZ9" s="210">
        <v>0</v>
      </c>
      <c r="BA9" s="231">
        <f t="shared" si="16"/>
        <v>0</v>
      </c>
      <c r="BB9" s="211" t="s">
        <v>930</v>
      </c>
      <c r="BC9" s="57">
        <v>1195</v>
      </c>
      <c r="BD9" s="57">
        <v>369</v>
      </c>
      <c r="BE9" s="56">
        <f t="shared" si="4"/>
        <v>0.9263598326359833</v>
      </c>
      <c r="BF9" s="57">
        <v>374</v>
      </c>
      <c r="BG9" s="57">
        <v>130</v>
      </c>
      <c r="BH9" s="58">
        <f t="shared" si="5"/>
        <v>0.6951871657754011</v>
      </c>
      <c r="BI9" s="1">
        <v>45</v>
      </c>
      <c r="BJ9" s="1">
        <v>6</v>
      </c>
      <c r="BK9" s="59">
        <f t="shared" si="6"/>
        <v>13.333333333333334</v>
      </c>
      <c r="BL9" s="1">
        <v>45</v>
      </c>
      <c r="BM9" s="1">
        <v>11</v>
      </c>
      <c r="BN9" s="59">
        <f t="shared" si="7"/>
        <v>24.444444444444443</v>
      </c>
      <c r="BO9" s="76">
        <v>0</v>
      </c>
      <c r="BP9" s="77">
        <v>0</v>
      </c>
      <c r="BQ9" s="77">
        <v>0</v>
      </c>
      <c r="BR9" s="77">
        <v>0</v>
      </c>
      <c r="BS9" s="78">
        <v>0</v>
      </c>
      <c r="BT9" s="77">
        <v>45</v>
      </c>
      <c r="BU9" s="309"/>
      <c r="BV9" s="309"/>
      <c r="BW9" s="309"/>
      <c r="BX9" s="309"/>
      <c r="BY9" s="52">
        <v>0</v>
      </c>
      <c r="BZ9" s="226">
        <v>5173</v>
      </c>
      <c r="CA9" s="227">
        <v>3</v>
      </c>
      <c r="CB9" s="227">
        <v>100</v>
      </c>
      <c r="CC9" s="66">
        <v>735</v>
      </c>
      <c r="CD9" s="66">
        <v>671</v>
      </c>
      <c r="CE9" s="273" t="s">
        <v>122</v>
      </c>
      <c r="CF9" s="277">
        <v>5173</v>
      </c>
      <c r="CG9" s="278">
        <v>3</v>
      </c>
      <c r="CH9" s="64">
        <v>100</v>
      </c>
      <c r="CI9" s="239">
        <v>7</v>
      </c>
      <c r="CJ9" s="79">
        <v>9</v>
      </c>
      <c r="CK9" s="79">
        <v>0</v>
      </c>
      <c r="CL9" s="79">
        <v>74</v>
      </c>
      <c r="CM9" s="79">
        <v>26</v>
      </c>
      <c r="CN9" s="79">
        <v>15</v>
      </c>
      <c r="CO9" s="79">
        <v>80</v>
      </c>
      <c r="CP9" s="79">
        <v>81</v>
      </c>
      <c r="CQ9" s="240" t="s">
        <v>1143</v>
      </c>
      <c r="CR9" s="241">
        <v>85.71</v>
      </c>
      <c r="CS9" s="350">
        <v>0</v>
      </c>
      <c r="CT9" s="351">
        <v>0</v>
      </c>
      <c r="CU9" s="352">
        <v>0</v>
      </c>
      <c r="CV9" s="68">
        <v>2165</v>
      </c>
      <c r="CW9" s="69">
        <v>3329</v>
      </c>
      <c r="CX9" s="70">
        <f t="shared" si="8"/>
        <v>153.76443418013855</v>
      </c>
      <c r="CY9" s="69">
        <v>1013</v>
      </c>
      <c r="CZ9" s="70">
        <f t="shared" si="9"/>
        <v>46.78983833718245</v>
      </c>
      <c r="DA9" s="69">
        <v>2338</v>
      </c>
      <c r="DB9" s="70">
        <f t="shared" si="10"/>
        <v>107.99076212471132</v>
      </c>
      <c r="DC9" s="69">
        <v>4472</v>
      </c>
      <c r="DD9" s="71">
        <f t="shared" si="11"/>
        <v>206.55889145496536</v>
      </c>
      <c r="DE9" s="69">
        <v>2251</v>
      </c>
      <c r="DF9" s="71">
        <f t="shared" si="12"/>
        <v>103.97228637413396</v>
      </c>
      <c r="DG9" s="69">
        <v>2042</v>
      </c>
      <c r="DH9" s="71">
        <f t="shared" si="13"/>
        <v>94.31870669745959</v>
      </c>
      <c r="DI9" s="72">
        <v>1887</v>
      </c>
      <c r="DJ9" s="73">
        <f t="shared" si="14"/>
        <v>87.1593533487298</v>
      </c>
      <c r="DK9" s="74">
        <v>6</v>
      </c>
      <c r="DL9" s="75">
        <f t="shared" si="15"/>
        <v>100</v>
      </c>
      <c r="DM9" s="251">
        <v>0</v>
      </c>
      <c r="DN9" s="252">
        <v>0</v>
      </c>
      <c r="DO9" s="230">
        <v>0</v>
      </c>
      <c r="DP9" s="253"/>
    </row>
    <row r="10" spans="1:120" ht="15" customHeight="1" thickBot="1">
      <c r="A10" s="47">
        <v>4</v>
      </c>
      <c r="B10" s="48" t="s">
        <v>123</v>
      </c>
      <c r="C10" s="2">
        <v>7</v>
      </c>
      <c r="D10" s="2">
        <v>7</v>
      </c>
      <c r="E10" s="2">
        <v>0</v>
      </c>
      <c r="F10" s="2">
        <v>4</v>
      </c>
      <c r="G10" s="3">
        <v>18</v>
      </c>
      <c r="H10" s="2">
        <v>6497</v>
      </c>
      <c r="I10" s="292"/>
      <c r="J10" s="49">
        <v>3</v>
      </c>
      <c r="K10" s="49">
        <v>0</v>
      </c>
      <c r="L10" s="50">
        <f t="shared" si="0"/>
        <v>0</v>
      </c>
      <c r="M10" s="2">
        <v>70</v>
      </c>
      <c r="N10" s="2">
        <v>54</v>
      </c>
      <c r="O10" s="51">
        <f t="shared" si="1"/>
        <v>77.14285714285715</v>
      </c>
      <c r="P10">
        <v>81.95</v>
      </c>
      <c r="Q10">
        <v>79.7</v>
      </c>
      <c r="R10">
        <v>81.95</v>
      </c>
      <c r="S10">
        <v>81.2</v>
      </c>
      <c r="T10">
        <v>81.2</v>
      </c>
      <c r="U10" s="266">
        <v>0</v>
      </c>
      <c r="V10" s="266">
        <v>22.22222222222222</v>
      </c>
      <c r="W10" s="266">
        <v>26.984126984126984</v>
      </c>
      <c r="X10" s="266">
        <v>14.285714285714285</v>
      </c>
      <c r="Y10" s="266">
        <v>8.73015873015873</v>
      </c>
      <c r="Z10" s="266">
        <v>11.904761904761903</v>
      </c>
      <c r="AA10" s="266">
        <v>21.428571428571427</v>
      </c>
      <c r="AB10" s="266">
        <v>56.01</v>
      </c>
      <c r="AC10" s="266">
        <v>29.365079365079367</v>
      </c>
      <c r="AD10" s="267">
        <v>9</v>
      </c>
      <c r="AE10" s="268">
        <v>9</v>
      </c>
      <c r="AF10" s="269">
        <f t="shared" si="2"/>
        <v>0</v>
      </c>
      <c r="AG10" s="266">
        <f t="shared" si="3"/>
        <v>0</v>
      </c>
      <c r="AH10" s="228">
        <v>0</v>
      </c>
      <c r="AI10" s="229">
        <v>0</v>
      </c>
      <c r="AJ10" s="230">
        <v>0</v>
      </c>
      <c r="AK10" s="7">
        <v>2</v>
      </c>
      <c r="AL10" s="7">
        <v>1</v>
      </c>
      <c r="AM10" s="53">
        <v>50</v>
      </c>
      <c r="AN10" s="54">
        <v>0</v>
      </c>
      <c r="AO10" s="238">
        <v>2</v>
      </c>
      <c r="AP10" s="54">
        <v>0</v>
      </c>
      <c r="AQ10" s="212" t="s">
        <v>931</v>
      </c>
      <c r="AR10" s="207">
        <v>216</v>
      </c>
      <c r="AS10" s="207">
        <v>0</v>
      </c>
      <c r="AT10" s="206">
        <v>0</v>
      </c>
      <c r="AU10" s="207">
        <v>216</v>
      </c>
      <c r="AV10" s="207">
        <v>0</v>
      </c>
      <c r="AW10" s="206">
        <v>0</v>
      </c>
      <c r="AX10" s="207">
        <v>216</v>
      </c>
      <c r="AY10" s="213">
        <v>0</v>
      </c>
      <c r="AZ10" s="210">
        <v>0</v>
      </c>
      <c r="BA10" s="231">
        <f t="shared" si="16"/>
        <v>0</v>
      </c>
      <c r="BB10" s="211" t="s">
        <v>927</v>
      </c>
      <c r="BC10" s="57">
        <v>3293</v>
      </c>
      <c r="BD10" s="57">
        <v>219</v>
      </c>
      <c r="BE10" s="56">
        <f t="shared" si="4"/>
        <v>0.19951412086243545</v>
      </c>
      <c r="BF10" s="57">
        <v>1200</v>
      </c>
      <c r="BG10" s="57">
        <v>286</v>
      </c>
      <c r="BH10" s="58">
        <f t="shared" si="5"/>
        <v>0.4766666666666667</v>
      </c>
      <c r="BI10" s="1">
        <v>126</v>
      </c>
      <c r="BJ10" s="1">
        <v>60</v>
      </c>
      <c r="BK10" s="59">
        <f t="shared" si="6"/>
        <v>47.61904761904761</v>
      </c>
      <c r="BL10" s="1">
        <v>126</v>
      </c>
      <c r="BM10" s="1">
        <v>27</v>
      </c>
      <c r="BN10" s="59">
        <f t="shared" si="7"/>
        <v>21.428571428571427</v>
      </c>
      <c r="BO10" s="76">
        <v>0</v>
      </c>
      <c r="BP10" s="77">
        <v>1</v>
      </c>
      <c r="BQ10" s="77">
        <v>0</v>
      </c>
      <c r="BR10" s="77">
        <v>1</v>
      </c>
      <c r="BS10" s="78">
        <v>2</v>
      </c>
      <c r="BT10" s="77">
        <v>126</v>
      </c>
      <c r="BU10" s="309"/>
      <c r="BV10" s="309"/>
      <c r="BW10" s="309"/>
      <c r="BX10" s="309"/>
      <c r="BY10" s="52">
        <v>0</v>
      </c>
      <c r="BZ10" s="226">
        <v>13820</v>
      </c>
      <c r="CA10" s="227">
        <v>7</v>
      </c>
      <c r="CB10" s="227">
        <v>100</v>
      </c>
      <c r="CC10" s="65">
        <v>1488</v>
      </c>
      <c r="CD10" s="65">
        <v>1243</v>
      </c>
      <c r="CE10" s="273" t="s">
        <v>124</v>
      </c>
      <c r="CF10" s="277">
        <v>13820</v>
      </c>
      <c r="CG10" s="278">
        <v>5</v>
      </c>
      <c r="CH10" s="64">
        <v>71.43</v>
      </c>
      <c r="CI10" s="239">
        <v>7</v>
      </c>
      <c r="CJ10" s="79">
        <v>0</v>
      </c>
      <c r="CK10" s="79">
        <v>0</v>
      </c>
      <c r="CL10" s="79">
        <v>0</v>
      </c>
      <c r="CM10" s="79">
        <v>0</v>
      </c>
      <c r="CN10" s="79">
        <v>0</v>
      </c>
      <c r="CO10" s="79">
        <v>0</v>
      </c>
      <c r="CP10" s="79">
        <v>0</v>
      </c>
      <c r="CQ10" s="242" t="s">
        <v>1147</v>
      </c>
      <c r="CR10" s="241">
        <v>0</v>
      </c>
      <c r="CS10" s="350">
        <v>0</v>
      </c>
      <c r="CT10" s="351">
        <v>0</v>
      </c>
      <c r="CU10" s="352">
        <v>0</v>
      </c>
      <c r="CV10" s="68">
        <v>3985</v>
      </c>
      <c r="CW10" s="69">
        <v>3738</v>
      </c>
      <c r="CX10" s="70">
        <f t="shared" si="8"/>
        <v>93.80175658720201</v>
      </c>
      <c r="CY10" s="69">
        <v>4213</v>
      </c>
      <c r="CZ10" s="70">
        <f t="shared" si="9"/>
        <v>105.72145545796738</v>
      </c>
      <c r="DA10" s="69">
        <v>2227</v>
      </c>
      <c r="DB10" s="70">
        <f t="shared" si="10"/>
        <v>55.884567126725216</v>
      </c>
      <c r="DC10" s="69">
        <v>4799</v>
      </c>
      <c r="DD10" s="71">
        <f t="shared" si="11"/>
        <v>120.42659974905897</v>
      </c>
      <c r="DE10" s="69">
        <v>1504</v>
      </c>
      <c r="DF10" s="71">
        <f t="shared" si="12"/>
        <v>37.74153074027603</v>
      </c>
      <c r="DG10" s="69">
        <v>3662</v>
      </c>
      <c r="DH10" s="71">
        <f t="shared" si="13"/>
        <v>91.89460476787956</v>
      </c>
      <c r="DI10" s="72">
        <v>969</v>
      </c>
      <c r="DJ10" s="73">
        <f t="shared" si="14"/>
        <v>24.316185696361355</v>
      </c>
      <c r="DK10" s="74">
        <v>4</v>
      </c>
      <c r="DL10" s="75">
        <f t="shared" si="15"/>
        <v>66.66666666666666</v>
      </c>
      <c r="DM10" s="251">
        <v>2</v>
      </c>
      <c r="DN10" s="252">
        <v>2</v>
      </c>
      <c r="DO10" s="230">
        <v>100</v>
      </c>
      <c r="DP10" s="253"/>
    </row>
    <row r="11" spans="1:120" ht="15" customHeight="1" thickBot="1">
      <c r="A11" s="47">
        <v>4</v>
      </c>
      <c r="B11" s="48" t="s">
        <v>125</v>
      </c>
      <c r="C11" s="2">
        <v>24</v>
      </c>
      <c r="D11" s="2">
        <v>14</v>
      </c>
      <c r="E11" s="2">
        <v>3</v>
      </c>
      <c r="F11" s="2">
        <v>9</v>
      </c>
      <c r="G11" s="3">
        <v>50</v>
      </c>
      <c r="H11" s="2">
        <v>16829</v>
      </c>
      <c r="I11" s="292"/>
      <c r="J11" s="49">
        <v>5</v>
      </c>
      <c r="K11" s="49">
        <v>4</v>
      </c>
      <c r="L11" s="50">
        <f t="shared" si="0"/>
        <v>80</v>
      </c>
      <c r="M11" s="2">
        <v>237</v>
      </c>
      <c r="N11" s="2">
        <v>230</v>
      </c>
      <c r="O11" s="51">
        <f t="shared" si="1"/>
        <v>97.0464135021097</v>
      </c>
      <c r="P11">
        <v>99.05</v>
      </c>
      <c r="Q11">
        <v>79.96</v>
      </c>
      <c r="R11">
        <v>91.3</v>
      </c>
      <c r="S11">
        <v>96.41</v>
      </c>
      <c r="T11">
        <v>91.68</v>
      </c>
      <c r="U11" s="266">
        <v>26.53061224489796</v>
      </c>
      <c r="V11" s="266">
        <v>87.75510204081633</v>
      </c>
      <c r="W11" s="266">
        <v>99.48979591836735</v>
      </c>
      <c r="X11" s="266">
        <v>102.38095238095238</v>
      </c>
      <c r="Y11" s="266">
        <v>90.81632653061224</v>
      </c>
      <c r="Z11" s="266">
        <v>93.19727891156462</v>
      </c>
      <c r="AA11" s="266">
        <v>95.06802721088435</v>
      </c>
      <c r="AB11" s="266">
        <v>81.67</v>
      </c>
      <c r="AC11" s="266">
        <v>83.16326530612244</v>
      </c>
      <c r="AD11" s="267">
        <v>4</v>
      </c>
      <c r="AE11" s="268">
        <v>9</v>
      </c>
      <c r="AF11" s="269">
        <f t="shared" si="2"/>
        <v>5</v>
      </c>
      <c r="AG11" s="266">
        <f t="shared" si="3"/>
        <v>55.55555555555556</v>
      </c>
      <c r="AH11" s="228">
        <v>7</v>
      </c>
      <c r="AI11" s="229">
        <v>4</v>
      </c>
      <c r="AJ11" s="230">
        <v>57.1</v>
      </c>
      <c r="AK11" s="7">
        <v>13</v>
      </c>
      <c r="AL11" s="7">
        <v>11</v>
      </c>
      <c r="AM11" s="53">
        <v>84.6153846153846</v>
      </c>
      <c r="AN11" s="54">
        <v>0</v>
      </c>
      <c r="AO11" s="238">
        <v>8</v>
      </c>
      <c r="AP11" s="54">
        <v>0</v>
      </c>
      <c r="AQ11" s="212" t="s">
        <v>932</v>
      </c>
      <c r="AR11" s="207">
        <v>300</v>
      </c>
      <c r="AS11" s="207">
        <v>2</v>
      </c>
      <c r="AT11" s="206">
        <v>1.28</v>
      </c>
      <c r="AU11" s="207">
        <v>300</v>
      </c>
      <c r="AV11" s="207">
        <v>36</v>
      </c>
      <c r="AW11" s="206">
        <v>23.08</v>
      </c>
      <c r="AX11" s="207">
        <v>300</v>
      </c>
      <c r="AY11" s="213">
        <v>9</v>
      </c>
      <c r="AZ11" s="210">
        <v>5.77</v>
      </c>
      <c r="BA11" s="231">
        <f t="shared" si="16"/>
        <v>9.495624999999999</v>
      </c>
      <c r="BB11" s="211" t="s">
        <v>933</v>
      </c>
      <c r="BC11" s="57">
        <v>9306</v>
      </c>
      <c r="BD11" s="57">
        <v>838</v>
      </c>
      <c r="BE11" s="56">
        <f t="shared" si="4"/>
        <v>0.27014829142488717</v>
      </c>
      <c r="BF11" s="57">
        <v>2946</v>
      </c>
      <c r="BG11" s="57">
        <v>784</v>
      </c>
      <c r="BH11" s="58">
        <f t="shared" si="5"/>
        <v>0.5322471147318398</v>
      </c>
      <c r="BI11" s="1">
        <v>606</v>
      </c>
      <c r="BJ11" s="1">
        <v>337</v>
      </c>
      <c r="BK11" s="59">
        <f t="shared" si="6"/>
        <v>55.61056105610561</v>
      </c>
      <c r="BL11" s="1">
        <v>606</v>
      </c>
      <c r="BM11" s="1">
        <v>129</v>
      </c>
      <c r="BN11" s="59">
        <f t="shared" si="7"/>
        <v>21.287128712871286</v>
      </c>
      <c r="BO11" s="76">
        <v>0</v>
      </c>
      <c r="BP11" s="77">
        <v>1</v>
      </c>
      <c r="BQ11" s="77">
        <v>2</v>
      </c>
      <c r="BR11" s="77">
        <v>2</v>
      </c>
      <c r="BS11" s="78">
        <v>5</v>
      </c>
      <c r="BT11" s="77">
        <v>606</v>
      </c>
      <c r="BU11" s="309"/>
      <c r="BV11" s="309"/>
      <c r="BW11" s="309"/>
      <c r="BX11" s="309"/>
      <c r="BY11" s="52">
        <v>0</v>
      </c>
      <c r="BZ11" s="226">
        <v>39232</v>
      </c>
      <c r="CA11" s="227">
        <v>18</v>
      </c>
      <c r="CB11" s="227">
        <v>100</v>
      </c>
      <c r="CC11" s="65">
        <v>4762</v>
      </c>
      <c r="CD11" s="65">
        <v>4467</v>
      </c>
      <c r="CE11" s="273" t="s">
        <v>126</v>
      </c>
      <c r="CF11" s="277">
        <v>39232</v>
      </c>
      <c r="CG11" s="278">
        <v>18</v>
      </c>
      <c r="CH11" s="64">
        <v>100</v>
      </c>
      <c r="CI11" s="239">
        <v>7</v>
      </c>
      <c r="CJ11" s="79">
        <v>0</v>
      </c>
      <c r="CK11" s="79">
        <v>0</v>
      </c>
      <c r="CL11" s="79">
        <v>97</v>
      </c>
      <c r="CM11" s="79">
        <v>54</v>
      </c>
      <c r="CN11" s="79">
        <v>0</v>
      </c>
      <c r="CO11" s="79">
        <v>172</v>
      </c>
      <c r="CP11" s="79">
        <v>172</v>
      </c>
      <c r="CQ11" s="240" t="s">
        <v>1148</v>
      </c>
      <c r="CR11" s="241">
        <v>57.1</v>
      </c>
      <c r="CS11" s="350">
        <v>1</v>
      </c>
      <c r="CT11" s="351">
        <v>1</v>
      </c>
      <c r="CU11" s="352">
        <v>100</v>
      </c>
      <c r="CV11" s="68">
        <v>14700</v>
      </c>
      <c r="CW11" s="69">
        <v>20474</v>
      </c>
      <c r="CX11" s="70">
        <f t="shared" si="8"/>
        <v>139.27891156462584</v>
      </c>
      <c r="CY11" s="69">
        <v>9623</v>
      </c>
      <c r="CZ11" s="70">
        <f t="shared" si="9"/>
        <v>65.46258503401361</v>
      </c>
      <c r="DA11" s="69">
        <v>7557</v>
      </c>
      <c r="DB11" s="70">
        <f t="shared" si="10"/>
        <v>51.408163265306115</v>
      </c>
      <c r="DC11" s="69">
        <v>16878</v>
      </c>
      <c r="DD11" s="71">
        <f t="shared" si="11"/>
        <v>114.81632653061224</v>
      </c>
      <c r="DE11" s="69">
        <v>12417</v>
      </c>
      <c r="DF11" s="71">
        <f t="shared" si="12"/>
        <v>84.46938775510205</v>
      </c>
      <c r="DG11" s="69">
        <v>8517</v>
      </c>
      <c r="DH11" s="71">
        <f t="shared" si="13"/>
        <v>57.938775510204074</v>
      </c>
      <c r="DI11" s="72">
        <v>10617</v>
      </c>
      <c r="DJ11" s="73">
        <f t="shared" si="14"/>
        <v>72.22448979591837</v>
      </c>
      <c r="DK11" s="74">
        <v>5</v>
      </c>
      <c r="DL11" s="75">
        <f t="shared" si="15"/>
        <v>83.33333333333334</v>
      </c>
      <c r="DM11" s="251">
        <v>6</v>
      </c>
      <c r="DN11" s="252">
        <v>6</v>
      </c>
      <c r="DO11" s="230">
        <v>100</v>
      </c>
      <c r="DP11" s="253"/>
    </row>
    <row r="12" spans="1:120" ht="15" customHeight="1" thickBot="1">
      <c r="A12" s="47">
        <v>11</v>
      </c>
      <c r="B12" s="48" t="s">
        <v>127</v>
      </c>
      <c r="C12" s="2">
        <v>4</v>
      </c>
      <c r="D12" s="2">
        <v>1</v>
      </c>
      <c r="E12" s="2">
        <v>1</v>
      </c>
      <c r="F12" s="2">
        <v>0</v>
      </c>
      <c r="G12" s="3">
        <v>6</v>
      </c>
      <c r="H12" s="2">
        <v>2056</v>
      </c>
      <c r="I12" s="292"/>
      <c r="J12" s="49">
        <v>2</v>
      </c>
      <c r="K12" s="49">
        <v>2</v>
      </c>
      <c r="L12" s="50">
        <f t="shared" si="0"/>
        <v>100</v>
      </c>
      <c r="M12" s="2">
        <v>23</v>
      </c>
      <c r="N12" s="2">
        <v>23</v>
      </c>
      <c r="O12" s="51">
        <f t="shared" si="1"/>
        <v>100</v>
      </c>
      <c r="P12">
        <v>71.62</v>
      </c>
      <c r="Q12">
        <v>66.22</v>
      </c>
      <c r="R12">
        <v>60.81</v>
      </c>
      <c r="S12">
        <v>78.38</v>
      </c>
      <c r="T12">
        <v>69.26</v>
      </c>
      <c r="U12" s="266">
        <v>13.513513513513514</v>
      </c>
      <c r="V12" s="266">
        <v>98.64864864864865</v>
      </c>
      <c r="W12" s="266">
        <v>89.1891891891892</v>
      </c>
      <c r="X12" s="266">
        <v>102.7027027027027</v>
      </c>
      <c r="Y12" s="266">
        <v>81.08108108108108</v>
      </c>
      <c r="Z12" s="266">
        <v>98.64864864864865</v>
      </c>
      <c r="AA12" s="266">
        <v>118.91891891891892</v>
      </c>
      <c r="AB12" s="266">
        <v>70.94</v>
      </c>
      <c r="AC12" s="266">
        <v>101.35135135135135</v>
      </c>
      <c r="AD12" s="267">
        <v>4</v>
      </c>
      <c r="AE12" s="268">
        <v>9</v>
      </c>
      <c r="AF12" s="269">
        <f t="shared" si="2"/>
        <v>5</v>
      </c>
      <c r="AG12" s="266">
        <f t="shared" si="3"/>
        <v>55.55555555555556</v>
      </c>
      <c r="AH12" s="228">
        <v>0</v>
      </c>
      <c r="AI12" s="229">
        <v>0</v>
      </c>
      <c r="AJ12" s="230">
        <v>0</v>
      </c>
      <c r="AK12" s="7">
        <v>1</v>
      </c>
      <c r="AL12" s="7">
        <v>1</v>
      </c>
      <c r="AM12" s="53">
        <v>100</v>
      </c>
      <c r="AN12" s="54">
        <v>0</v>
      </c>
      <c r="AO12" s="238">
        <v>0</v>
      </c>
      <c r="AP12" s="54">
        <v>0</v>
      </c>
      <c r="AQ12" s="212" t="s">
        <v>934</v>
      </c>
      <c r="AR12" s="207">
        <v>168</v>
      </c>
      <c r="AS12" s="207">
        <v>24</v>
      </c>
      <c r="AT12" s="206">
        <v>22.22</v>
      </c>
      <c r="AU12" s="207">
        <v>168</v>
      </c>
      <c r="AV12" s="207">
        <v>33</v>
      </c>
      <c r="AW12" s="206">
        <v>30.56</v>
      </c>
      <c r="AX12" s="207">
        <v>168</v>
      </c>
      <c r="AY12" s="213">
        <v>0</v>
      </c>
      <c r="AZ12" s="210">
        <v>0</v>
      </c>
      <c r="BA12" s="231">
        <f t="shared" si="16"/>
        <v>17.882499999999997</v>
      </c>
      <c r="BB12" s="211" t="s">
        <v>924</v>
      </c>
      <c r="BC12" s="57">
        <v>1048</v>
      </c>
      <c r="BD12" s="57">
        <v>387</v>
      </c>
      <c r="BE12" s="56">
        <f t="shared" si="4"/>
        <v>1.1078244274809161</v>
      </c>
      <c r="BF12" s="57">
        <v>333</v>
      </c>
      <c r="BG12" s="57" t="s">
        <v>128</v>
      </c>
      <c r="BH12" s="58" t="e">
        <f t="shared" si="5"/>
        <v>#VALUE!</v>
      </c>
      <c r="BI12" s="1">
        <v>79</v>
      </c>
      <c r="BJ12" s="1">
        <v>31</v>
      </c>
      <c r="BK12" s="59">
        <f t="shared" si="6"/>
        <v>39.24050632911392</v>
      </c>
      <c r="BL12" s="1">
        <v>79</v>
      </c>
      <c r="BM12" s="1">
        <v>14</v>
      </c>
      <c r="BN12" s="59">
        <f t="shared" si="7"/>
        <v>17.72151898734177</v>
      </c>
      <c r="BO12" s="76">
        <v>0</v>
      </c>
      <c r="BP12" s="77">
        <v>2</v>
      </c>
      <c r="BQ12" s="77">
        <v>0</v>
      </c>
      <c r="BR12" s="77">
        <v>0</v>
      </c>
      <c r="BS12" s="78">
        <v>2</v>
      </c>
      <c r="BT12" s="77">
        <v>79</v>
      </c>
      <c r="BU12" s="309"/>
      <c r="BV12" s="309"/>
      <c r="BW12" s="309"/>
      <c r="BX12" s="309"/>
      <c r="BY12" s="52">
        <v>0</v>
      </c>
      <c r="BZ12" s="226">
        <v>5177</v>
      </c>
      <c r="CA12" s="227">
        <v>3</v>
      </c>
      <c r="CB12" s="227">
        <v>100</v>
      </c>
      <c r="CC12" s="66">
        <v>784</v>
      </c>
      <c r="CD12" s="66">
        <v>655</v>
      </c>
      <c r="CE12" s="273" t="s">
        <v>129</v>
      </c>
      <c r="CF12" s="277">
        <v>5177</v>
      </c>
      <c r="CG12" s="278">
        <v>3</v>
      </c>
      <c r="CH12" s="64">
        <v>100</v>
      </c>
      <c r="CI12" s="239">
        <v>7</v>
      </c>
      <c r="CJ12" s="79">
        <v>0</v>
      </c>
      <c r="CK12" s="79">
        <v>0</v>
      </c>
      <c r="CL12" s="79">
        <v>6</v>
      </c>
      <c r="CM12" s="79">
        <v>5</v>
      </c>
      <c r="CN12" s="79">
        <v>0</v>
      </c>
      <c r="CO12" s="79">
        <v>18</v>
      </c>
      <c r="CP12" s="79">
        <v>17</v>
      </c>
      <c r="CQ12" s="240" t="s">
        <v>1148</v>
      </c>
      <c r="CR12" s="241">
        <v>57.1</v>
      </c>
      <c r="CS12" s="350">
        <v>0</v>
      </c>
      <c r="CT12" s="351">
        <v>0</v>
      </c>
      <c r="CU12" s="352">
        <v>0</v>
      </c>
      <c r="CV12" s="68">
        <v>1281</v>
      </c>
      <c r="CW12" s="69">
        <v>2306</v>
      </c>
      <c r="CX12" s="70">
        <f t="shared" si="8"/>
        <v>180.01561280249805</v>
      </c>
      <c r="CY12" s="69">
        <v>1165</v>
      </c>
      <c r="CZ12" s="70">
        <f t="shared" si="9"/>
        <v>90.94457455113194</v>
      </c>
      <c r="DA12" s="69">
        <v>891</v>
      </c>
      <c r="DB12" s="70">
        <f t="shared" si="10"/>
        <v>69.55503512880561</v>
      </c>
      <c r="DC12" s="69">
        <v>1178</v>
      </c>
      <c r="DD12" s="71">
        <f t="shared" si="11"/>
        <v>91.95940671350508</v>
      </c>
      <c r="DE12" s="69">
        <v>1241</v>
      </c>
      <c r="DF12" s="71">
        <f t="shared" si="12"/>
        <v>96.87743950039032</v>
      </c>
      <c r="DG12" s="69">
        <v>1178</v>
      </c>
      <c r="DH12" s="71">
        <f t="shared" si="13"/>
        <v>91.95940671350508</v>
      </c>
      <c r="DI12" s="72">
        <v>1178</v>
      </c>
      <c r="DJ12" s="73">
        <f t="shared" si="14"/>
        <v>91.95940671350508</v>
      </c>
      <c r="DK12" s="74">
        <v>7</v>
      </c>
      <c r="DL12" s="75">
        <f t="shared" si="15"/>
        <v>116.66666666666667</v>
      </c>
      <c r="DM12" s="251">
        <v>0</v>
      </c>
      <c r="DN12" s="252">
        <v>0</v>
      </c>
      <c r="DO12" s="230">
        <v>0</v>
      </c>
      <c r="DP12" s="253"/>
    </row>
    <row r="13" spans="1:120" ht="15" customHeight="1" thickBot="1">
      <c r="A13" s="47">
        <v>4</v>
      </c>
      <c r="B13" s="48" t="s">
        <v>130</v>
      </c>
      <c r="C13" s="2">
        <v>20</v>
      </c>
      <c r="D13" s="2">
        <v>7</v>
      </c>
      <c r="E13" s="2">
        <v>2</v>
      </c>
      <c r="F13" s="2">
        <v>3</v>
      </c>
      <c r="G13" s="3">
        <v>32</v>
      </c>
      <c r="H13" s="2">
        <v>7300</v>
      </c>
      <c r="I13" s="292"/>
      <c r="J13" s="49">
        <v>5</v>
      </c>
      <c r="K13" s="49">
        <v>0</v>
      </c>
      <c r="L13" s="50">
        <f t="shared" si="0"/>
        <v>0</v>
      </c>
      <c r="M13" s="2">
        <v>124</v>
      </c>
      <c r="N13" s="2">
        <v>117</v>
      </c>
      <c r="O13" s="51">
        <f t="shared" si="1"/>
        <v>94.35483870967742</v>
      </c>
      <c r="P13">
        <v>96.88</v>
      </c>
      <c r="Q13">
        <v>89.06</v>
      </c>
      <c r="R13">
        <v>98.05</v>
      </c>
      <c r="S13">
        <v>91.41</v>
      </c>
      <c r="T13">
        <v>93.85</v>
      </c>
      <c r="U13" s="266">
        <v>59.12698412698413</v>
      </c>
      <c r="V13" s="266">
        <v>110.71428571428572</v>
      </c>
      <c r="W13" s="266">
        <v>114.68253968253967</v>
      </c>
      <c r="X13" s="266">
        <v>108.33333333333333</v>
      </c>
      <c r="Y13" s="266">
        <v>118.65079365079364</v>
      </c>
      <c r="Z13" s="266">
        <v>104.76190476190477</v>
      </c>
      <c r="AA13" s="266">
        <v>98.80952380952381</v>
      </c>
      <c r="AB13" s="266">
        <v>85.25</v>
      </c>
      <c r="AC13" s="266">
        <v>83.33333333333334</v>
      </c>
      <c r="AD13" s="267">
        <v>2</v>
      </c>
      <c r="AE13" s="268">
        <v>9</v>
      </c>
      <c r="AF13" s="269">
        <f t="shared" si="2"/>
        <v>7</v>
      </c>
      <c r="AG13" s="266">
        <f t="shared" si="3"/>
        <v>77.77777777777779</v>
      </c>
      <c r="AH13" s="228">
        <v>0</v>
      </c>
      <c r="AI13" s="229">
        <v>0</v>
      </c>
      <c r="AJ13" s="230">
        <v>0</v>
      </c>
      <c r="AK13" s="7">
        <v>5</v>
      </c>
      <c r="AL13" s="7">
        <v>3</v>
      </c>
      <c r="AM13" s="53">
        <v>60</v>
      </c>
      <c r="AN13" s="54">
        <v>0</v>
      </c>
      <c r="AO13" s="238">
        <v>2</v>
      </c>
      <c r="AP13" s="54">
        <v>0</v>
      </c>
      <c r="AQ13" s="212" t="s">
        <v>935</v>
      </c>
      <c r="AR13" s="207">
        <v>216</v>
      </c>
      <c r="AS13" s="207">
        <v>0</v>
      </c>
      <c r="AT13" s="206">
        <v>0</v>
      </c>
      <c r="AU13" s="207">
        <v>216</v>
      </c>
      <c r="AV13" s="207">
        <v>136</v>
      </c>
      <c r="AW13" s="206">
        <v>113.33</v>
      </c>
      <c r="AX13" s="207">
        <v>216</v>
      </c>
      <c r="AY13" s="213">
        <v>0</v>
      </c>
      <c r="AZ13" s="210">
        <v>0</v>
      </c>
      <c r="BA13" s="231">
        <f t="shared" si="16"/>
        <v>35.415625</v>
      </c>
      <c r="BB13" s="211" t="s">
        <v>927</v>
      </c>
      <c r="BC13" s="57">
        <v>3997</v>
      </c>
      <c r="BD13" s="57">
        <v>342</v>
      </c>
      <c r="BE13" s="56">
        <f t="shared" si="4"/>
        <v>0.2566925193895422</v>
      </c>
      <c r="BF13" s="57">
        <v>1471</v>
      </c>
      <c r="BG13" s="57">
        <v>82</v>
      </c>
      <c r="BH13" s="58">
        <f t="shared" si="5"/>
        <v>0.1114887831407206</v>
      </c>
      <c r="BI13" s="1">
        <v>308</v>
      </c>
      <c r="BJ13" s="1">
        <v>188</v>
      </c>
      <c r="BK13" s="59">
        <f t="shared" si="6"/>
        <v>61.038961038961034</v>
      </c>
      <c r="BL13" s="1">
        <v>308</v>
      </c>
      <c r="BM13" s="1">
        <v>81</v>
      </c>
      <c r="BN13" s="59">
        <f t="shared" si="7"/>
        <v>26.2987012987013</v>
      </c>
      <c r="BO13" s="76">
        <v>1</v>
      </c>
      <c r="BP13" s="77">
        <v>2</v>
      </c>
      <c r="BQ13" s="77">
        <v>1</v>
      </c>
      <c r="BR13" s="77">
        <v>0</v>
      </c>
      <c r="BS13" s="78">
        <v>3</v>
      </c>
      <c r="BT13" s="77">
        <v>308</v>
      </c>
      <c r="BU13" s="309"/>
      <c r="BV13" s="309"/>
      <c r="BW13" s="309"/>
      <c r="BX13" s="309"/>
      <c r="BY13" s="52">
        <v>0</v>
      </c>
      <c r="BZ13" s="226">
        <v>17173</v>
      </c>
      <c r="CA13" s="227">
        <v>7</v>
      </c>
      <c r="CB13" s="227">
        <v>100</v>
      </c>
      <c r="CC13" s="65">
        <v>2574</v>
      </c>
      <c r="CD13" s="65">
        <v>2155</v>
      </c>
      <c r="CE13" s="273" t="s">
        <v>131</v>
      </c>
      <c r="CF13" s="277">
        <v>17173</v>
      </c>
      <c r="CG13" s="278">
        <v>6</v>
      </c>
      <c r="CH13" s="64">
        <v>85</v>
      </c>
      <c r="CI13" s="239">
        <v>7</v>
      </c>
      <c r="CJ13" s="79">
        <v>16</v>
      </c>
      <c r="CK13" s="79">
        <v>0</v>
      </c>
      <c r="CL13" s="79">
        <v>46</v>
      </c>
      <c r="CM13" s="79">
        <v>0</v>
      </c>
      <c r="CN13" s="79">
        <v>1</v>
      </c>
      <c r="CO13" s="79">
        <v>16</v>
      </c>
      <c r="CP13" s="79">
        <v>16</v>
      </c>
      <c r="CQ13" s="240" t="s">
        <v>1149</v>
      </c>
      <c r="CR13" s="241">
        <v>71.4</v>
      </c>
      <c r="CS13" s="350">
        <v>1</v>
      </c>
      <c r="CT13" s="351">
        <v>0</v>
      </c>
      <c r="CU13" s="352">
        <v>0</v>
      </c>
      <c r="CV13" s="68">
        <v>5294</v>
      </c>
      <c r="CW13" s="69">
        <v>5264</v>
      </c>
      <c r="CX13" s="70">
        <f t="shared" si="8"/>
        <v>99.4333207404609</v>
      </c>
      <c r="CY13" s="69">
        <v>4489</v>
      </c>
      <c r="CZ13" s="70">
        <f t="shared" si="9"/>
        <v>84.79410653570079</v>
      </c>
      <c r="DA13" s="69">
        <v>2233</v>
      </c>
      <c r="DB13" s="70">
        <f t="shared" si="10"/>
        <v>42.179826218360404</v>
      </c>
      <c r="DC13" s="69">
        <v>5349</v>
      </c>
      <c r="DD13" s="71">
        <f t="shared" si="11"/>
        <v>101.03891197582169</v>
      </c>
      <c r="DE13" s="69">
        <v>6539</v>
      </c>
      <c r="DF13" s="71">
        <f t="shared" si="12"/>
        <v>123.51718927087269</v>
      </c>
      <c r="DG13" s="69">
        <v>6981</v>
      </c>
      <c r="DH13" s="71">
        <f t="shared" si="13"/>
        <v>131.86626369474877</v>
      </c>
      <c r="DI13" s="72">
        <v>6327</v>
      </c>
      <c r="DJ13" s="73">
        <f t="shared" si="14"/>
        <v>119.51265583679638</v>
      </c>
      <c r="DK13" s="74">
        <v>6</v>
      </c>
      <c r="DL13" s="75">
        <f t="shared" si="15"/>
        <v>100</v>
      </c>
      <c r="DM13" s="251">
        <v>0</v>
      </c>
      <c r="DN13" s="252">
        <v>0</v>
      </c>
      <c r="DO13" s="230">
        <v>0</v>
      </c>
      <c r="DP13" s="253"/>
    </row>
    <row r="14" spans="1:120" ht="15" customHeight="1" thickBot="1">
      <c r="A14" s="47">
        <v>4</v>
      </c>
      <c r="B14" s="48" t="s">
        <v>132</v>
      </c>
      <c r="C14" s="2">
        <v>10</v>
      </c>
      <c r="D14" s="2">
        <v>4</v>
      </c>
      <c r="E14" s="2">
        <v>0</v>
      </c>
      <c r="F14" s="2">
        <v>0</v>
      </c>
      <c r="G14" s="3">
        <v>14</v>
      </c>
      <c r="H14" s="2">
        <v>3057</v>
      </c>
      <c r="I14" s="292"/>
      <c r="J14" s="49">
        <v>3</v>
      </c>
      <c r="K14" s="49">
        <v>0</v>
      </c>
      <c r="L14" s="50">
        <f t="shared" si="0"/>
        <v>0</v>
      </c>
      <c r="M14" s="2">
        <v>57</v>
      </c>
      <c r="N14" s="2">
        <v>55</v>
      </c>
      <c r="O14" s="51">
        <f t="shared" si="1"/>
        <v>96.49122807017544</v>
      </c>
      <c r="P14">
        <v>85.26</v>
      </c>
      <c r="Q14">
        <v>96.84</v>
      </c>
      <c r="R14">
        <v>78.95</v>
      </c>
      <c r="S14">
        <v>84.21</v>
      </c>
      <c r="T14">
        <v>86.32</v>
      </c>
      <c r="U14" s="266">
        <v>60.49382716049383</v>
      </c>
      <c r="V14" s="266">
        <v>117.28395061728396</v>
      </c>
      <c r="W14" s="266">
        <v>143.20987654320987</v>
      </c>
      <c r="X14" s="266">
        <v>118.5185185185185</v>
      </c>
      <c r="Y14" s="266">
        <v>114.81481481481481</v>
      </c>
      <c r="Z14" s="266">
        <v>128.39506172839506</v>
      </c>
      <c r="AA14" s="266">
        <v>109.87654320987654</v>
      </c>
      <c r="AB14" s="266">
        <v>88.64</v>
      </c>
      <c r="AC14" s="266">
        <v>113.58024691358024</v>
      </c>
      <c r="AD14" s="267">
        <v>1</v>
      </c>
      <c r="AE14" s="268">
        <v>9</v>
      </c>
      <c r="AF14" s="269">
        <f t="shared" si="2"/>
        <v>8</v>
      </c>
      <c r="AG14" s="266">
        <f t="shared" si="3"/>
        <v>88.88888888888889</v>
      </c>
      <c r="AH14" s="228">
        <v>0</v>
      </c>
      <c r="AI14" s="229">
        <v>0</v>
      </c>
      <c r="AJ14" s="230">
        <v>0</v>
      </c>
      <c r="AK14" s="7">
        <v>2</v>
      </c>
      <c r="AL14" s="7">
        <v>1</v>
      </c>
      <c r="AM14" s="53">
        <v>50</v>
      </c>
      <c r="AN14" s="54">
        <v>0</v>
      </c>
      <c r="AO14" s="238">
        <v>3</v>
      </c>
      <c r="AP14" s="54">
        <v>0</v>
      </c>
      <c r="AQ14" s="212" t="s">
        <v>936</v>
      </c>
      <c r="AR14" s="207">
        <v>168</v>
      </c>
      <c r="AS14" s="207">
        <v>17</v>
      </c>
      <c r="AT14" s="206">
        <v>15.74</v>
      </c>
      <c r="AU14" s="207">
        <v>168</v>
      </c>
      <c r="AV14" s="207">
        <v>28</v>
      </c>
      <c r="AW14" s="206">
        <v>25.93</v>
      </c>
      <c r="AX14" s="207">
        <v>168</v>
      </c>
      <c r="AY14" s="213">
        <v>0</v>
      </c>
      <c r="AZ14" s="210">
        <v>0</v>
      </c>
      <c r="BA14" s="231">
        <f t="shared" si="16"/>
        <v>14.005624999999998</v>
      </c>
      <c r="BB14" s="211" t="s">
        <v>924</v>
      </c>
      <c r="BC14" s="57">
        <v>1629</v>
      </c>
      <c r="BD14" s="57">
        <v>319</v>
      </c>
      <c r="BE14" s="56">
        <f t="shared" si="4"/>
        <v>0.5874769797421732</v>
      </c>
      <c r="BF14" s="57">
        <v>629</v>
      </c>
      <c r="BG14" s="57">
        <v>25</v>
      </c>
      <c r="BH14" s="58">
        <f t="shared" si="5"/>
        <v>0.0794912559618442</v>
      </c>
      <c r="BI14" s="1">
        <v>115</v>
      </c>
      <c r="BJ14" s="1">
        <v>63</v>
      </c>
      <c r="BK14" s="59">
        <f t="shared" si="6"/>
        <v>54.78260869565217</v>
      </c>
      <c r="BL14" s="1">
        <v>115</v>
      </c>
      <c r="BM14" s="1">
        <v>22</v>
      </c>
      <c r="BN14" s="59">
        <f t="shared" si="7"/>
        <v>19.130434782608695</v>
      </c>
      <c r="BO14" s="76">
        <v>0</v>
      </c>
      <c r="BP14" s="77">
        <v>1</v>
      </c>
      <c r="BQ14" s="77">
        <v>2</v>
      </c>
      <c r="BR14" s="77">
        <v>1</v>
      </c>
      <c r="BS14" s="78">
        <v>4</v>
      </c>
      <c r="BT14" s="77">
        <v>115</v>
      </c>
      <c r="BU14" s="309"/>
      <c r="BV14" s="309"/>
      <c r="BW14" s="309"/>
      <c r="BX14" s="309"/>
      <c r="BY14" s="52">
        <v>0</v>
      </c>
      <c r="BZ14" s="226">
        <v>6655</v>
      </c>
      <c r="CA14" s="227">
        <v>3</v>
      </c>
      <c r="CB14" s="227">
        <v>100</v>
      </c>
      <c r="CC14" s="66">
        <v>931</v>
      </c>
      <c r="CD14" s="66">
        <v>777</v>
      </c>
      <c r="CE14" s="273" t="s">
        <v>133</v>
      </c>
      <c r="CF14" s="277">
        <v>6655</v>
      </c>
      <c r="CG14" s="278">
        <v>3</v>
      </c>
      <c r="CH14" s="64">
        <v>100</v>
      </c>
      <c r="CI14" s="239">
        <v>7</v>
      </c>
      <c r="CJ14" s="79">
        <v>10</v>
      </c>
      <c r="CK14" s="79">
        <v>0</v>
      </c>
      <c r="CL14" s="79">
        <v>75</v>
      </c>
      <c r="CM14" s="79">
        <v>91</v>
      </c>
      <c r="CN14" s="79">
        <v>0</v>
      </c>
      <c r="CO14" s="79">
        <v>16</v>
      </c>
      <c r="CP14" s="79">
        <v>14</v>
      </c>
      <c r="CQ14" s="240" t="s">
        <v>1145</v>
      </c>
      <c r="CR14" s="241">
        <v>71.4</v>
      </c>
      <c r="CS14" s="350">
        <v>1</v>
      </c>
      <c r="CT14" s="351">
        <v>1</v>
      </c>
      <c r="CU14" s="352">
        <v>100</v>
      </c>
      <c r="CV14" s="68">
        <v>4209</v>
      </c>
      <c r="CW14" s="69">
        <v>7319</v>
      </c>
      <c r="CX14" s="70">
        <f t="shared" si="8"/>
        <v>173.88928486576384</v>
      </c>
      <c r="CY14" s="69">
        <v>2828</v>
      </c>
      <c r="CZ14" s="70">
        <f t="shared" si="9"/>
        <v>67.18935614160134</v>
      </c>
      <c r="DA14" s="69">
        <v>2186</v>
      </c>
      <c r="DB14" s="70">
        <f t="shared" si="10"/>
        <v>51.93632691850796</v>
      </c>
      <c r="DC14" s="69">
        <v>4571</v>
      </c>
      <c r="DD14" s="71">
        <f t="shared" si="11"/>
        <v>108.60061772392493</v>
      </c>
      <c r="DE14" s="69">
        <v>4610</v>
      </c>
      <c r="DF14" s="71">
        <f t="shared" si="12"/>
        <v>109.5272036113091</v>
      </c>
      <c r="DG14" s="69">
        <v>3279</v>
      </c>
      <c r="DH14" s="71">
        <f t="shared" si="13"/>
        <v>77.90449037776193</v>
      </c>
      <c r="DI14" s="72">
        <v>0</v>
      </c>
      <c r="DJ14" s="73">
        <f t="shared" si="14"/>
        <v>0</v>
      </c>
      <c r="DK14" s="74">
        <v>6</v>
      </c>
      <c r="DL14" s="75">
        <f t="shared" si="15"/>
        <v>100</v>
      </c>
      <c r="DM14" s="251">
        <v>3</v>
      </c>
      <c r="DN14" s="252">
        <v>2</v>
      </c>
      <c r="DO14" s="230">
        <v>66.66</v>
      </c>
      <c r="DP14" s="253"/>
    </row>
    <row r="15" spans="1:120" ht="15" customHeight="1" thickBot="1">
      <c r="A15" s="47">
        <v>8</v>
      </c>
      <c r="B15" s="48" t="s">
        <v>134</v>
      </c>
      <c r="C15" s="2">
        <v>5</v>
      </c>
      <c r="D15" s="2">
        <v>2</v>
      </c>
      <c r="E15" s="2">
        <v>1</v>
      </c>
      <c r="F15" s="2">
        <v>0</v>
      </c>
      <c r="G15" s="3">
        <v>8</v>
      </c>
      <c r="H15" s="2">
        <v>4058</v>
      </c>
      <c r="I15" s="292"/>
      <c r="J15" s="49">
        <v>0</v>
      </c>
      <c r="K15" s="49">
        <v>0</v>
      </c>
      <c r="L15" s="50">
        <v>0</v>
      </c>
      <c r="M15" s="2">
        <v>37</v>
      </c>
      <c r="N15" s="2">
        <v>36</v>
      </c>
      <c r="O15" s="51">
        <f t="shared" si="1"/>
        <v>97.2972972972973</v>
      </c>
      <c r="P15">
        <v>97.9</v>
      </c>
      <c r="Q15">
        <v>96.5</v>
      </c>
      <c r="R15">
        <v>96.5</v>
      </c>
      <c r="S15">
        <v>85.31</v>
      </c>
      <c r="T15">
        <v>94.06</v>
      </c>
      <c r="U15" s="266">
        <v>32</v>
      </c>
      <c r="V15" s="266">
        <v>90</v>
      </c>
      <c r="W15" s="266">
        <v>88</v>
      </c>
      <c r="X15" s="266">
        <v>93.33333333333333</v>
      </c>
      <c r="Y15" s="266">
        <v>82.66666666666667</v>
      </c>
      <c r="Z15" s="266">
        <v>90.66666666666666</v>
      </c>
      <c r="AA15" s="266">
        <v>90.66666666666666</v>
      </c>
      <c r="AB15" s="266">
        <v>87.7</v>
      </c>
      <c r="AC15" s="266">
        <v>82</v>
      </c>
      <c r="AD15" s="267">
        <v>7</v>
      </c>
      <c r="AE15" s="268">
        <v>9</v>
      </c>
      <c r="AF15" s="269">
        <f t="shared" si="2"/>
        <v>2</v>
      </c>
      <c r="AG15" s="266">
        <f t="shared" si="3"/>
        <v>22.22222222222222</v>
      </c>
      <c r="AH15" s="228">
        <v>0</v>
      </c>
      <c r="AI15" s="229">
        <v>0</v>
      </c>
      <c r="AJ15" s="230">
        <v>0</v>
      </c>
      <c r="AK15" s="7">
        <v>0</v>
      </c>
      <c r="AL15" s="7">
        <v>0</v>
      </c>
      <c r="AM15" s="53">
        <v>0</v>
      </c>
      <c r="AN15" s="54">
        <v>0</v>
      </c>
      <c r="AO15" s="238">
        <v>0</v>
      </c>
      <c r="AP15" s="54">
        <v>0</v>
      </c>
      <c r="AQ15" s="212" t="s">
        <v>937</v>
      </c>
      <c r="AR15" s="207">
        <v>168</v>
      </c>
      <c r="AS15" s="207">
        <v>0</v>
      </c>
      <c r="AT15" s="206">
        <v>0</v>
      </c>
      <c r="AU15" s="207">
        <v>168</v>
      </c>
      <c r="AV15" s="207">
        <v>0</v>
      </c>
      <c r="AW15" s="206">
        <v>0</v>
      </c>
      <c r="AX15" s="207">
        <v>168</v>
      </c>
      <c r="AY15" s="213">
        <v>0</v>
      </c>
      <c r="AZ15" s="210">
        <v>0</v>
      </c>
      <c r="BA15" s="231">
        <f t="shared" si="16"/>
        <v>0</v>
      </c>
      <c r="BB15" s="211" t="s">
        <v>924</v>
      </c>
      <c r="BC15" s="57">
        <v>2036</v>
      </c>
      <c r="BD15" s="57">
        <v>128</v>
      </c>
      <c r="BE15" s="56">
        <f t="shared" si="4"/>
        <v>0.18860510805500982</v>
      </c>
      <c r="BF15" s="57">
        <v>565</v>
      </c>
      <c r="BG15" s="57">
        <v>60</v>
      </c>
      <c r="BH15" s="58">
        <f t="shared" si="5"/>
        <v>0.21238938053097345</v>
      </c>
      <c r="BI15" s="1">
        <v>142</v>
      </c>
      <c r="BJ15" s="1">
        <v>47</v>
      </c>
      <c r="BK15" s="59">
        <f t="shared" si="6"/>
        <v>33.098591549295776</v>
      </c>
      <c r="BL15" s="1">
        <v>142</v>
      </c>
      <c r="BM15" s="1">
        <v>41</v>
      </c>
      <c r="BN15" s="59">
        <f t="shared" si="7"/>
        <v>28.87323943661972</v>
      </c>
      <c r="BO15" s="76">
        <v>0</v>
      </c>
      <c r="BP15" s="77">
        <v>1</v>
      </c>
      <c r="BQ15" s="77">
        <v>2</v>
      </c>
      <c r="BR15" s="77">
        <v>1</v>
      </c>
      <c r="BS15" s="78">
        <v>4</v>
      </c>
      <c r="BT15" s="77">
        <v>142</v>
      </c>
      <c r="BU15" s="309"/>
      <c r="BV15" s="309"/>
      <c r="BW15" s="309"/>
      <c r="BX15" s="309"/>
      <c r="BY15" s="52">
        <v>0</v>
      </c>
      <c r="BZ15" s="226">
        <v>9385</v>
      </c>
      <c r="CA15" s="227">
        <v>5</v>
      </c>
      <c r="CB15" s="227">
        <v>100</v>
      </c>
      <c r="CC15" s="65">
        <v>1585</v>
      </c>
      <c r="CD15" s="65">
        <v>1585</v>
      </c>
      <c r="CE15" s="273" t="s">
        <v>135</v>
      </c>
      <c r="CF15" s="277">
        <v>3068</v>
      </c>
      <c r="CG15" s="278">
        <v>1</v>
      </c>
      <c r="CH15" s="64">
        <v>100</v>
      </c>
      <c r="CI15" s="239">
        <v>7</v>
      </c>
      <c r="CJ15" s="79">
        <v>0</v>
      </c>
      <c r="CK15" s="79">
        <v>0</v>
      </c>
      <c r="CL15" s="79">
        <v>0</v>
      </c>
      <c r="CM15" s="79">
        <v>0</v>
      </c>
      <c r="CN15" s="79">
        <v>0</v>
      </c>
      <c r="CO15" s="79">
        <v>0</v>
      </c>
      <c r="CP15" s="79">
        <v>0</v>
      </c>
      <c r="CQ15" s="240" t="s">
        <v>1147</v>
      </c>
      <c r="CR15" s="241">
        <v>0</v>
      </c>
      <c r="CS15" s="350">
        <v>0</v>
      </c>
      <c r="CT15" s="351">
        <v>0</v>
      </c>
      <c r="CU15" s="352">
        <v>0</v>
      </c>
      <c r="CV15" s="68">
        <v>4648</v>
      </c>
      <c r="CW15" s="69">
        <v>5329</v>
      </c>
      <c r="CX15" s="70">
        <f t="shared" si="8"/>
        <v>114.65146299483648</v>
      </c>
      <c r="CY15" s="69">
        <v>1041</v>
      </c>
      <c r="CZ15" s="70">
        <f t="shared" si="9"/>
        <v>22.39672977624785</v>
      </c>
      <c r="DA15" s="69">
        <v>2770</v>
      </c>
      <c r="DB15" s="70">
        <f t="shared" si="10"/>
        <v>59.595524956970735</v>
      </c>
      <c r="DC15" s="69">
        <v>5670</v>
      </c>
      <c r="DD15" s="71">
        <f t="shared" si="11"/>
        <v>121.98795180722892</v>
      </c>
      <c r="DE15" s="69">
        <v>2664</v>
      </c>
      <c r="DF15" s="71">
        <f t="shared" si="12"/>
        <v>57.31497418244407</v>
      </c>
      <c r="DG15" s="69">
        <v>3202</v>
      </c>
      <c r="DH15" s="71">
        <f t="shared" si="13"/>
        <v>68.88984509466437</v>
      </c>
      <c r="DI15" s="72">
        <v>4574</v>
      </c>
      <c r="DJ15" s="73">
        <f t="shared" si="14"/>
        <v>98.407917383821</v>
      </c>
      <c r="DK15" s="74">
        <v>6</v>
      </c>
      <c r="DL15" s="75">
        <f t="shared" si="15"/>
        <v>100</v>
      </c>
      <c r="DM15" s="251">
        <v>0</v>
      </c>
      <c r="DN15" s="252">
        <v>0</v>
      </c>
      <c r="DO15" s="230">
        <v>0</v>
      </c>
      <c r="DP15" s="253"/>
    </row>
    <row r="16" spans="1:120" ht="15" customHeight="1" thickBot="1">
      <c r="A16" s="47">
        <v>10</v>
      </c>
      <c r="B16" s="48" t="s">
        <v>136</v>
      </c>
      <c r="C16" s="2">
        <v>1</v>
      </c>
      <c r="D16" s="2">
        <v>0</v>
      </c>
      <c r="E16" s="2">
        <v>0</v>
      </c>
      <c r="F16" s="2">
        <v>0</v>
      </c>
      <c r="G16" s="3">
        <v>1</v>
      </c>
      <c r="H16" s="2">
        <v>1383</v>
      </c>
      <c r="I16" s="292"/>
      <c r="J16" s="49">
        <v>0</v>
      </c>
      <c r="K16" s="49">
        <v>0</v>
      </c>
      <c r="L16" s="50">
        <v>0</v>
      </c>
      <c r="M16" s="2">
        <v>17</v>
      </c>
      <c r="N16" s="2">
        <v>17</v>
      </c>
      <c r="O16" s="51">
        <f t="shared" si="1"/>
        <v>100</v>
      </c>
      <c r="P16">
        <v>104.55</v>
      </c>
      <c r="Q16">
        <v>106.82</v>
      </c>
      <c r="R16">
        <v>93.18</v>
      </c>
      <c r="S16">
        <v>125</v>
      </c>
      <c r="T16">
        <v>107.39</v>
      </c>
      <c r="U16" s="266">
        <v>32</v>
      </c>
      <c r="V16" s="266">
        <v>76</v>
      </c>
      <c r="W16" s="266">
        <v>76</v>
      </c>
      <c r="X16" s="266">
        <v>92</v>
      </c>
      <c r="Y16" s="266">
        <v>74</v>
      </c>
      <c r="Z16" s="266">
        <v>94</v>
      </c>
      <c r="AA16" s="266">
        <v>90</v>
      </c>
      <c r="AB16" s="266">
        <v>107.8</v>
      </c>
      <c r="AC16" s="266">
        <v>92</v>
      </c>
      <c r="AD16" s="267">
        <v>7</v>
      </c>
      <c r="AE16" s="268">
        <v>9</v>
      </c>
      <c r="AF16" s="269">
        <f t="shared" si="2"/>
        <v>2</v>
      </c>
      <c r="AG16" s="266">
        <f t="shared" si="3"/>
        <v>22.22222222222222</v>
      </c>
      <c r="AH16" s="228">
        <v>0</v>
      </c>
      <c r="AI16" s="229">
        <v>0</v>
      </c>
      <c r="AJ16" s="230">
        <v>0</v>
      </c>
      <c r="AK16" s="7">
        <v>0</v>
      </c>
      <c r="AL16" s="7">
        <v>0</v>
      </c>
      <c r="AM16" s="53">
        <v>0</v>
      </c>
      <c r="AN16" s="54">
        <v>0</v>
      </c>
      <c r="AO16" s="238">
        <v>0</v>
      </c>
      <c r="AP16" s="54">
        <v>0</v>
      </c>
      <c r="AQ16" s="212" t="s">
        <v>938</v>
      </c>
      <c r="AR16" s="207">
        <v>120</v>
      </c>
      <c r="AS16" s="207">
        <v>31</v>
      </c>
      <c r="AT16" s="206">
        <v>43.06</v>
      </c>
      <c r="AU16" s="207">
        <v>120</v>
      </c>
      <c r="AV16" s="207">
        <v>0</v>
      </c>
      <c r="AW16" s="206">
        <v>0</v>
      </c>
      <c r="AX16" s="207">
        <v>120</v>
      </c>
      <c r="AY16" s="213">
        <v>30</v>
      </c>
      <c r="AZ16" s="210">
        <v>41.77</v>
      </c>
      <c r="BA16" s="231">
        <f t="shared" si="16"/>
        <v>29.200625000000002</v>
      </c>
      <c r="BB16" s="211" t="s">
        <v>930</v>
      </c>
      <c r="BC16" s="57">
        <v>694</v>
      </c>
      <c r="BD16" s="57">
        <v>102</v>
      </c>
      <c r="BE16" s="56">
        <f t="shared" si="4"/>
        <v>0.44092219020172907</v>
      </c>
      <c r="BF16" s="57">
        <v>264</v>
      </c>
      <c r="BG16" s="57">
        <v>4</v>
      </c>
      <c r="BH16" s="58">
        <f t="shared" si="5"/>
        <v>0.030303030303030304</v>
      </c>
      <c r="BI16" s="1">
        <v>45</v>
      </c>
      <c r="BJ16" s="1">
        <v>24</v>
      </c>
      <c r="BK16" s="59">
        <f t="shared" si="6"/>
        <v>53.333333333333336</v>
      </c>
      <c r="BL16" s="1">
        <v>45</v>
      </c>
      <c r="BM16" s="1">
        <v>11</v>
      </c>
      <c r="BN16" s="59">
        <f t="shared" si="7"/>
        <v>24.444444444444443</v>
      </c>
      <c r="BO16" s="76">
        <v>0</v>
      </c>
      <c r="BP16" s="77">
        <v>0</v>
      </c>
      <c r="BQ16" s="77">
        <v>0</v>
      </c>
      <c r="BR16" s="77">
        <v>0</v>
      </c>
      <c r="BS16" s="78">
        <v>0</v>
      </c>
      <c r="BT16" s="77">
        <v>45</v>
      </c>
      <c r="BU16" s="309"/>
      <c r="BV16" s="309"/>
      <c r="BW16" s="309"/>
      <c r="BX16" s="309"/>
      <c r="BY16" s="52">
        <v>0</v>
      </c>
      <c r="BZ16" s="226">
        <v>3068</v>
      </c>
      <c r="CA16" s="227">
        <v>2</v>
      </c>
      <c r="CB16" s="227">
        <v>100</v>
      </c>
      <c r="CC16" s="66">
        <v>393</v>
      </c>
      <c r="CD16" s="66">
        <v>334</v>
      </c>
      <c r="CE16" s="273" t="s">
        <v>137</v>
      </c>
      <c r="CF16" s="277">
        <v>9385</v>
      </c>
      <c r="CG16" s="278">
        <v>5</v>
      </c>
      <c r="CH16" s="64">
        <v>50</v>
      </c>
      <c r="CI16" s="239">
        <v>7</v>
      </c>
      <c r="CJ16" s="79">
        <v>0</v>
      </c>
      <c r="CK16" s="79">
        <v>0</v>
      </c>
      <c r="CL16" s="79">
        <v>96</v>
      </c>
      <c r="CM16" s="79">
        <v>0</v>
      </c>
      <c r="CN16" s="79">
        <v>0</v>
      </c>
      <c r="CO16" s="79">
        <v>13</v>
      </c>
      <c r="CP16" s="79">
        <v>13</v>
      </c>
      <c r="CQ16" s="240" t="s">
        <v>1150</v>
      </c>
      <c r="CR16" s="241">
        <v>42.8</v>
      </c>
      <c r="CS16" s="350">
        <v>0</v>
      </c>
      <c r="CT16" s="351">
        <v>0</v>
      </c>
      <c r="CU16" s="352">
        <v>0</v>
      </c>
      <c r="CV16" s="68">
        <v>1329</v>
      </c>
      <c r="CW16" s="69">
        <v>1348</v>
      </c>
      <c r="CX16" s="70">
        <f t="shared" si="8"/>
        <v>101.42964635063959</v>
      </c>
      <c r="CY16" s="69">
        <v>706</v>
      </c>
      <c r="CZ16" s="70">
        <f t="shared" si="9"/>
        <v>53.12264860797592</v>
      </c>
      <c r="DA16" s="69">
        <v>835</v>
      </c>
      <c r="DB16" s="70">
        <f t="shared" si="10"/>
        <v>62.82919488337095</v>
      </c>
      <c r="DC16" s="69">
        <v>1827</v>
      </c>
      <c r="DD16" s="71">
        <f t="shared" si="11"/>
        <v>137.47178329571105</v>
      </c>
      <c r="DE16" s="69">
        <v>1579</v>
      </c>
      <c r="DF16" s="71">
        <f t="shared" si="12"/>
        <v>118.81113619262604</v>
      </c>
      <c r="DG16" s="69">
        <v>1478</v>
      </c>
      <c r="DH16" s="71">
        <f t="shared" si="13"/>
        <v>111.21143717080513</v>
      </c>
      <c r="DI16" s="72">
        <v>1270</v>
      </c>
      <c r="DJ16" s="73">
        <f t="shared" si="14"/>
        <v>95.56057185854026</v>
      </c>
      <c r="DK16" s="74">
        <v>5</v>
      </c>
      <c r="DL16" s="75">
        <f t="shared" si="15"/>
        <v>83.33333333333334</v>
      </c>
      <c r="DM16" s="251">
        <v>1</v>
      </c>
      <c r="DN16" s="252">
        <v>1</v>
      </c>
      <c r="DO16" s="230">
        <v>100</v>
      </c>
      <c r="DP16" s="253"/>
    </row>
    <row r="17" spans="1:120" ht="15" customHeight="1" thickBot="1">
      <c r="A17" s="47">
        <v>5</v>
      </c>
      <c r="B17" s="48" t="s">
        <v>138</v>
      </c>
      <c r="C17" s="2">
        <v>4</v>
      </c>
      <c r="D17" s="2">
        <v>2</v>
      </c>
      <c r="E17" s="2">
        <v>0</v>
      </c>
      <c r="F17" s="2">
        <v>1</v>
      </c>
      <c r="G17" s="3">
        <v>7</v>
      </c>
      <c r="H17" s="2">
        <v>2665</v>
      </c>
      <c r="I17" s="292"/>
      <c r="J17" s="49">
        <v>2</v>
      </c>
      <c r="K17" s="49">
        <v>2</v>
      </c>
      <c r="L17" s="50">
        <f>(K17*100/J17)</f>
        <v>100</v>
      </c>
      <c r="M17" s="2">
        <v>37</v>
      </c>
      <c r="N17" s="2">
        <v>34</v>
      </c>
      <c r="O17" s="51">
        <f t="shared" si="1"/>
        <v>91.8918918918919</v>
      </c>
      <c r="P17">
        <v>111.86</v>
      </c>
      <c r="Q17">
        <v>122.03</v>
      </c>
      <c r="R17">
        <v>110.17</v>
      </c>
      <c r="S17">
        <v>96.61</v>
      </c>
      <c r="T17">
        <v>110.17</v>
      </c>
      <c r="U17" s="266">
        <v>55.223880597014926</v>
      </c>
      <c r="V17" s="266">
        <v>132.8358208955224</v>
      </c>
      <c r="W17" s="266">
        <v>123.88059701492537</v>
      </c>
      <c r="X17" s="266">
        <v>140.2985074626866</v>
      </c>
      <c r="Y17" s="266">
        <v>126.86567164179105</v>
      </c>
      <c r="Z17" s="266">
        <v>141.7910447761194</v>
      </c>
      <c r="AA17" s="266">
        <v>107.46268656716418</v>
      </c>
      <c r="AB17" s="266">
        <v>69.58</v>
      </c>
      <c r="AC17" s="266">
        <v>126.86567164179105</v>
      </c>
      <c r="AD17" s="267">
        <v>2</v>
      </c>
      <c r="AE17" s="268">
        <v>9</v>
      </c>
      <c r="AF17" s="269">
        <f t="shared" si="2"/>
        <v>7</v>
      </c>
      <c r="AG17" s="266">
        <f t="shared" si="3"/>
        <v>77.77777777777779</v>
      </c>
      <c r="AH17" s="228">
        <v>0</v>
      </c>
      <c r="AI17" s="229">
        <v>0</v>
      </c>
      <c r="AJ17" s="230">
        <v>0</v>
      </c>
      <c r="AK17" s="7">
        <v>0</v>
      </c>
      <c r="AL17" s="7">
        <v>0</v>
      </c>
      <c r="AM17" s="53">
        <v>0</v>
      </c>
      <c r="AN17" s="54">
        <v>0</v>
      </c>
      <c r="AO17" s="238">
        <v>0</v>
      </c>
      <c r="AP17" s="54">
        <v>0</v>
      </c>
      <c r="AQ17" s="212" t="s">
        <v>939</v>
      </c>
      <c r="AR17" s="207">
        <v>168</v>
      </c>
      <c r="AS17" s="207">
        <v>0</v>
      </c>
      <c r="AT17" s="206">
        <v>0</v>
      </c>
      <c r="AU17" s="207">
        <v>168</v>
      </c>
      <c r="AV17" s="207">
        <v>46</v>
      </c>
      <c r="AW17" s="206">
        <v>42.59</v>
      </c>
      <c r="AX17" s="207">
        <v>168</v>
      </c>
      <c r="AY17" s="213">
        <v>0</v>
      </c>
      <c r="AZ17" s="210">
        <v>0</v>
      </c>
      <c r="BA17" s="231">
        <f t="shared" si="16"/>
        <v>13.309375000000001</v>
      </c>
      <c r="BB17" s="211" t="s">
        <v>924</v>
      </c>
      <c r="BC17" s="57">
        <v>1413</v>
      </c>
      <c r="BD17" s="57">
        <v>336</v>
      </c>
      <c r="BE17" s="56">
        <f t="shared" si="4"/>
        <v>0.7133757961783439</v>
      </c>
      <c r="BF17" s="57">
        <v>511</v>
      </c>
      <c r="BG17" s="57">
        <v>124</v>
      </c>
      <c r="BH17" s="58">
        <f t="shared" si="5"/>
        <v>0.48532289628180036</v>
      </c>
      <c r="BI17" s="1">
        <v>85</v>
      </c>
      <c r="BJ17" s="1">
        <v>41</v>
      </c>
      <c r="BK17" s="59">
        <f t="shared" si="6"/>
        <v>48.23529411764706</v>
      </c>
      <c r="BL17" s="1">
        <v>85</v>
      </c>
      <c r="BM17" s="1">
        <v>20</v>
      </c>
      <c r="BN17" s="59">
        <f t="shared" si="7"/>
        <v>23.52941176470588</v>
      </c>
      <c r="BO17" s="76">
        <v>0</v>
      </c>
      <c r="BP17" s="77">
        <v>0</v>
      </c>
      <c r="BQ17" s="77">
        <v>1</v>
      </c>
      <c r="BR17" s="77">
        <v>0</v>
      </c>
      <c r="BS17" s="78">
        <v>1</v>
      </c>
      <c r="BT17" s="77">
        <v>85</v>
      </c>
      <c r="BU17" s="309"/>
      <c r="BV17" s="309"/>
      <c r="BW17" s="309"/>
      <c r="BX17" s="309"/>
      <c r="BY17" s="52">
        <v>2</v>
      </c>
      <c r="BZ17" s="226">
        <v>5742</v>
      </c>
      <c r="CA17" s="227">
        <v>3</v>
      </c>
      <c r="CB17" s="227">
        <v>100</v>
      </c>
      <c r="CC17" s="66">
        <v>874</v>
      </c>
      <c r="CD17" s="66">
        <v>782</v>
      </c>
      <c r="CE17" s="273" t="s">
        <v>139</v>
      </c>
      <c r="CF17" s="277">
        <v>5742</v>
      </c>
      <c r="CG17" s="278">
        <v>3</v>
      </c>
      <c r="CH17" s="64">
        <v>100</v>
      </c>
      <c r="CI17" s="239">
        <v>7</v>
      </c>
      <c r="CJ17" s="79">
        <v>0</v>
      </c>
      <c r="CK17" s="79">
        <v>0</v>
      </c>
      <c r="CL17" s="79">
        <v>5</v>
      </c>
      <c r="CM17" s="79">
        <v>43</v>
      </c>
      <c r="CN17" s="79">
        <v>0</v>
      </c>
      <c r="CO17" s="79">
        <v>4</v>
      </c>
      <c r="CP17" s="79">
        <v>9</v>
      </c>
      <c r="CQ17" s="240" t="s">
        <v>1148</v>
      </c>
      <c r="CR17" s="241">
        <v>57.1</v>
      </c>
      <c r="CS17" s="350">
        <v>0</v>
      </c>
      <c r="CT17" s="351">
        <v>0</v>
      </c>
      <c r="CU17" s="352">
        <v>0</v>
      </c>
      <c r="CV17" s="68">
        <v>1675</v>
      </c>
      <c r="CW17" s="69">
        <v>3596</v>
      </c>
      <c r="CX17" s="70">
        <f t="shared" si="8"/>
        <v>214.6865671641791</v>
      </c>
      <c r="CY17" s="69">
        <v>1662</v>
      </c>
      <c r="CZ17" s="70">
        <f t="shared" si="9"/>
        <v>99.22388059701493</v>
      </c>
      <c r="DA17" s="69">
        <v>1203</v>
      </c>
      <c r="DB17" s="70">
        <f t="shared" si="10"/>
        <v>71.82089552238806</v>
      </c>
      <c r="DC17" s="69">
        <v>2452</v>
      </c>
      <c r="DD17" s="71">
        <f t="shared" si="11"/>
        <v>146.38805970149252</v>
      </c>
      <c r="DE17" s="69">
        <v>1303</v>
      </c>
      <c r="DF17" s="71">
        <f t="shared" si="12"/>
        <v>77.7910447761194</v>
      </c>
      <c r="DG17" s="69">
        <v>1454</v>
      </c>
      <c r="DH17" s="71">
        <f t="shared" si="13"/>
        <v>86.80597014925372</v>
      </c>
      <c r="DI17" s="72">
        <v>854</v>
      </c>
      <c r="DJ17" s="73">
        <f t="shared" si="14"/>
        <v>50.98507462686567</v>
      </c>
      <c r="DK17" s="74">
        <v>5</v>
      </c>
      <c r="DL17" s="75">
        <f t="shared" si="15"/>
        <v>83.33333333333334</v>
      </c>
      <c r="DM17" s="251">
        <v>0</v>
      </c>
      <c r="DN17" s="252">
        <v>0</v>
      </c>
      <c r="DO17" s="230">
        <v>0</v>
      </c>
      <c r="DP17" s="253"/>
    </row>
    <row r="18" spans="1:120" ht="15" customHeight="1" thickBot="1">
      <c r="A18" s="47">
        <v>6</v>
      </c>
      <c r="B18" s="48" t="s">
        <v>140</v>
      </c>
      <c r="C18" s="2">
        <v>2</v>
      </c>
      <c r="D18" s="2">
        <v>0</v>
      </c>
      <c r="E18" s="2">
        <v>0</v>
      </c>
      <c r="F18" s="2">
        <v>0</v>
      </c>
      <c r="G18" s="3">
        <v>2</v>
      </c>
      <c r="H18" s="2">
        <v>1255</v>
      </c>
      <c r="I18" s="292"/>
      <c r="J18" s="49">
        <v>0</v>
      </c>
      <c r="K18" s="49">
        <v>0</v>
      </c>
      <c r="L18" s="50">
        <v>0</v>
      </c>
      <c r="M18" s="2">
        <v>10</v>
      </c>
      <c r="N18" s="2">
        <v>8</v>
      </c>
      <c r="O18" s="51">
        <f t="shared" si="1"/>
        <v>80</v>
      </c>
      <c r="P18">
        <v>104.76</v>
      </c>
      <c r="Q18">
        <v>100</v>
      </c>
      <c r="R18">
        <v>100</v>
      </c>
      <c r="S18">
        <v>114.29</v>
      </c>
      <c r="T18">
        <v>104.76</v>
      </c>
      <c r="U18" s="266">
        <v>60</v>
      </c>
      <c r="V18" s="266">
        <v>88</v>
      </c>
      <c r="W18" s="266">
        <v>84</v>
      </c>
      <c r="X18" s="266">
        <v>92</v>
      </c>
      <c r="Y18" s="266">
        <v>84</v>
      </c>
      <c r="Z18" s="266">
        <v>88</v>
      </c>
      <c r="AA18" s="266">
        <v>132</v>
      </c>
      <c r="AB18" s="266">
        <v>84.34</v>
      </c>
      <c r="AC18" s="266">
        <v>112.00000000000001</v>
      </c>
      <c r="AD18" s="267">
        <v>6</v>
      </c>
      <c r="AE18" s="268">
        <v>9</v>
      </c>
      <c r="AF18" s="269">
        <f t="shared" si="2"/>
        <v>3</v>
      </c>
      <c r="AG18" s="266">
        <f t="shared" si="3"/>
        <v>33.33333333333333</v>
      </c>
      <c r="AH18" s="228">
        <v>0</v>
      </c>
      <c r="AI18" s="229">
        <v>0</v>
      </c>
      <c r="AJ18" s="230">
        <v>0</v>
      </c>
      <c r="AK18" s="7">
        <v>1</v>
      </c>
      <c r="AL18" s="7">
        <v>1</v>
      </c>
      <c r="AM18" s="53">
        <v>100</v>
      </c>
      <c r="AN18" s="54">
        <v>0</v>
      </c>
      <c r="AO18" s="238">
        <v>0</v>
      </c>
      <c r="AP18" s="54">
        <v>0</v>
      </c>
      <c r="AQ18" s="212" t="s">
        <v>940</v>
      </c>
      <c r="AR18" s="207">
        <v>120</v>
      </c>
      <c r="AS18" s="207">
        <v>0</v>
      </c>
      <c r="AT18" s="206">
        <v>0</v>
      </c>
      <c r="AU18" s="207">
        <v>120</v>
      </c>
      <c r="AV18" s="207">
        <v>10</v>
      </c>
      <c r="AW18" s="206">
        <v>13.89</v>
      </c>
      <c r="AX18" s="207">
        <v>120</v>
      </c>
      <c r="AY18" s="213">
        <v>0</v>
      </c>
      <c r="AZ18" s="210">
        <v>0</v>
      </c>
      <c r="BA18" s="231">
        <f t="shared" si="16"/>
        <v>4.340625</v>
      </c>
      <c r="BB18" s="211" t="s">
        <v>930</v>
      </c>
      <c r="BC18" s="57">
        <v>622</v>
      </c>
      <c r="BD18" s="57">
        <v>146</v>
      </c>
      <c r="BE18" s="56">
        <f t="shared" si="4"/>
        <v>0.7041800643086816</v>
      </c>
      <c r="BF18" s="57">
        <v>232</v>
      </c>
      <c r="BG18" s="57">
        <v>4</v>
      </c>
      <c r="BH18" s="58">
        <f t="shared" si="5"/>
        <v>0.034482758620689655</v>
      </c>
      <c r="BI18" s="1">
        <v>19</v>
      </c>
      <c r="BJ18" s="1">
        <v>8</v>
      </c>
      <c r="BK18" s="59">
        <f t="shared" si="6"/>
        <v>42.10526315789473</v>
      </c>
      <c r="BL18" s="1">
        <v>19</v>
      </c>
      <c r="BM18" s="1">
        <v>3</v>
      </c>
      <c r="BN18" s="59">
        <f t="shared" si="7"/>
        <v>15.789473684210526</v>
      </c>
      <c r="BO18" s="76">
        <v>0</v>
      </c>
      <c r="BP18" s="77">
        <v>1</v>
      </c>
      <c r="BQ18" s="77">
        <v>0</v>
      </c>
      <c r="BR18" s="77">
        <v>0</v>
      </c>
      <c r="BS18" s="78">
        <v>1</v>
      </c>
      <c r="BT18" s="77">
        <v>19</v>
      </c>
      <c r="BU18" s="309"/>
      <c r="BV18" s="309"/>
      <c r="BW18" s="309"/>
      <c r="BX18" s="309"/>
      <c r="BY18" s="52">
        <v>0</v>
      </c>
      <c r="BZ18" s="226">
        <v>2442</v>
      </c>
      <c r="CA18" s="227">
        <v>1</v>
      </c>
      <c r="CB18" s="227">
        <v>100</v>
      </c>
      <c r="CC18" s="66">
        <v>342</v>
      </c>
      <c r="CD18" s="66">
        <v>314</v>
      </c>
      <c r="CE18" s="273" t="s">
        <v>141</v>
      </c>
      <c r="CF18" s="277">
        <v>2442</v>
      </c>
      <c r="CG18" s="278">
        <v>1</v>
      </c>
      <c r="CH18" s="64">
        <v>100</v>
      </c>
      <c r="CI18" s="239">
        <v>7</v>
      </c>
      <c r="CJ18" s="79">
        <v>0</v>
      </c>
      <c r="CK18" s="79">
        <v>0</v>
      </c>
      <c r="CL18" s="79">
        <v>0</v>
      </c>
      <c r="CM18" s="79">
        <v>2</v>
      </c>
      <c r="CN18" s="79">
        <v>5</v>
      </c>
      <c r="CO18" s="79">
        <v>0</v>
      </c>
      <c r="CP18" s="79">
        <v>0</v>
      </c>
      <c r="CQ18" s="240" t="s">
        <v>1151</v>
      </c>
      <c r="CR18" s="241">
        <v>28.6</v>
      </c>
      <c r="CS18" s="350">
        <v>0</v>
      </c>
      <c r="CT18" s="351">
        <v>0</v>
      </c>
      <c r="CU18" s="352">
        <v>0</v>
      </c>
      <c r="CV18" s="68">
        <v>684</v>
      </c>
      <c r="CW18" s="69">
        <v>1383</v>
      </c>
      <c r="CX18" s="70">
        <f t="shared" si="8"/>
        <v>202.19298245614036</v>
      </c>
      <c r="CY18" s="69">
        <v>559</v>
      </c>
      <c r="CZ18" s="70">
        <f t="shared" si="9"/>
        <v>81.72514619883042</v>
      </c>
      <c r="DA18" s="69">
        <v>505</v>
      </c>
      <c r="DB18" s="70">
        <f t="shared" si="10"/>
        <v>73.83040935672514</v>
      </c>
      <c r="DC18" s="69">
        <v>1139</v>
      </c>
      <c r="DD18" s="71">
        <f t="shared" si="11"/>
        <v>166.52046783625732</v>
      </c>
      <c r="DE18" s="69">
        <v>74</v>
      </c>
      <c r="DF18" s="71">
        <f t="shared" si="12"/>
        <v>10.818713450292398</v>
      </c>
      <c r="DG18" s="69">
        <v>0</v>
      </c>
      <c r="DH18" s="71">
        <f t="shared" si="13"/>
        <v>0</v>
      </c>
      <c r="DI18" s="72">
        <v>0</v>
      </c>
      <c r="DJ18" s="73">
        <f t="shared" si="14"/>
        <v>0</v>
      </c>
      <c r="DK18" s="74">
        <v>4</v>
      </c>
      <c r="DL18" s="75">
        <f t="shared" si="15"/>
        <v>66.66666666666666</v>
      </c>
      <c r="DM18" s="251">
        <v>0</v>
      </c>
      <c r="DN18" s="252">
        <v>0</v>
      </c>
      <c r="DO18" s="230">
        <v>0</v>
      </c>
      <c r="DP18" s="253"/>
    </row>
    <row r="19" spans="1:120" ht="15" customHeight="1" thickBot="1">
      <c r="A19" s="47">
        <v>9</v>
      </c>
      <c r="B19" s="48" t="s">
        <v>142</v>
      </c>
      <c r="C19" s="2">
        <v>4</v>
      </c>
      <c r="D19" s="2">
        <v>0</v>
      </c>
      <c r="E19" s="2">
        <v>0</v>
      </c>
      <c r="F19" s="2">
        <v>1</v>
      </c>
      <c r="G19" s="3">
        <v>5</v>
      </c>
      <c r="H19" s="2">
        <v>1929</v>
      </c>
      <c r="I19" s="292"/>
      <c r="J19" s="49">
        <v>1</v>
      </c>
      <c r="K19" s="49">
        <v>1</v>
      </c>
      <c r="L19" s="50">
        <f aca="true" t="shared" si="17" ref="L19:L45">(K19*100/J19)</f>
        <v>100</v>
      </c>
      <c r="M19" s="2">
        <v>29</v>
      </c>
      <c r="N19" s="2">
        <v>29</v>
      </c>
      <c r="O19" s="51">
        <f t="shared" si="1"/>
        <v>100</v>
      </c>
      <c r="P19">
        <v>98.04</v>
      </c>
      <c r="Q19">
        <v>98.04</v>
      </c>
      <c r="R19">
        <v>96.08</v>
      </c>
      <c r="S19">
        <v>115.69</v>
      </c>
      <c r="T19">
        <v>101.96</v>
      </c>
      <c r="U19" s="266">
        <v>96</v>
      </c>
      <c r="V19" s="266">
        <v>108</v>
      </c>
      <c r="W19" s="266">
        <v>113.99999999999999</v>
      </c>
      <c r="X19" s="266">
        <v>110.00000000000001</v>
      </c>
      <c r="Y19" s="266">
        <v>104</v>
      </c>
      <c r="Z19" s="266">
        <v>108</v>
      </c>
      <c r="AA19" s="266">
        <v>96</v>
      </c>
      <c r="AB19" s="266">
        <v>97.25</v>
      </c>
      <c r="AC19" s="266">
        <v>124</v>
      </c>
      <c r="AD19" s="267">
        <v>0</v>
      </c>
      <c r="AE19" s="268">
        <v>9</v>
      </c>
      <c r="AF19" s="269">
        <f t="shared" si="2"/>
        <v>9</v>
      </c>
      <c r="AG19" s="266">
        <f t="shared" si="3"/>
        <v>100</v>
      </c>
      <c r="AH19" s="228">
        <v>0</v>
      </c>
      <c r="AI19" s="229">
        <v>0</v>
      </c>
      <c r="AJ19" s="230">
        <v>0</v>
      </c>
      <c r="AK19" s="7">
        <v>7</v>
      </c>
      <c r="AL19" s="7">
        <v>7</v>
      </c>
      <c r="AM19" s="53">
        <v>100</v>
      </c>
      <c r="AN19" s="54">
        <v>0</v>
      </c>
      <c r="AO19" s="238">
        <v>0</v>
      </c>
      <c r="AP19" s="54">
        <v>0</v>
      </c>
      <c r="AQ19" s="212" t="s">
        <v>941</v>
      </c>
      <c r="AR19" s="207">
        <v>120</v>
      </c>
      <c r="AS19" s="207">
        <v>6</v>
      </c>
      <c r="AT19" s="206">
        <v>8.33</v>
      </c>
      <c r="AU19" s="207">
        <v>120</v>
      </c>
      <c r="AV19" s="207">
        <v>19</v>
      </c>
      <c r="AW19" s="206">
        <v>26.39</v>
      </c>
      <c r="AX19" s="207">
        <v>120</v>
      </c>
      <c r="AY19" s="213">
        <v>18</v>
      </c>
      <c r="AZ19" s="210">
        <v>25</v>
      </c>
      <c r="BA19" s="231">
        <f t="shared" si="16"/>
        <v>19.183125</v>
      </c>
      <c r="BB19" s="211" t="s">
        <v>930</v>
      </c>
      <c r="BC19" s="57">
        <v>1038</v>
      </c>
      <c r="BD19" s="57">
        <v>126</v>
      </c>
      <c r="BE19" s="56">
        <f t="shared" si="4"/>
        <v>0.36416184971098264</v>
      </c>
      <c r="BF19" s="57">
        <v>371</v>
      </c>
      <c r="BG19" s="57">
        <v>12</v>
      </c>
      <c r="BH19" s="58">
        <f t="shared" si="5"/>
        <v>0.0646900269541779</v>
      </c>
      <c r="BI19" s="1">
        <v>46</v>
      </c>
      <c r="BJ19" s="1">
        <v>28</v>
      </c>
      <c r="BK19" s="59">
        <f t="shared" si="6"/>
        <v>60.86956521739131</v>
      </c>
      <c r="BL19" s="1">
        <v>46</v>
      </c>
      <c r="BM19" s="1">
        <v>8</v>
      </c>
      <c r="BN19" s="59">
        <f t="shared" si="7"/>
        <v>17.391304347826086</v>
      </c>
      <c r="BO19" s="76">
        <v>0</v>
      </c>
      <c r="BP19" s="77">
        <v>0</v>
      </c>
      <c r="BQ19" s="77">
        <v>1</v>
      </c>
      <c r="BR19" s="77">
        <v>1</v>
      </c>
      <c r="BS19" s="78">
        <v>2</v>
      </c>
      <c r="BT19" s="77">
        <v>46</v>
      </c>
      <c r="BU19" s="309"/>
      <c r="BV19" s="309"/>
      <c r="BW19" s="309"/>
      <c r="BX19" s="309"/>
      <c r="BY19" s="52">
        <v>0</v>
      </c>
      <c r="BZ19" s="226">
        <v>4655</v>
      </c>
      <c r="CA19" s="227">
        <v>2</v>
      </c>
      <c r="CB19" s="227">
        <v>100</v>
      </c>
      <c r="CC19" s="66">
        <v>586</v>
      </c>
      <c r="CD19" s="66">
        <v>528</v>
      </c>
      <c r="CE19" s="273" t="s">
        <v>143</v>
      </c>
      <c r="CF19" s="277">
        <v>4655</v>
      </c>
      <c r="CG19" s="278">
        <v>2</v>
      </c>
      <c r="CH19" s="64">
        <v>100</v>
      </c>
      <c r="CI19" s="239">
        <v>7</v>
      </c>
      <c r="CJ19" s="79">
        <v>186</v>
      </c>
      <c r="CK19" s="79">
        <v>0</v>
      </c>
      <c r="CL19" s="79">
        <v>99</v>
      </c>
      <c r="CM19" s="79">
        <v>35</v>
      </c>
      <c r="CN19" s="79">
        <v>0</v>
      </c>
      <c r="CO19" s="79">
        <v>43</v>
      </c>
      <c r="CP19" s="79">
        <v>91</v>
      </c>
      <c r="CQ19" s="240" t="s">
        <v>1145</v>
      </c>
      <c r="CR19" s="241">
        <v>71.4</v>
      </c>
      <c r="CS19" s="350">
        <v>0</v>
      </c>
      <c r="CT19" s="351">
        <v>0</v>
      </c>
      <c r="CU19" s="352">
        <v>0</v>
      </c>
      <c r="CV19" s="68">
        <v>2084</v>
      </c>
      <c r="CW19" s="69">
        <v>3590</v>
      </c>
      <c r="CX19" s="70">
        <f t="shared" si="8"/>
        <v>172.2648752399232</v>
      </c>
      <c r="CY19" s="69">
        <v>1868</v>
      </c>
      <c r="CZ19" s="70">
        <f t="shared" si="9"/>
        <v>89.63531669865642</v>
      </c>
      <c r="DA19" s="69">
        <v>1574</v>
      </c>
      <c r="DB19" s="70">
        <f t="shared" si="10"/>
        <v>75.5278310940499</v>
      </c>
      <c r="DC19" s="69">
        <v>1511</v>
      </c>
      <c r="DD19" s="71">
        <f t="shared" si="11"/>
        <v>72.50479846449136</v>
      </c>
      <c r="DE19" s="69">
        <v>1767</v>
      </c>
      <c r="DF19" s="71">
        <f t="shared" si="12"/>
        <v>84.78886756238005</v>
      </c>
      <c r="DG19" s="69">
        <v>0</v>
      </c>
      <c r="DH19" s="71">
        <f t="shared" si="13"/>
        <v>0</v>
      </c>
      <c r="DI19" s="72">
        <v>2096</v>
      </c>
      <c r="DJ19" s="73">
        <f t="shared" si="14"/>
        <v>100.57581573896353</v>
      </c>
      <c r="DK19" s="74">
        <v>6</v>
      </c>
      <c r="DL19" s="75">
        <f t="shared" si="15"/>
        <v>100</v>
      </c>
      <c r="DM19" s="251">
        <v>0</v>
      </c>
      <c r="DN19" s="252">
        <v>0</v>
      </c>
      <c r="DO19" s="230">
        <v>0</v>
      </c>
      <c r="DP19" s="253"/>
    </row>
    <row r="20" spans="1:120" ht="15" customHeight="1" thickBot="1">
      <c r="A20" s="47">
        <v>3</v>
      </c>
      <c r="B20" s="48" t="s">
        <v>144</v>
      </c>
      <c r="C20" s="2">
        <v>1</v>
      </c>
      <c r="D20" s="2">
        <v>0</v>
      </c>
      <c r="E20" s="2">
        <v>0</v>
      </c>
      <c r="F20" s="2">
        <v>0</v>
      </c>
      <c r="G20" s="3">
        <v>1</v>
      </c>
      <c r="H20" s="2">
        <v>2966</v>
      </c>
      <c r="I20" s="292"/>
      <c r="J20" s="49">
        <v>2</v>
      </c>
      <c r="K20" s="49">
        <v>0</v>
      </c>
      <c r="L20" s="50">
        <f t="shared" si="17"/>
        <v>0</v>
      </c>
      <c r="M20" s="2">
        <v>22</v>
      </c>
      <c r="N20" s="2">
        <v>20</v>
      </c>
      <c r="O20" s="51">
        <f t="shared" si="1"/>
        <v>90.9090909090909</v>
      </c>
      <c r="P20">
        <v>121.1</v>
      </c>
      <c r="Q20">
        <v>121.1</v>
      </c>
      <c r="R20">
        <v>115.6</v>
      </c>
      <c r="S20">
        <v>118.35</v>
      </c>
      <c r="T20">
        <v>119.04</v>
      </c>
      <c r="U20" s="266">
        <v>11.450381679389313</v>
      </c>
      <c r="V20" s="266">
        <v>24.427480916030532</v>
      </c>
      <c r="W20" s="266">
        <v>23.66412213740458</v>
      </c>
      <c r="X20" s="266">
        <v>30.53435114503817</v>
      </c>
      <c r="Y20" s="266">
        <v>19.083969465648856</v>
      </c>
      <c r="Z20" s="266">
        <v>30.53435114503817</v>
      </c>
      <c r="AA20" s="266">
        <v>13.740458015267176</v>
      </c>
      <c r="AB20" s="266">
        <v>65.26</v>
      </c>
      <c r="AC20" s="266">
        <v>16.793893129770993</v>
      </c>
      <c r="AD20" s="267">
        <v>9</v>
      </c>
      <c r="AE20" s="268">
        <v>9</v>
      </c>
      <c r="AF20" s="269">
        <f t="shared" si="2"/>
        <v>0</v>
      </c>
      <c r="AG20" s="266">
        <f t="shared" si="3"/>
        <v>0</v>
      </c>
      <c r="AH20" s="228">
        <v>3</v>
      </c>
      <c r="AI20" s="229">
        <v>1</v>
      </c>
      <c r="AJ20" s="230">
        <v>33.3</v>
      </c>
      <c r="AK20" s="7">
        <v>4</v>
      </c>
      <c r="AL20" s="7">
        <v>3</v>
      </c>
      <c r="AM20" s="53">
        <v>75</v>
      </c>
      <c r="AN20" s="54">
        <v>0</v>
      </c>
      <c r="AO20" s="238">
        <v>0</v>
      </c>
      <c r="AP20" s="54">
        <v>0</v>
      </c>
      <c r="AQ20" s="212" t="s">
        <v>942</v>
      </c>
      <c r="AR20" s="207">
        <v>168</v>
      </c>
      <c r="AS20" s="207">
        <v>82</v>
      </c>
      <c r="AT20" s="206">
        <v>75.93</v>
      </c>
      <c r="AU20" s="207">
        <v>168</v>
      </c>
      <c r="AV20" s="207">
        <v>51</v>
      </c>
      <c r="AW20" s="206">
        <v>47.22</v>
      </c>
      <c r="AX20" s="207">
        <v>168</v>
      </c>
      <c r="AY20" s="213">
        <v>0</v>
      </c>
      <c r="AZ20" s="210">
        <v>0</v>
      </c>
      <c r="BA20" s="231">
        <f t="shared" si="16"/>
        <v>43.230000000000004</v>
      </c>
      <c r="BB20" s="211" t="s">
        <v>924</v>
      </c>
      <c r="BC20" s="57">
        <v>1607</v>
      </c>
      <c r="BD20" s="57">
        <v>246</v>
      </c>
      <c r="BE20" s="56">
        <f t="shared" si="4"/>
        <v>0.45924082140634725</v>
      </c>
      <c r="BF20" s="57">
        <v>497</v>
      </c>
      <c r="BG20" s="57">
        <v>28</v>
      </c>
      <c r="BH20" s="58">
        <f t="shared" si="5"/>
        <v>0.11267605633802817</v>
      </c>
      <c r="BI20" s="1">
        <v>116</v>
      </c>
      <c r="BJ20" s="1">
        <v>85</v>
      </c>
      <c r="BK20" s="59">
        <f t="shared" si="6"/>
        <v>73.27586206896551</v>
      </c>
      <c r="BL20" s="1">
        <v>116</v>
      </c>
      <c r="BM20" s="1">
        <v>40</v>
      </c>
      <c r="BN20" s="59">
        <f t="shared" si="7"/>
        <v>34.48275862068966</v>
      </c>
      <c r="BO20" s="76">
        <v>0</v>
      </c>
      <c r="BP20" s="77">
        <v>2</v>
      </c>
      <c r="BQ20" s="77">
        <v>1</v>
      </c>
      <c r="BR20" s="77">
        <v>0</v>
      </c>
      <c r="BS20" s="78">
        <v>3</v>
      </c>
      <c r="BT20" s="77">
        <v>116</v>
      </c>
      <c r="BU20" s="309"/>
      <c r="BV20" s="309"/>
      <c r="BW20" s="309"/>
      <c r="BX20" s="309"/>
      <c r="BY20" s="52">
        <v>0</v>
      </c>
      <c r="BZ20" s="226">
        <v>7590</v>
      </c>
      <c r="CA20" s="227">
        <v>4</v>
      </c>
      <c r="CB20" s="227">
        <v>100</v>
      </c>
      <c r="CC20" s="65">
        <v>1204</v>
      </c>
      <c r="CD20" s="66">
        <v>982</v>
      </c>
      <c r="CE20" s="273" t="s">
        <v>145</v>
      </c>
      <c r="CF20" s="277">
        <v>7590</v>
      </c>
      <c r="CG20" s="278">
        <v>4</v>
      </c>
      <c r="CH20" s="64">
        <v>100</v>
      </c>
      <c r="CI20" s="239">
        <v>7</v>
      </c>
      <c r="CJ20" s="79">
        <v>8</v>
      </c>
      <c r="CK20" s="79">
        <v>0</v>
      </c>
      <c r="CL20" s="79">
        <v>4977</v>
      </c>
      <c r="CM20" s="79">
        <v>48</v>
      </c>
      <c r="CN20" s="79">
        <v>0</v>
      </c>
      <c r="CO20" s="79">
        <v>0</v>
      </c>
      <c r="CP20" s="79">
        <v>0</v>
      </c>
      <c r="CQ20" s="240" t="s">
        <v>1152</v>
      </c>
      <c r="CR20" s="241">
        <v>42.8</v>
      </c>
      <c r="CS20" s="350">
        <v>0</v>
      </c>
      <c r="CT20" s="351">
        <v>0</v>
      </c>
      <c r="CU20" s="352">
        <v>0</v>
      </c>
      <c r="CV20" s="68">
        <v>3103</v>
      </c>
      <c r="CW20" s="69">
        <v>6486</v>
      </c>
      <c r="CX20" s="70">
        <f t="shared" si="8"/>
        <v>209.02352562036737</v>
      </c>
      <c r="CY20" s="69">
        <v>2838</v>
      </c>
      <c r="CZ20" s="70">
        <f t="shared" si="9"/>
        <v>91.45987753786659</v>
      </c>
      <c r="DA20" s="69">
        <v>2467</v>
      </c>
      <c r="DB20" s="70">
        <f t="shared" si="10"/>
        <v>79.50370609087979</v>
      </c>
      <c r="DC20" s="69">
        <v>4534</v>
      </c>
      <c r="DD20" s="71">
        <f t="shared" si="11"/>
        <v>146.11666129552046</v>
      </c>
      <c r="DE20" s="69">
        <v>4294</v>
      </c>
      <c r="DF20" s="71">
        <f t="shared" si="12"/>
        <v>138.38221076377698</v>
      </c>
      <c r="DG20" s="69">
        <v>5002</v>
      </c>
      <c r="DH20" s="71">
        <f t="shared" si="13"/>
        <v>161.19883983242025</v>
      </c>
      <c r="DI20" s="72">
        <v>3904</v>
      </c>
      <c r="DJ20" s="73">
        <f t="shared" si="14"/>
        <v>125.81372864969384</v>
      </c>
      <c r="DK20" s="74">
        <v>7</v>
      </c>
      <c r="DL20" s="75">
        <f t="shared" si="15"/>
        <v>116.66666666666667</v>
      </c>
      <c r="DM20" s="251">
        <v>0</v>
      </c>
      <c r="DN20" s="252">
        <v>0</v>
      </c>
      <c r="DO20" s="230">
        <v>0</v>
      </c>
      <c r="DP20" s="253"/>
    </row>
    <row r="21" spans="1:120" ht="15" customHeight="1" thickBot="1">
      <c r="A21" s="47">
        <v>11</v>
      </c>
      <c r="B21" s="48" t="s">
        <v>146</v>
      </c>
      <c r="C21" s="2">
        <v>3</v>
      </c>
      <c r="D21" s="2">
        <v>2</v>
      </c>
      <c r="E21" s="2">
        <v>0</v>
      </c>
      <c r="F21" s="2">
        <v>2</v>
      </c>
      <c r="G21" s="3">
        <v>7</v>
      </c>
      <c r="H21" s="2">
        <v>4949</v>
      </c>
      <c r="I21" s="292"/>
      <c r="J21" s="49">
        <v>3</v>
      </c>
      <c r="K21" s="49">
        <v>0</v>
      </c>
      <c r="L21" s="50">
        <f t="shared" si="17"/>
        <v>0</v>
      </c>
      <c r="M21" s="2">
        <v>51</v>
      </c>
      <c r="N21" s="2">
        <v>48</v>
      </c>
      <c r="O21" s="51">
        <f t="shared" si="1"/>
        <v>94.11764705882352</v>
      </c>
      <c r="P21">
        <v>64.13</v>
      </c>
      <c r="Q21">
        <v>67.93</v>
      </c>
      <c r="R21">
        <v>70.65</v>
      </c>
      <c r="S21">
        <v>73.91</v>
      </c>
      <c r="T21">
        <v>69.16</v>
      </c>
      <c r="U21" s="266">
        <v>35.16483516483517</v>
      </c>
      <c r="V21" s="266">
        <v>58.24175824175825</v>
      </c>
      <c r="W21" s="266">
        <v>53.84615384615385</v>
      </c>
      <c r="X21" s="266">
        <v>56.59340659340659</v>
      </c>
      <c r="Y21" s="266">
        <v>43.40659340659341</v>
      </c>
      <c r="Z21" s="266">
        <v>55.494505494505496</v>
      </c>
      <c r="AA21" s="266">
        <v>47.25274725274725</v>
      </c>
      <c r="AB21" s="266">
        <v>66.1</v>
      </c>
      <c r="AC21" s="266">
        <v>55.494505494505496</v>
      </c>
      <c r="AD21" s="267">
        <v>9</v>
      </c>
      <c r="AE21" s="268">
        <v>9</v>
      </c>
      <c r="AF21" s="269">
        <f t="shared" si="2"/>
        <v>0</v>
      </c>
      <c r="AG21" s="266">
        <f t="shared" si="3"/>
        <v>0</v>
      </c>
      <c r="AH21" s="228">
        <v>3</v>
      </c>
      <c r="AI21" s="229">
        <v>0</v>
      </c>
      <c r="AJ21" s="230">
        <v>0</v>
      </c>
      <c r="AK21" s="7">
        <v>0</v>
      </c>
      <c r="AL21" s="7">
        <v>0</v>
      </c>
      <c r="AM21" s="53">
        <v>0</v>
      </c>
      <c r="AN21" s="54">
        <v>0</v>
      </c>
      <c r="AO21" s="238">
        <v>0</v>
      </c>
      <c r="AP21" s="54">
        <v>0</v>
      </c>
      <c r="AQ21" s="212" t="s">
        <v>943</v>
      </c>
      <c r="AR21" s="207">
        <v>216</v>
      </c>
      <c r="AS21" s="207">
        <v>1</v>
      </c>
      <c r="AT21" s="206">
        <v>0.83</v>
      </c>
      <c r="AU21" s="207">
        <v>216</v>
      </c>
      <c r="AV21" s="207">
        <v>1</v>
      </c>
      <c r="AW21" s="206">
        <v>0.83</v>
      </c>
      <c r="AX21" s="207">
        <v>216</v>
      </c>
      <c r="AY21" s="213">
        <v>1</v>
      </c>
      <c r="AZ21" s="210">
        <v>0.83</v>
      </c>
      <c r="BA21" s="231">
        <f t="shared" si="16"/>
        <v>0.8299999999999998</v>
      </c>
      <c r="BB21" s="211" t="s">
        <v>927</v>
      </c>
      <c r="BC21" s="57">
        <v>2503</v>
      </c>
      <c r="BD21" s="57">
        <v>351</v>
      </c>
      <c r="BE21" s="56">
        <f t="shared" si="4"/>
        <v>0.4206951658010387</v>
      </c>
      <c r="BF21" s="57">
        <v>821</v>
      </c>
      <c r="BG21" s="57">
        <v>4</v>
      </c>
      <c r="BH21" s="58">
        <f t="shared" si="5"/>
        <v>0.0097442143727162</v>
      </c>
      <c r="BI21" s="1">
        <v>169</v>
      </c>
      <c r="BJ21" s="1">
        <v>101</v>
      </c>
      <c r="BK21" s="59">
        <f t="shared" si="6"/>
        <v>59.76331360946746</v>
      </c>
      <c r="BL21" s="1">
        <v>169</v>
      </c>
      <c r="BM21" s="1">
        <v>47</v>
      </c>
      <c r="BN21" s="59">
        <f t="shared" si="7"/>
        <v>27.810650887573964</v>
      </c>
      <c r="BO21" s="76">
        <v>2</v>
      </c>
      <c r="BP21" s="77">
        <v>3</v>
      </c>
      <c r="BQ21" s="77">
        <v>0</v>
      </c>
      <c r="BR21" s="77">
        <v>1</v>
      </c>
      <c r="BS21" s="78">
        <v>4</v>
      </c>
      <c r="BT21" s="77">
        <v>169</v>
      </c>
      <c r="BU21" s="309"/>
      <c r="BV21" s="309"/>
      <c r="BW21" s="309"/>
      <c r="BX21" s="309"/>
      <c r="BY21" s="52">
        <v>0</v>
      </c>
      <c r="BZ21" s="226">
        <v>11258</v>
      </c>
      <c r="CA21" s="227">
        <v>6</v>
      </c>
      <c r="CB21" s="227">
        <v>100</v>
      </c>
      <c r="CC21" s="65">
        <v>1909</v>
      </c>
      <c r="CD21" s="65">
        <v>1618</v>
      </c>
      <c r="CE21" s="273" t="s">
        <v>147</v>
      </c>
      <c r="CF21" s="277">
        <v>11258</v>
      </c>
      <c r="CG21" s="278">
        <v>6</v>
      </c>
      <c r="CH21" s="64">
        <v>100</v>
      </c>
      <c r="CI21" s="239">
        <v>7</v>
      </c>
      <c r="CJ21" s="79">
        <v>4</v>
      </c>
      <c r="CK21" s="79">
        <v>0</v>
      </c>
      <c r="CL21" s="79">
        <v>72</v>
      </c>
      <c r="CM21" s="79">
        <v>19</v>
      </c>
      <c r="CN21" s="79">
        <v>13</v>
      </c>
      <c r="CO21" s="79">
        <v>63</v>
      </c>
      <c r="CP21" s="79">
        <v>58</v>
      </c>
      <c r="CQ21" s="240" t="s">
        <v>1143</v>
      </c>
      <c r="CR21" s="241">
        <v>85.7</v>
      </c>
      <c r="CS21" s="350">
        <v>1</v>
      </c>
      <c r="CT21" s="351">
        <v>0</v>
      </c>
      <c r="CU21" s="352">
        <v>0</v>
      </c>
      <c r="CV21" s="68">
        <v>4193</v>
      </c>
      <c r="CW21" s="69">
        <v>8680</v>
      </c>
      <c r="CX21" s="70">
        <f t="shared" si="8"/>
        <v>207.01168614357263</v>
      </c>
      <c r="CY21" s="69">
        <v>4035</v>
      </c>
      <c r="CZ21" s="70">
        <f t="shared" si="9"/>
        <v>96.23181492964464</v>
      </c>
      <c r="DA21" s="69">
        <v>2316</v>
      </c>
      <c r="DB21" s="70">
        <f t="shared" si="10"/>
        <v>55.23491533508228</v>
      </c>
      <c r="DC21" s="69">
        <v>2544</v>
      </c>
      <c r="DD21" s="71">
        <f t="shared" si="11"/>
        <v>60.67254948724064</v>
      </c>
      <c r="DE21" s="69">
        <v>4681</v>
      </c>
      <c r="DF21" s="71">
        <f t="shared" si="12"/>
        <v>111.63844502742666</v>
      </c>
      <c r="DG21" s="69">
        <v>2108</v>
      </c>
      <c r="DH21" s="71">
        <f t="shared" si="13"/>
        <v>50.27426663486764</v>
      </c>
      <c r="DI21" s="72">
        <v>0</v>
      </c>
      <c r="DJ21" s="73">
        <f t="shared" si="14"/>
        <v>0</v>
      </c>
      <c r="DK21" s="74">
        <v>3</v>
      </c>
      <c r="DL21" s="75">
        <f t="shared" si="15"/>
        <v>50</v>
      </c>
      <c r="DM21" s="251">
        <v>0</v>
      </c>
      <c r="DN21" s="252">
        <v>0</v>
      </c>
      <c r="DO21" s="230">
        <v>0</v>
      </c>
      <c r="DP21" s="253"/>
    </row>
    <row r="22" spans="1:120" ht="15" customHeight="1" thickBot="1">
      <c r="A22" s="47">
        <v>10</v>
      </c>
      <c r="B22" s="48" t="s">
        <v>148</v>
      </c>
      <c r="C22" s="2">
        <v>4</v>
      </c>
      <c r="D22" s="2">
        <v>3</v>
      </c>
      <c r="E22" s="2">
        <v>1</v>
      </c>
      <c r="F22" s="2">
        <v>2</v>
      </c>
      <c r="G22" s="3">
        <v>10</v>
      </c>
      <c r="H22" s="2">
        <v>3881</v>
      </c>
      <c r="I22" s="292"/>
      <c r="J22" s="49">
        <v>4</v>
      </c>
      <c r="K22" s="49">
        <v>2</v>
      </c>
      <c r="L22" s="50">
        <f t="shared" si="17"/>
        <v>50</v>
      </c>
      <c r="M22" s="2">
        <v>44</v>
      </c>
      <c r="N22" s="2">
        <v>40</v>
      </c>
      <c r="O22" s="51">
        <f t="shared" si="1"/>
        <v>90.9090909090909</v>
      </c>
      <c r="P22">
        <v>83.95</v>
      </c>
      <c r="Q22">
        <v>82.72</v>
      </c>
      <c r="R22">
        <v>75.31</v>
      </c>
      <c r="S22">
        <v>93</v>
      </c>
      <c r="T22">
        <v>83.74</v>
      </c>
      <c r="U22" s="266">
        <v>70</v>
      </c>
      <c r="V22" s="266">
        <v>73.18181818181819</v>
      </c>
      <c r="W22" s="266">
        <v>80</v>
      </c>
      <c r="X22" s="266">
        <v>71.81818181818181</v>
      </c>
      <c r="Y22" s="266">
        <v>75</v>
      </c>
      <c r="Z22" s="266">
        <v>61.81818181818181</v>
      </c>
      <c r="AA22" s="266">
        <v>64.54545454545455</v>
      </c>
      <c r="AB22" s="266">
        <v>88.54</v>
      </c>
      <c r="AC22" s="266">
        <v>71.81818181818181</v>
      </c>
      <c r="AD22" s="267">
        <v>8</v>
      </c>
      <c r="AE22" s="268">
        <v>9</v>
      </c>
      <c r="AF22" s="269">
        <f t="shared" si="2"/>
        <v>1</v>
      </c>
      <c r="AG22" s="266">
        <f t="shared" si="3"/>
        <v>11.11111111111111</v>
      </c>
      <c r="AH22" s="228">
        <v>0</v>
      </c>
      <c r="AI22" s="229">
        <v>0</v>
      </c>
      <c r="AJ22" s="230">
        <v>0</v>
      </c>
      <c r="AK22" s="7">
        <v>8</v>
      </c>
      <c r="AL22" s="7">
        <v>8</v>
      </c>
      <c r="AM22" s="53">
        <v>100</v>
      </c>
      <c r="AN22" s="54">
        <v>0</v>
      </c>
      <c r="AO22" s="238">
        <v>0</v>
      </c>
      <c r="AP22" s="54">
        <v>0</v>
      </c>
      <c r="AQ22" s="212" t="s">
        <v>944</v>
      </c>
      <c r="AR22" s="207">
        <v>216</v>
      </c>
      <c r="AS22" s="207">
        <v>48</v>
      </c>
      <c r="AT22" s="206">
        <v>44.44</v>
      </c>
      <c r="AU22" s="207">
        <v>216</v>
      </c>
      <c r="AV22" s="207">
        <v>65</v>
      </c>
      <c r="AW22" s="206">
        <v>60.19</v>
      </c>
      <c r="AX22" s="207">
        <v>216</v>
      </c>
      <c r="AY22" s="213">
        <v>66</v>
      </c>
      <c r="AZ22" s="210">
        <v>61.11</v>
      </c>
      <c r="BA22" s="231">
        <f t="shared" si="16"/>
        <v>54.57124999999999</v>
      </c>
      <c r="BB22" s="211" t="s">
        <v>924</v>
      </c>
      <c r="BC22" s="57">
        <v>2010</v>
      </c>
      <c r="BD22" s="57">
        <v>585</v>
      </c>
      <c r="BE22" s="56">
        <f t="shared" si="4"/>
        <v>0.8731343283582089</v>
      </c>
      <c r="BF22" s="57">
        <v>521</v>
      </c>
      <c r="BG22" s="57">
        <v>2</v>
      </c>
      <c r="BH22" s="58">
        <f t="shared" si="5"/>
        <v>0.007677543186180422</v>
      </c>
      <c r="BI22" s="1">
        <v>208</v>
      </c>
      <c r="BJ22" s="1">
        <v>66</v>
      </c>
      <c r="BK22" s="59">
        <f t="shared" si="6"/>
        <v>31.73076923076923</v>
      </c>
      <c r="BL22" s="1">
        <v>208</v>
      </c>
      <c r="BM22" s="1">
        <v>61</v>
      </c>
      <c r="BN22" s="59">
        <f t="shared" si="7"/>
        <v>29.326923076923077</v>
      </c>
      <c r="BO22" s="76">
        <v>1</v>
      </c>
      <c r="BP22" s="77">
        <v>5</v>
      </c>
      <c r="BQ22" s="77">
        <v>0</v>
      </c>
      <c r="BR22" s="77">
        <v>2</v>
      </c>
      <c r="BS22" s="78">
        <v>7</v>
      </c>
      <c r="BT22" s="77">
        <v>208</v>
      </c>
      <c r="BU22" s="309"/>
      <c r="BV22" s="309"/>
      <c r="BW22" s="309"/>
      <c r="BX22" s="309"/>
      <c r="BY22" s="52">
        <v>0</v>
      </c>
      <c r="BZ22" s="226">
        <v>10930</v>
      </c>
      <c r="CA22" s="227">
        <v>5</v>
      </c>
      <c r="CB22" s="227">
        <v>100</v>
      </c>
      <c r="CC22" s="65">
        <v>1838</v>
      </c>
      <c r="CD22" s="65">
        <v>1622</v>
      </c>
      <c r="CE22" s="273" t="s">
        <v>149</v>
      </c>
      <c r="CF22" s="277">
        <v>10930</v>
      </c>
      <c r="CG22" s="278">
        <v>4</v>
      </c>
      <c r="CH22" s="64">
        <v>80</v>
      </c>
      <c r="CI22" s="239">
        <v>7</v>
      </c>
      <c r="CJ22" s="79">
        <v>21</v>
      </c>
      <c r="CK22" s="79">
        <v>0</v>
      </c>
      <c r="CL22" s="79">
        <v>133</v>
      </c>
      <c r="CM22" s="79">
        <v>0</v>
      </c>
      <c r="CN22" s="79">
        <v>0</v>
      </c>
      <c r="CO22" s="79">
        <v>93</v>
      </c>
      <c r="CP22" s="79">
        <v>79</v>
      </c>
      <c r="CQ22" s="240" t="s">
        <v>1146</v>
      </c>
      <c r="CR22" s="241">
        <v>57.4</v>
      </c>
      <c r="CS22" s="350">
        <v>0</v>
      </c>
      <c r="CT22" s="351">
        <v>0</v>
      </c>
      <c r="CU22" s="352">
        <v>0</v>
      </c>
      <c r="CV22" s="68">
        <v>3823</v>
      </c>
      <c r="CW22" s="69">
        <v>4410</v>
      </c>
      <c r="CX22" s="70">
        <f t="shared" si="8"/>
        <v>115.35443369081872</v>
      </c>
      <c r="CY22" s="69">
        <v>2838</v>
      </c>
      <c r="CZ22" s="70">
        <f t="shared" si="9"/>
        <v>74.23489406225478</v>
      </c>
      <c r="DA22" s="69">
        <v>1600</v>
      </c>
      <c r="DB22" s="70">
        <f t="shared" si="10"/>
        <v>41.8519487313628</v>
      </c>
      <c r="DC22" s="69">
        <v>4711</v>
      </c>
      <c r="DD22" s="71">
        <f t="shared" si="11"/>
        <v>123.22783154590635</v>
      </c>
      <c r="DE22" s="69">
        <v>4231</v>
      </c>
      <c r="DF22" s="71">
        <f t="shared" si="12"/>
        <v>110.67224692649751</v>
      </c>
      <c r="DG22" s="69">
        <v>2758</v>
      </c>
      <c r="DH22" s="71">
        <f t="shared" si="13"/>
        <v>72.14229662568663</v>
      </c>
      <c r="DI22" s="72">
        <v>1115</v>
      </c>
      <c r="DJ22" s="73">
        <f t="shared" si="14"/>
        <v>29.165576772168457</v>
      </c>
      <c r="DK22" s="74">
        <v>5</v>
      </c>
      <c r="DL22" s="75">
        <f t="shared" si="15"/>
        <v>83.33333333333334</v>
      </c>
      <c r="DM22" s="251">
        <v>3</v>
      </c>
      <c r="DN22" s="252">
        <v>3</v>
      </c>
      <c r="DO22" s="230">
        <v>100</v>
      </c>
      <c r="DP22" s="253"/>
    </row>
    <row r="23" spans="1:120" ht="15" customHeight="1" thickBot="1">
      <c r="A23" s="47">
        <v>5</v>
      </c>
      <c r="B23" s="48" t="s">
        <v>150</v>
      </c>
      <c r="C23" s="2">
        <v>2</v>
      </c>
      <c r="D23" s="2">
        <v>3</v>
      </c>
      <c r="E23" s="2">
        <v>0</v>
      </c>
      <c r="F23" s="2">
        <v>1</v>
      </c>
      <c r="G23" s="3">
        <v>6</v>
      </c>
      <c r="H23" s="2">
        <v>1766</v>
      </c>
      <c r="I23" s="292"/>
      <c r="J23" s="49">
        <v>1</v>
      </c>
      <c r="K23" s="49">
        <v>0</v>
      </c>
      <c r="L23" s="50">
        <f t="shared" si="17"/>
        <v>0</v>
      </c>
      <c r="M23" s="2">
        <v>32</v>
      </c>
      <c r="N23" s="2">
        <v>31</v>
      </c>
      <c r="O23" s="51">
        <f t="shared" si="1"/>
        <v>96.875</v>
      </c>
      <c r="P23">
        <v>110.87</v>
      </c>
      <c r="Q23">
        <v>108.7</v>
      </c>
      <c r="R23">
        <v>110.87</v>
      </c>
      <c r="S23">
        <v>104.35</v>
      </c>
      <c r="T23">
        <v>108.7</v>
      </c>
      <c r="U23" s="266">
        <v>22</v>
      </c>
      <c r="V23" s="266">
        <v>136</v>
      </c>
      <c r="W23" s="266">
        <v>126</v>
      </c>
      <c r="X23" s="266">
        <v>156</v>
      </c>
      <c r="Y23" s="266">
        <v>130</v>
      </c>
      <c r="Z23" s="266">
        <v>146</v>
      </c>
      <c r="AA23" s="266">
        <v>100</v>
      </c>
      <c r="AB23" s="266">
        <v>63.59</v>
      </c>
      <c r="AC23" s="266">
        <v>112.00000000000001</v>
      </c>
      <c r="AD23" s="267">
        <v>2</v>
      </c>
      <c r="AE23" s="268">
        <v>9</v>
      </c>
      <c r="AF23" s="269">
        <f t="shared" si="2"/>
        <v>7</v>
      </c>
      <c r="AG23" s="266">
        <f t="shared" si="3"/>
        <v>77.77777777777779</v>
      </c>
      <c r="AH23" s="228">
        <v>0</v>
      </c>
      <c r="AI23" s="229">
        <v>0</v>
      </c>
      <c r="AJ23" s="230">
        <v>0</v>
      </c>
      <c r="AK23" s="7">
        <v>1</v>
      </c>
      <c r="AL23" s="7">
        <v>1</v>
      </c>
      <c r="AM23" s="53">
        <v>100</v>
      </c>
      <c r="AN23" s="54">
        <v>0</v>
      </c>
      <c r="AO23" s="238">
        <v>0</v>
      </c>
      <c r="AP23" s="54">
        <v>0</v>
      </c>
      <c r="AQ23" s="212" t="s">
        <v>945</v>
      </c>
      <c r="AR23" s="207">
        <v>120</v>
      </c>
      <c r="AS23" s="207">
        <v>21</v>
      </c>
      <c r="AT23" s="206">
        <v>29.17</v>
      </c>
      <c r="AU23" s="207">
        <v>120</v>
      </c>
      <c r="AV23" s="207">
        <v>41</v>
      </c>
      <c r="AW23" s="206">
        <v>56.94</v>
      </c>
      <c r="AX23" s="207">
        <v>120</v>
      </c>
      <c r="AY23" s="213">
        <v>37</v>
      </c>
      <c r="AZ23" s="210">
        <v>51.39</v>
      </c>
      <c r="BA23" s="231">
        <f t="shared" si="16"/>
        <v>44.791875</v>
      </c>
      <c r="BB23" s="211" t="s">
        <v>930</v>
      </c>
      <c r="BC23" s="57">
        <v>948</v>
      </c>
      <c r="BD23" s="57">
        <v>448</v>
      </c>
      <c r="BE23" s="56">
        <f t="shared" si="4"/>
        <v>1.4177215189873418</v>
      </c>
      <c r="BF23" s="57">
        <v>338</v>
      </c>
      <c r="BG23" s="57">
        <v>148</v>
      </c>
      <c r="BH23" s="58">
        <f t="shared" si="5"/>
        <v>0.8757396449704142</v>
      </c>
      <c r="BI23" s="1">
        <v>58</v>
      </c>
      <c r="BJ23" s="1">
        <v>26</v>
      </c>
      <c r="BK23" s="59">
        <f t="shared" si="6"/>
        <v>44.827586206896555</v>
      </c>
      <c r="BL23" s="1">
        <v>58</v>
      </c>
      <c r="BM23" s="1">
        <v>8</v>
      </c>
      <c r="BN23" s="59">
        <f t="shared" si="7"/>
        <v>13.793103448275861</v>
      </c>
      <c r="BO23" s="76">
        <v>0</v>
      </c>
      <c r="BP23" s="77">
        <v>0</v>
      </c>
      <c r="BQ23" s="77">
        <v>1</v>
      </c>
      <c r="BR23" s="77">
        <v>0</v>
      </c>
      <c r="BS23" s="78">
        <v>1</v>
      </c>
      <c r="BT23" s="77">
        <v>58</v>
      </c>
      <c r="BU23" s="309"/>
      <c r="BV23" s="309"/>
      <c r="BW23" s="309"/>
      <c r="BX23" s="309"/>
      <c r="BY23" s="52">
        <v>0</v>
      </c>
      <c r="BZ23" s="226">
        <v>3858</v>
      </c>
      <c r="CA23" s="227">
        <v>2</v>
      </c>
      <c r="CB23" s="227">
        <v>100</v>
      </c>
      <c r="CC23" s="66">
        <v>672</v>
      </c>
      <c r="CD23" s="66">
        <v>537</v>
      </c>
      <c r="CE23" s="273" t="s">
        <v>151</v>
      </c>
      <c r="CF23" s="277">
        <v>3858</v>
      </c>
      <c r="CG23" s="278">
        <v>2</v>
      </c>
      <c r="CH23" s="64">
        <v>100</v>
      </c>
      <c r="CI23" s="239">
        <v>7</v>
      </c>
      <c r="CJ23" s="79">
        <v>0</v>
      </c>
      <c r="CK23" s="79">
        <v>0</v>
      </c>
      <c r="CL23" s="79">
        <v>0</v>
      </c>
      <c r="CM23" s="79">
        <v>0</v>
      </c>
      <c r="CN23" s="79">
        <v>0</v>
      </c>
      <c r="CO23" s="79">
        <v>5</v>
      </c>
      <c r="CP23" s="79">
        <v>5</v>
      </c>
      <c r="CQ23" s="242" t="s">
        <v>1153</v>
      </c>
      <c r="CR23" s="241">
        <v>28.5</v>
      </c>
      <c r="CS23" s="350">
        <v>0</v>
      </c>
      <c r="CT23" s="351">
        <v>0</v>
      </c>
      <c r="CU23" s="352">
        <v>0</v>
      </c>
      <c r="CV23" s="68">
        <v>853</v>
      </c>
      <c r="CW23" s="69">
        <v>3305</v>
      </c>
      <c r="CX23" s="70">
        <f t="shared" si="8"/>
        <v>387.45603751465416</v>
      </c>
      <c r="CY23" s="69">
        <v>1594</v>
      </c>
      <c r="CZ23" s="70">
        <f t="shared" si="9"/>
        <v>186.86987104337632</v>
      </c>
      <c r="DA23" s="69">
        <v>1530</v>
      </c>
      <c r="DB23" s="70">
        <f t="shared" si="10"/>
        <v>179.36694021101994</v>
      </c>
      <c r="DC23" s="69">
        <v>2800</v>
      </c>
      <c r="DD23" s="71">
        <f t="shared" si="11"/>
        <v>328.253223915592</v>
      </c>
      <c r="DE23" s="69">
        <v>2201</v>
      </c>
      <c r="DF23" s="71">
        <f t="shared" si="12"/>
        <v>258.0304806565064</v>
      </c>
      <c r="DG23" s="69">
        <v>2181</v>
      </c>
      <c r="DH23" s="71">
        <f t="shared" si="13"/>
        <v>255.6858147713951</v>
      </c>
      <c r="DI23" s="72">
        <v>365</v>
      </c>
      <c r="DJ23" s="73">
        <f t="shared" si="14"/>
        <v>42.790152403282534</v>
      </c>
      <c r="DK23" s="74">
        <v>6</v>
      </c>
      <c r="DL23" s="75">
        <f t="shared" si="15"/>
        <v>100</v>
      </c>
      <c r="DM23" s="251">
        <v>0</v>
      </c>
      <c r="DN23" s="252">
        <v>0</v>
      </c>
      <c r="DO23" s="230">
        <v>0</v>
      </c>
      <c r="DP23" s="253"/>
    </row>
    <row r="24" spans="1:120" ht="15" customHeight="1" thickBot="1">
      <c r="A24" s="47">
        <v>2</v>
      </c>
      <c r="B24" s="48" t="s">
        <v>152</v>
      </c>
      <c r="C24" s="2">
        <v>22</v>
      </c>
      <c r="D24" s="2">
        <v>16</v>
      </c>
      <c r="E24" s="2">
        <v>1</v>
      </c>
      <c r="F24" s="2">
        <v>6</v>
      </c>
      <c r="G24" s="3">
        <v>45</v>
      </c>
      <c r="H24" s="2">
        <v>18557</v>
      </c>
      <c r="I24" s="292"/>
      <c r="J24" s="49">
        <v>7</v>
      </c>
      <c r="K24" s="49">
        <v>3</v>
      </c>
      <c r="L24" s="81">
        <f t="shared" si="17"/>
        <v>42.857142857142854</v>
      </c>
      <c r="M24" s="2">
        <v>229</v>
      </c>
      <c r="N24" s="2">
        <v>196</v>
      </c>
      <c r="O24" s="51">
        <f t="shared" si="1"/>
        <v>85.58951965065502</v>
      </c>
      <c r="P24">
        <v>72.16</v>
      </c>
      <c r="Q24">
        <v>75.56</v>
      </c>
      <c r="R24">
        <v>71.76</v>
      </c>
      <c r="S24">
        <v>69.93</v>
      </c>
      <c r="T24">
        <v>72.35</v>
      </c>
      <c r="U24" s="266">
        <v>22.836879432624112</v>
      </c>
      <c r="V24" s="266">
        <v>72.19858156028369</v>
      </c>
      <c r="W24" s="266">
        <v>72.3404255319149</v>
      </c>
      <c r="X24" s="266">
        <v>78.43971631205675</v>
      </c>
      <c r="Y24" s="266">
        <v>68.65248226950355</v>
      </c>
      <c r="Z24" s="266">
        <v>76.02836879432624</v>
      </c>
      <c r="AA24" s="266">
        <v>63.54609929078015</v>
      </c>
      <c r="AB24" s="266">
        <v>72.9</v>
      </c>
      <c r="AC24" s="266">
        <v>62.269503546099294</v>
      </c>
      <c r="AD24" s="267">
        <v>9</v>
      </c>
      <c r="AE24" s="268">
        <v>9</v>
      </c>
      <c r="AF24" s="269">
        <f t="shared" si="2"/>
        <v>0</v>
      </c>
      <c r="AG24" s="266">
        <f t="shared" si="3"/>
        <v>0</v>
      </c>
      <c r="AH24" s="228">
        <v>1</v>
      </c>
      <c r="AI24" s="229">
        <v>0</v>
      </c>
      <c r="AJ24" s="230">
        <v>0</v>
      </c>
      <c r="AK24" s="7">
        <v>30</v>
      </c>
      <c r="AL24" s="7">
        <v>17</v>
      </c>
      <c r="AM24" s="53">
        <v>56.6666666666667</v>
      </c>
      <c r="AN24" s="54">
        <v>0</v>
      </c>
      <c r="AO24" s="238">
        <v>5</v>
      </c>
      <c r="AP24" s="54">
        <v>0</v>
      </c>
      <c r="AQ24" s="212" t="s">
        <v>946</v>
      </c>
      <c r="AR24" s="207">
        <v>300</v>
      </c>
      <c r="AS24" s="207">
        <v>72</v>
      </c>
      <c r="AT24" s="206">
        <v>42.86</v>
      </c>
      <c r="AU24" s="207">
        <v>300</v>
      </c>
      <c r="AV24" s="207">
        <v>21</v>
      </c>
      <c r="AW24" s="206">
        <v>12.5</v>
      </c>
      <c r="AX24" s="207">
        <v>300</v>
      </c>
      <c r="AY24" s="213">
        <v>0</v>
      </c>
      <c r="AZ24" s="210">
        <v>0</v>
      </c>
      <c r="BA24" s="231">
        <f t="shared" si="16"/>
        <v>19.978749999999998</v>
      </c>
      <c r="BB24" s="211" t="s">
        <v>947</v>
      </c>
      <c r="BC24" s="57">
        <v>9786</v>
      </c>
      <c r="BD24" s="57">
        <v>2496</v>
      </c>
      <c r="BE24" s="56">
        <f t="shared" si="4"/>
        <v>0.7651747394236664</v>
      </c>
      <c r="BF24" s="57">
        <v>3107</v>
      </c>
      <c r="BG24" s="57">
        <v>274</v>
      </c>
      <c r="BH24" s="58">
        <f t="shared" si="5"/>
        <v>0.17637592532990023</v>
      </c>
      <c r="BI24" s="1">
        <v>731</v>
      </c>
      <c r="BJ24" s="1">
        <v>457</v>
      </c>
      <c r="BK24" s="59">
        <f t="shared" si="6"/>
        <v>62.517099863201096</v>
      </c>
      <c r="BL24" s="1">
        <v>731</v>
      </c>
      <c r="BM24" s="1">
        <v>165</v>
      </c>
      <c r="BN24" s="59">
        <f t="shared" si="7"/>
        <v>22.5718194254446</v>
      </c>
      <c r="BO24" s="76">
        <v>1</v>
      </c>
      <c r="BP24" s="77">
        <v>5</v>
      </c>
      <c r="BQ24" s="77">
        <v>3</v>
      </c>
      <c r="BR24" s="77">
        <v>2</v>
      </c>
      <c r="BS24" s="78">
        <v>10</v>
      </c>
      <c r="BT24" s="77">
        <v>731</v>
      </c>
      <c r="BU24" s="309"/>
      <c r="BV24" s="309"/>
      <c r="BW24" s="309"/>
      <c r="BX24" s="309"/>
      <c r="BY24" s="52">
        <v>0</v>
      </c>
      <c r="BZ24" s="226">
        <v>45448</v>
      </c>
      <c r="CA24" s="227">
        <v>17</v>
      </c>
      <c r="CB24" s="227">
        <v>100</v>
      </c>
      <c r="CC24" s="65">
        <v>7272</v>
      </c>
      <c r="CD24" s="65">
        <v>5433</v>
      </c>
      <c r="CE24" s="273" t="s">
        <v>153</v>
      </c>
      <c r="CF24" s="277">
        <v>45448</v>
      </c>
      <c r="CG24" s="278">
        <v>14</v>
      </c>
      <c r="CH24" s="64">
        <v>82</v>
      </c>
      <c r="CI24" s="239">
        <v>7</v>
      </c>
      <c r="CJ24" s="79">
        <v>489</v>
      </c>
      <c r="CK24" s="79">
        <v>0</v>
      </c>
      <c r="CL24" s="79">
        <v>678</v>
      </c>
      <c r="CM24" s="79">
        <v>0</v>
      </c>
      <c r="CN24" s="79">
        <v>668</v>
      </c>
      <c r="CO24" s="79">
        <v>303</v>
      </c>
      <c r="CP24" s="79">
        <v>318</v>
      </c>
      <c r="CQ24" s="240" t="s">
        <v>1149</v>
      </c>
      <c r="CR24" s="241">
        <v>71.4</v>
      </c>
      <c r="CS24" s="350">
        <v>1</v>
      </c>
      <c r="CT24" s="351">
        <v>1</v>
      </c>
      <c r="CU24" s="352">
        <v>100</v>
      </c>
      <c r="CV24" s="68">
        <v>22100</v>
      </c>
      <c r="CW24" s="69">
        <v>30028</v>
      </c>
      <c r="CX24" s="70">
        <f t="shared" si="8"/>
        <v>135.8733031674208</v>
      </c>
      <c r="CY24" s="69">
        <v>12611</v>
      </c>
      <c r="CZ24" s="70">
        <f t="shared" si="9"/>
        <v>57.06334841628959</v>
      </c>
      <c r="DA24" s="69">
        <v>13088</v>
      </c>
      <c r="DB24" s="70">
        <f t="shared" si="10"/>
        <v>59.22171945701358</v>
      </c>
      <c r="DC24" s="69">
        <v>26611</v>
      </c>
      <c r="DD24" s="71">
        <f t="shared" si="11"/>
        <v>120.41176470588235</v>
      </c>
      <c r="DE24" s="69">
        <v>25727</v>
      </c>
      <c r="DF24" s="71">
        <f t="shared" si="12"/>
        <v>116.41176470588235</v>
      </c>
      <c r="DG24" s="69">
        <v>22815</v>
      </c>
      <c r="DH24" s="71">
        <f t="shared" si="13"/>
        <v>103.23529411764707</v>
      </c>
      <c r="DI24" s="72">
        <v>24793</v>
      </c>
      <c r="DJ24" s="73">
        <f t="shared" si="14"/>
        <v>112.18552036199094</v>
      </c>
      <c r="DK24" s="74">
        <v>7</v>
      </c>
      <c r="DL24" s="75">
        <f t="shared" si="15"/>
        <v>116.66666666666667</v>
      </c>
      <c r="DM24" s="251">
        <v>3</v>
      </c>
      <c r="DN24" s="252">
        <v>2</v>
      </c>
      <c r="DO24" s="230">
        <v>66.7</v>
      </c>
      <c r="DP24" s="253"/>
    </row>
    <row r="25" spans="1:120" ht="15" customHeight="1" thickBot="1">
      <c r="A25" s="47">
        <v>11</v>
      </c>
      <c r="B25" s="48" t="s">
        <v>154</v>
      </c>
      <c r="C25" s="2">
        <v>3</v>
      </c>
      <c r="D25" s="2">
        <v>1</v>
      </c>
      <c r="E25" s="2">
        <v>0</v>
      </c>
      <c r="F25" s="2">
        <v>0</v>
      </c>
      <c r="G25" s="3">
        <v>4</v>
      </c>
      <c r="H25" s="2">
        <v>1404</v>
      </c>
      <c r="I25" s="292"/>
      <c r="J25" s="49">
        <v>4</v>
      </c>
      <c r="K25" s="49">
        <v>2</v>
      </c>
      <c r="L25" s="50">
        <f t="shared" si="17"/>
        <v>50</v>
      </c>
      <c r="M25" s="2">
        <v>15</v>
      </c>
      <c r="N25" s="2">
        <v>13</v>
      </c>
      <c r="O25" s="51">
        <f t="shared" si="1"/>
        <v>86.66666666666667</v>
      </c>
      <c r="P25">
        <v>35.42</v>
      </c>
      <c r="Q25">
        <v>37.5</v>
      </c>
      <c r="R25">
        <v>37.5</v>
      </c>
      <c r="S25">
        <v>29.17</v>
      </c>
      <c r="T25">
        <v>34.9</v>
      </c>
      <c r="U25" s="266">
        <v>20</v>
      </c>
      <c r="V25" s="266">
        <v>104</v>
      </c>
      <c r="W25" s="266">
        <v>112.00000000000001</v>
      </c>
      <c r="X25" s="266">
        <v>108</v>
      </c>
      <c r="Y25" s="266">
        <v>96</v>
      </c>
      <c r="Z25" s="266">
        <v>100</v>
      </c>
      <c r="AA25" s="266">
        <v>88</v>
      </c>
      <c r="AB25" s="266">
        <v>65.73</v>
      </c>
      <c r="AC25" s="266">
        <v>84</v>
      </c>
      <c r="AD25" s="267">
        <v>4</v>
      </c>
      <c r="AE25" s="268">
        <v>9</v>
      </c>
      <c r="AF25" s="269">
        <f t="shared" si="2"/>
        <v>5</v>
      </c>
      <c r="AG25" s="266">
        <f t="shared" si="3"/>
        <v>55.55555555555556</v>
      </c>
      <c r="AH25" s="228">
        <v>0</v>
      </c>
      <c r="AI25" s="229">
        <v>0</v>
      </c>
      <c r="AJ25" s="230">
        <v>0</v>
      </c>
      <c r="AK25" s="7">
        <v>0</v>
      </c>
      <c r="AL25" s="7">
        <v>0</v>
      </c>
      <c r="AM25" s="53">
        <v>0</v>
      </c>
      <c r="AN25" s="54">
        <v>0</v>
      </c>
      <c r="AO25" s="238">
        <v>0</v>
      </c>
      <c r="AP25" s="54">
        <v>0</v>
      </c>
      <c r="AQ25" s="212" t="s">
        <v>948</v>
      </c>
      <c r="AR25" s="207">
        <v>120</v>
      </c>
      <c r="AS25" s="207">
        <v>0</v>
      </c>
      <c r="AT25" s="206">
        <v>0</v>
      </c>
      <c r="AU25" s="207">
        <v>120</v>
      </c>
      <c r="AV25" s="207">
        <v>0</v>
      </c>
      <c r="AW25" s="206">
        <v>0</v>
      </c>
      <c r="AX25" s="207">
        <v>120</v>
      </c>
      <c r="AY25" s="213">
        <v>0</v>
      </c>
      <c r="AZ25" s="210">
        <v>0</v>
      </c>
      <c r="BA25" s="231">
        <f t="shared" si="16"/>
        <v>0</v>
      </c>
      <c r="BB25" s="211" t="s">
        <v>930</v>
      </c>
      <c r="BC25" s="57">
        <v>631</v>
      </c>
      <c r="BD25" s="57">
        <v>140</v>
      </c>
      <c r="BE25" s="56">
        <f t="shared" si="4"/>
        <v>0.6656101426307448</v>
      </c>
      <c r="BF25" s="57">
        <v>222</v>
      </c>
      <c r="BG25" s="57" t="s">
        <v>128</v>
      </c>
      <c r="BH25" s="58" t="e">
        <f t="shared" si="5"/>
        <v>#VALUE!</v>
      </c>
      <c r="BI25" s="1">
        <v>33</v>
      </c>
      <c r="BJ25" s="1">
        <v>24</v>
      </c>
      <c r="BK25" s="59">
        <f t="shared" si="6"/>
        <v>72.72727272727273</v>
      </c>
      <c r="BL25" s="1">
        <v>33</v>
      </c>
      <c r="BM25" s="1">
        <v>9</v>
      </c>
      <c r="BN25" s="59">
        <f t="shared" si="7"/>
        <v>27.27272727272727</v>
      </c>
      <c r="BO25" s="76">
        <v>0</v>
      </c>
      <c r="BP25" s="77">
        <v>0</v>
      </c>
      <c r="BQ25" s="77">
        <v>1</v>
      </c>
      <c r="BR25" s="77">
        <v>0</v>
      </c>
      <c r="BS25" s="78">
        <v>1</v>
      </c>
      <c r="BT25" s="77">
        <v>33</v>
      </c>
      <c r="BU25" s="309"/>
      <c r="BV25" s="309"/>
      <c r="BW25" s="309"/>
      <c r="BX25" s="309"/>
      <c r="BY25" s="52">
        <v>0</v>
      </c>
      <c r="BZ25" s="226">
        <v>3255</v>
      </c>
      <c r="CA25" s="227">
        <v>2</v>
      </c>
      <c r="CB25" s="227">
        <v>100</v>
      </c>
      <c r="CC25" s="66">
        <v>415</v>
      </c>
      <c r="CD25" s="66">
        <v>376</v>
      </c>
      <c r="CE25" s="273" t="s">
        <v>155</v>
      </c>
      <c r="CF25" s="277">
        <v>3255</v>
      </c>
      <c r="CG25" s="278">
        <v>1</v>
      </c>
      <c r="CH25" s="64">
        <v>50</v>
      </c>
      <c r="CI25" s="239">
        <v>7</v>
      </c>
      <c r="CJ25" s="79">
        <v>0</v>
      </c>
      <c r="CK25" s="79">
        <v>0</v>
      </c>
      <c r="CL25" s="79">
        <v>0</v>
      </c>
      <c r="CM25" s="79">
        <v>0</v>
      </c>
      <c r="CN25" s="79">
        <v>0</v>
      </c>
      <c r="CO25" s="79">
        <v>0</v>
      </c>
      <c r="CP25" s="79">
        <v>0</v>
      </c>
      <c r="CQ25" s="242" t="s">
        <v>1147</v>
      </c>
      <c r="CR25" s="241">
        <v>0</v>
      </c>
      <c r="CS25" s="350">
        <v>0</v>
      </c>
      <c r="CT25" s="351">
        <v>0</v>
      </c>
      <c r="CU25" s="352">
        <v>0</v>
      </c>
      <c r="CV25" s="68">
        <v>2499</v>
      </c>
      <c r="CW25" s="69">
        <v>3173</v>
      </c>
      <c r="CX25" s="70">
        <f t="shared" si="8"/>
        <v>126.97078831532613</v>
      </c>
      <c r="CY25" s="69">
        <v>1376</v>
      </c>
      <c r="CZ25" s="70">
        <f t="shared" si="9"/>
        <v>55.06202480992397</v>
      </c>
      <c r="DA25" s="69">
        <v>832</v>
      </c>
      <c r="DB25" s="70">
        <f t="shared" si="10"/>
        <v>33.29331732693077</v>
      </c>
      <c r="DC25" s="69">
        <v>3036</v>
      </c>
      <c r="DD25" s="71">
        <f t="shared" si="11"/>
        <v>121.48859543817527</v>
      </c>
      <c r="DE25" s="69">
        <v>1756</v>
      </c>
      <c r="DF25" s="71">
        <f t="shared" si="12"/>
        <v>70.26810724289716</v>
      </c>
      <c r="DG25" s="69">
        <v>2301</v>
      </c>
      <c r="DH25" s="71">
        <f t="shared" si="13"/>
        <v>92.07683073229292</v>
      </c>
      <c r="DI25" s="72">
        <v>0</v>
      </c>
      <c r="DJ25" s="73">
        <f t="shared" si="14"/>
        <v>0</v>
      </c>
      <c r="DK25" s="74">
        <v>6</v>
      </c>
      <c r="DL25" s="75">
        <f t="shared" si="15"/>
        <v>100</v>
      </c>
      <c r="DM25" s="251">
        <v>1</v>
      </c>
      <c r="DN25" s="252">
        <v>1</v>
      </c>
      <c r="DO25" s="230">
        <v>100</v>
      </c>
      <c r="DP25" s="253"/>
    </row>
    <row r="26" spans="1:120" ht="15" customHeight="1" thickBot="1">
      <c r="A26" s="47">
        <v>4</v>
      </c>
      <c r="B26" s="48" t="s">
        <v>156</v>
      </c>
      <c r="C26" s="2">
        <v>6</v>
      </c>
      <c r="D26" s="2">
        <v>4</v>
      </c>
      <c r="E26" s="2">
        <v>1</v>
      </c>
      <c r="F26" s="2">
        <v>1</v>
      </c>
      <c r="G26" s="3">
        <v>12</v>
      </c>
      <c r="H26" s="2">
        <v>2889</v>
      </c>
      <c r="I26" s="292"/>
      <c r="J26" s="49">
        <v>2</v>
      </c>
      <c r="K26" s="49">
        <v>0</v>
      </c>
      <c r="L26" s="50">
        <f t="shared" si="17"/>
        <v>0</v>
      </c>
      <c r="M26" s="2">
        <v>52</v>
      </c>
      <c r="N26" s="2">
        <v>51</v>
      </c>
      <c r="O26" s="51">
        <f t="shared" si="1"/>
        <v>98.07692307692307</v>
      </c>
      <c r="P26">
        <v>92.16</v>
      </c>
      <c r="Q26">
        <v>92.16</v>
      </c>
      <c r="R26">
        <v>83.33</v>
      </c>
      <c r="S26">
        <v>98.04</v>
      </c>
      <c r="T26">
        <v>91.42</v>
      </c>
      <c r="U26" s="266">
        <v>20.51282051282051</v>
      </c>
      <c r="V26" s="266">
        <v>88.03418803418803</v>
      </c>
      <c r="W26" s="266">
        <v>82.90598290598291</v>
      </c>
      <c r="X26" s="266">
        <v>78.63247863247864</v>
      </c>
      <c r="Y26" s="266">
        <v>81.19658119658119</v>
      </c>
      <c r="Z26" s="266">
        <v>76.06837606837607</v>
      </c>
      <c r="AA26" s="266">
        <v>79.48717948717949</v>
      </c>
      <c r="AB26" s="266">
        <v>79.34</v>
      </c>
      <c r="AC26" s="266">
        <v>71.7948717948718</v>
      </c>
      <c r="AD26" s="267">
        <v>9</v>
      </c>
      <c r="AE26" s="268">
        <v>9</v>
      </c>
      <c r="AF26" s="269">
        <f t="shared" si="2"/>
        <v>0</v>
      </c>
      <c r="AG26" s="266">
        <f t="shared" si="3"/>
        <v>0</v>
      </c>
      <c r="AH26" s="228">
        <v>0</v>
      </c>
      <c r="AI26" s="229">
        <v>0</v>
      </c>
      <c r="AJ26" s="230">
        <v>0</v>
      </c>
      <c r="AK26" s="7">
        <v>9</v>
      </c>
      <c r="AL26" s="7">
        <v>6</v>
      </c>
      <c r="AM26" s="53">
        <v>66.6666666666667</v>
      </c>
      <c r="AN26" s="54">
        <v>0</v>
      </c>
      <c r="AO26" s="238">
        <v>1</v>
      </c>
      <c r="AP26" s="54">
        <v>0</v>
      </c>
      <c r="AQ26" s="212" t="s">
        <v>949</v>
      </c>
      <c r="AR26" s="207">
        <v>168</v>
      </c>
      <c r="AS26" s="207">
        <v>95</v>
      </c>
      <c r="AT26" s="206">
        <v>87.96</v>
      </c>
      <c r="AU26" s="207">
        <v>168</v>
      </c>
      <c r="AV26" s="207">
        <v>96</v>
      </c>
      <c r="AW26" s="206">
        <v>88.89</v>
      </c>
      <c r="AX26" s="207">
        <v>168</v>
      </c>
      <c r="AY26" s="213">
        <v>96</v>
      </c>
      <c r="AZ26" s="210">
        <v>88.89</v>
      </c>
      <c r="BA26" s="231">
        <f t="shared" si="16"/>
        <v>88.54124999999999</v>
      </c>
      <c r="BB26" s="211" t="s">
        <v>924</v>
      </c>
      <c r="BC26" s="57">
        <v>1542</v>
      </c>
      <c r="BD26" s="57">
        <v>235</v>
      </c>
      <c r="BE26" s="56">
        <f t="shared" si="4"/>
        <v>0.4571984435797665</v>
      </c>
      <c r="BF26" s="57">
        <v>555</v>
      </c>
      <c r="BG26" s="57">
        <v>224</v>
      </c>
      <c r="BH26" s="58">
        <f t="shared" si="5"/>
        <v>0.8072072072072072</v>
      </c>
      <c r="BI26" s="1">
        <v>93</v>
      </c>
      <c r="BJ26" s="1">
        <v>47</v>
      </c>
      <c r="BK26" s="59">
        <f t="shared" si="6"/>
        <v>50.53763440860215</v>
      </c>
      <c r="BL26" s="1">
        <v>93</v>
      </c>
      <c r="BM26" s="1">
        <v>22</v>
      </c>
      <c r="BN26" s="59">
        <f t="shared" si="7"/>
        <v>23.655913978494624</v>
      </c>
      <c r="BO26" s="76">
        <v>0</v>
      </c>
      <c r="BP26" s="77">
        <v>0</v>
      </c>
      <c r="BQ26" s="77">
        <v>0</v>
      </c>
      <c r="BR26" s="77">
        <v>1</v>
      </c>
      <c r="BS26" s="78">
        <v>1</v>
      </c>
      <c r="BT26" s="77">
        <v>93</v>
      </c>
      <c r="BU26" s="309"/>
      <c r="BV26" s="309"/>
      <c r="BW26" s="309"/>
      <c r="BX26" s="309"/>
      <c r="BY26" s="52">
        <v>0</v>
      </c>
      <c r="BZ26" s="226">
        <v>6580</v>
      </c>
      <c r="CA26" s="227">
        <v>3</v>
      </c>
      <c r="CB26" s="227">
        <v>100</v>
      </c>
      <c r="CC26" s="66">
        <v>870</v>
      </c>
      <c r="CD26" s="66">
        <v>729</v>
      </c>
      <c r="CE26" s="273" t="s">
        <v>157</v>
      </c>
      <c r="CF26" s="277">
        <v>6580</v>
      </c>
      <c r="CG26" s="278">
        <v>3</v>
      </c>
      <c r="CH26" s="64">
        <v>100</v>
      </c>
      <c r="CI26" s="239">
        <v>7</v>
      </c>
      <c r="CJ26" s="79">
        <v>7</v>
      </c>
      <c r="CK26" s="79">
        <v>0</v>
      </c>
      <c r="CL26" s="79">
        <v>2</v>
      </c>
      <c r="CM26" s="79">
        <v>60</v>
      </c>
      <c r="CN26" s="79">
        <v>0</v>
      </c>
      <c r="CO26" s="79">
        <v>2</v>
      </c>
      <c r="CP26" s="79">
        <v>6</v>
      </c>
      <c r="CQ26" s="240" t="s">
        <v>1145</v>
      </c>
      <c r="CR26" s="241">
        <v>71.4</v>
      </c>
      <c r="CS26" s="350">
        <v>0</v>
      </c>
      <c r="CT26" s="351">
        <v>0</v>
      </c>
      <c r="CU26" s="352">
        <v>0</v>
      </c>
      <c r="CV26" s="68">
        <v>3515</v>
      </c>
      <c r="CW26" s="69">
        <v>6149</v>
      </c>
      <c r="CX26" s="70">
        <f t="shared" si="8"/>
        <v>174.93598862019914</v>
      </c>
      <c r="CY26" s="69">
        <v>1362</v>
      </c>
      <c r="CZ26" s="70">
        <f t="shared" si="9"/>
        <v>38.74822190611664</v>
      </c>
      <c r="DA26" s="69">
        <v>1312</v>
      </c>
      <c r="DB26" s="70">
        <f t="shared" si="10"/>
        <v>37.32574679943101</v>
      </c>
      <c r="DC26" s="69">
        <v>3507</v>
      </c>
      <c r="DD26" s="71">
        <f t="shared" si="11"/>
        <v>99.7724039829303</v>
      </c>
      <c r="DE26" s="69">
        <v>3203</v>
      </c>
      <c r="DF26" s="71">
        <f t="shared" si="12"/>
        <v>91.12375533428165</v>
      </c>
      <c r="DG26" s="69">
        <v>4601</v>
      </c>
      <c r="DH26" s="71">
        <f t="shared" si="13"/>
        <v>130.89615931721195</v>
      </c>
      <c r="DI26" s="72">
        <v>3018</v>
      </c>
      <c r="DJ26" s="73">
        <f t="shared" si="14"/>
        <v>85.8605974395448</v>
      </c>
      <c r="DK26" s="74">
        <v>5</v>
      </c>
      <c r="DL26" s="75">
        <f t="shared" si="15"/>
        <v>83.33333333333334</v>
      </c>
      <c r="DM26" s="251">
        <v>1</v>
      </c>
      <c r="DN26" s="252">
        <v>1</v>
      </c>
      <c r="DO26" s="230">
        <v>100</v>
      </c>
      <c r="DP26" s="253"/>
    </row>
    <row r="27" spans="1:120" ht="15" customHeight="1" thickBot="1">
      <c r="A27" s="47">
        <v>2</v>
      </c>
      <c r="B27" s="48" t="s">
        <v>158</v>
      </c>
      <c r="C27" s="2">
        <v>10</v>
      </c>
      <c r="D27" s="2">
        <v>12</v>
      </c>
      <c r="E27" s="2">
        <v>2</v>
      </c>
      <c r="F27" s="2">
        <v>1</v>
      </c>
      <c r="G27" s="3">
        <v>25</v>
      </c>
      <c r="H27" s="2">
        <v>11047</v>
      </c>
      <c r="I27" s="292"/>
      <c r="J27" s="49">
        <v>8</v>
      </c>
      <c r="K27" s="49">
        <v>5</v>
      </c>
      <c r="L27" s="81">
        <f t="shared" si="17"/>
        <v>62.5</v>
      </c>
      <c r="M27" s="2">
        <v>161</v>
      </c>
      <c r="N27" s="2">
        <v>154</v>
      </c>
      <c r="O27" s="51">
        <f t="shared" si="1"/>
        <v>95.65217391304348</v>
      </c>
      <c r="P27">
        <v>89.71</v>
      </c>
      <c r="Q27">
        <v>93.53</v>
      </c>
      <c r="R27">
        <v>88.82</v>
      </c>
      <c r="S27">
        <v>85.29</v>
      </c>
      <c r="T27">
        <v>89.34</v>
      </c>
      <c r="U27" s="266">
        <v>46.13095238095239</v>
      </c>
      <c r="V27" s="266">
        <v>100.59523809523809</v>
      </c>
      <c r="W27" s="266">
        <v>101.78571428571428</v>
      </c>
      <c r="X27" s="266">
        <v>107.14285714285714</v>
      </c>
      <c r="Y27" s="266">
        <v>100.89285714285714</v>
      </c>
      <c r="Z27" s="266">
        <v>107.14285714285714</v>
      </c>
      <c r="AA27" s="266">
        <v>105.35714285714286</v>
      </c>
      <c r="AB27" s="266">
        <v>78.38</v>
      </c>
      <c r="AC27" s="266">
        <v>99.40476190476191</v>
      </c>
      <c r="AD27" s="267">
        <v>2</v>
      </c>
      <c r="AE27" s="268">
        <v>9</v>
      </c>
      <c r="AF27" s="269">
        <f t="shared" si="2"/>
        <v>7</v>
      </c>
      <c r="AG27" s="266">
        <f t="shared" si="3"/>
        <v>77.77777777777779</v>
      </c>
      <c r="AH27" s="228">
        <v>0</v>
      </c>
      <c r="AI27" s="229">
        <v>0</v>
      </c>
      <c r="AJ27" s="230">
        <v>0</v>
      </c>
      <c r="AK27" s="7">
        <v>4</v>
      </c>
      <c r="AL27" s="7">
        <v>2</v>
      </c>
      <c r="AM27" s="53">
        <v>50</v>
      </c>
      <c r="AN27" s="54">
        <v>0</v>
      </c>
      <c r="AO27" s="238">
        <v>1</v>
      </c>
      <c r="AP27" s="54">
        <v>0</v>
      </c>
      <c r="AQ27" s="212" t="s">
        <v>950</v>
      </c>
      <c r="AR27" s="207">
        <v>300</v>
      </c>
      <c r="AS27" s="207">
        <v>99</v>
      </c>
      <c r="AT27" s="206">
        <v>68.75</v>
      </c>
      <c r="AU27" s="207">
        <v>300</v>
      </c>
      <c r="AV27" s="207">
        <v>150</v>
      </c>
      <c r="AW27" s="206">
        <v>104.17</v>
      </c>
      <c r="AX27" s="207">
        <v>300</v>
      </c>
      <c r="AY27" s="213">
        <v>54</v>
      </c>
      <c r="AZ27" s="210">
        <v>37.5</v>
      </c>
      <c r="BA27" s="231">
        <f t="shared" si="16"/>
        <v>70.053125</v>
      </c>
      <c r="BB27" s="211" t="s">
        <v>951</v>
      </c>
      <c r="BC27" s="57">
        <v>5712</v>
      </c>
      <c r="BD27" s="57">
        <v>1781</v>
      </c>
      <c r="BE27" s="56">
        <f t="shared" si="4"/>
        <v>0.9353991596638656</v>
      </c>
      <c r="BF27" s="57">
        <v>1848</v>
      </c>
      <c r="BG27" s="57">
        <v>226</v>
      </c>
      <c r="BH27" s="58">
        <f t="shared" si="5"/>
        <v>0.24458874458874458</v>
      </c>
      <c r="BI27" s="1">
        <v>365</v>
      </c>
      <c r="BJ27" s="1">
        <v>208</v>
      </c>
      <c r="BK27" s="59">
        <f t="shared" si="6"/>
        <v>56.986301369863014</v>
      </c>
      <c r="BL27" s="1">
        <v>365</v>
      </c>
      <c r="BM27" s="1">
        <v>94</v>
      </c>
      <c r="BN27" s="59">
        <f t="shared" si="7"/>
        <v>25.753424657534246</v>
      </c>
      <c r="BO27" s="76">
        <v>2</v>
      </c>
      <c r="BP27" s="77">
        <v>7</v>
      </c>
      <c r="BQ27" s="77">
        <v>1</v>
      </c>
      <c r="BR27" s="77">
        <v>1</v>
      </c>
      <c r="BS27" s="78">
        <v>9</v>
      </c>
      <c r="BT27" s="77">
        <v>365</v>
      </c>
      <c r="BU27" s="309"/>
      <c r="BV27" s="309"/>
      <c r="BW27" s="309"/>
      <c r="BX27" s="309"/>
      <c r="BY27" s="52">
        <v>0</v>
      </c>
      <c r="BZ27" s="226">
        <v>26023</v>
      </c>
      <c r="CA27" s="227">
        <v>13</v>
      </c>
      <c r="CB27" s="227">
        <v>100</v>
      </c>
      <c r="CC27" s="65">
        <v>4740</v>
      </c>
      <c r="CD27" s="65">
        <v>3709</v>
      </c>
      <c r="CE27" s="273" t="s">
        <v>159</v>
      </c>
      <c r="CF27" s="277">
        <v>26023</v>
      </c>
      <c r="CG27" s="278">
        <v>13</v>
      </c>
      <c r="CH27" s="64">
        <v>100</v>
      </c>
      <c r="CI27" s="239">
        <v>7</v>
      </c>
      <c r="CJ27" s="79">
        <v>0</v>
      </c>
      <c r="CK27" s="79">
        <v>0</v>
      </c>
      <c r="CL27" s="79">
        <v>48</v>
      </c>
      <c r="CM27" s="79">
        <v>0</v>
      </c>
      <c r="CN27" s="79">
        <v>0</v>
      </c>
      <c r="CO27" s="79">
        <v>29</v>
      </c>
      <c r="CP27" s="79">
        <v>29</v>
      </c>
      <c r="CQ27" s="240" t="s">
        <v>1150</v>
      </c>
      <c r="CR27" s="241">
        <v>42.8</v>
      </c>
      <c r="CS27" s="350">
        <v>1</v>
      </c>
      <c r="CT27" s="351">
        <v>1</v>
      </c>
      <c r="CU27" s="352">
        <v>100</v>
      </c>
      <c r="CV27" s="68">
        <v>5852</v>
      </c>
      <c r="CW27" s="69">
        <v>8299</v>
      </c>
      <c r="CX27" s="70">
        <f t="shared" si="8"/>
        <v>141.81476418318525</v>
      </c>
      <c r="CY27" s="69">
        <v>3505</v>
      </c>
      <c r="CZ27" s="70">
        <f t="shared" si="9"/>
        <v>59.89405331510594</v>
      </c>
      <c r="DA27" s="69">
        <v>4025</v>
      </c>
      <c r="DB27" s="70">
        <f t="shared" si="10"/>
        <v>68.77990430622009</v>
      </c>
      <c r="DC27" s="69">
        <v>5165</v>
      </c>
      <c r="DD27" s="71">
        <f t="shared" si="11"/>
        <v>88.26042378673958</v>
      </c>
      <c r="DE27" s="69">
        <v>5161</v>
      </c>
      <c r="DF27" s="71">
        <f t="shared" si="12"/>
        <v>88.19207108680793</v>
      </c>
      <c r="DG27" s="69">
        <v>5151</v>
      </c>
      <c r="DH27" s="71">
        <f t="shared" si="13"/>
        <v>88.02118933697881</v>
      </c>
      <c r="DI27" s="72">
        <v>2005</v>
      </c>
      <c r="DJ27" s="73">
        <f t="shared" si="14"/>
        <v>34.26179084073821</v>
      </c>
      <c r="DK27" s="74">
        <v>6</v>
      </c>
      <c r="DL27" s="75">
        <f t="shared" si="15"/>
        <v>100</v>
      </c>
      <c r="DM27" s="251">
        <v>2</v>
      </c>
      <c r="DN27" s="252">
        <v>2</v>
      </c>
      <c r="DO27" s="230">
        <v>100</v>
      </c>
      <c r="DP27" s="253"/>
    </row>
    <row r="28" spans="1:120" ht="15" customHeight="1" thickBot="1">
      <c r="A28" s="47">
        <v>7</v>
      </c>
      <c r="B28" s="48" t="s">
        <v>160</v>
      </c>
      <c r="C28" s="2">
        <v>6</v>
      </c>
      <c r="D28" s="2">
        <v>1</v>
      </c>
      <c r="E28" s="2">
        <v>0</v>
      </c>
      <c r="F28" s="2">
        <v>1</v>
      </c>
      <c r="G28" s="3">
        <v>8</v>
      </c>
      <c r="H28" s="2">
        <v>1738</v>
      </c>
      <c r="I28" s="292"/>
      <c r="J28" s="49">
        <v>1</v>
      </c>
      <c r="K28" s="49">
        <v>1</v>
      </c>
      <c r="L28" s="50">
        <f t="shared" si="17"/>
        <v>100</v>
      </c>
      <c r="M28" s="2">
        <v>25</v>
      </c>
      <c r="N28" s="2">
        <v>25</v>
      </c>
      <c r="O28" s="51">
        <f t="shared" si="1"/>
        <v>100</v>
      </c>
      <c r="P28">
        <v>88</v>
      </c>
      <c r="Q28">
        <v>94</v>
      </c>
      <c r="R28">
        <v>86</v>
      </c>
      <c r="S28">
        <v>76</v>
      </c>
      <c r="T28">
        <v>86</v>
      </c>
      <c r="U28" s="266">
        <v>95.83333333333334</v>
      </c>
      <c r="V28" s="266">
        <v>83.33333333333334</v>
      </c>
      <c r="W28" s="266">
        <v>83.33333333333334</v>
      </c>
      <c r="X28" s="266">
        <v>89.58333333333334</v>
      </c>
      <c r="Y28" s="266">
        <v>83.33333333333334</v>
      </c>
      <c r="Z28" s="266">
        <v>89.58333333333334</v>
      </c>
      <c r="AA28" s="266">
        <v>102.08333333333333</v>
      </c>
      <c r="AB28" s="266">
        <v>66.5</v>
      </c>
      <c r="AC28" s="266">
        <v>85.41666666666666</v>
      </c>
      <c r="AD28" s="267">
        <v>7</v>
      </c>
      <c r="AE28" s="268">
        <v>9</v>
      </c>
      <c r="AF28" s="269">
        <f t="shared" si="2"/>
        <v>2</v>
      </c>
      <c r="AG28" s="266">
        <f t="shared" si="3"/>
        <v>22.22222222222222</v>
      </c>
      <c r="AH28" s="228">
        <v>0</v>
      </c>
      <c r="AI28" s="229">
        <v>0</v>
      </c>
      <c r="AJ28" s="230">
        <v>0</v>
      </c>
      <c r="AK28" s="7">
        <v>0</v>
      </c>
      <c r="AL28" s="7">
        <v>0</v>
      </c>
      <c r="AM28" s="53">
        <v>0</v>
      </c>
      <c r="AN28" s="54">
        <v>0</v>
      </c>
      <c r="AO28" s="238">
        <v>0</v>
      </c>
      <c r="AP28" s="54">
        <v>0</v>
      </c>
      <c r="AQ28" s="212" t="s">
        <v>952</v>
      </c>
      <c r="AR28" s="207">
        <v>120</v>
      </c>
      <c r="AS28" s="207">
        <v>46</v>
      </c>
      <c r="AT28" s="206">
        <v>63.89</v>
      </c>
      <c r="AU28" s="207">
        <v>120</v>
      </c>
      <c r="AV28" s="207">
        <v>100</v>
      </c>
      <c r="AW28" s="206">
        <v>138.89</v>
      </c>
      <c r="AX28" s="207">
        <v>120</v>
      </c>
      <c r="AY28" s="213">
        <v>0</v>
      </c>
      <c r="AZ28" s="210">
        <v>0</v>
      </c>
      <c r="BA28" s="231">
        <f t="shared" si="16"/>
        <v>67.361875</v>
      </c>
      <c r="BB28" s="211" t="s">
        <v>930</v>
      </c>
      <c r="BC28" s="57">
        <v>888</v>
      </c>
      <c r="BD28" s="57">
        <v>214</v>
      </c>
      <c r="BE28" s="56">
        <f t="shared" si="4"/>
        <v>0.722972972972973</v>
      </c>
      <c r="BF28" s="57">
        <v>253</v>
      </c>
      <c r="BG28" s="57" t="s">
        <v>128</v>
      </c>
      <c r="BH28" s="58" t="e">
        <f t="shared" si="5"/>
        <v>#VALUE!</v>
      </c>
      <c r="BI28" s="1">
        <v>51</v>
      </c>
      <c r="BJ28" s="1">
        <v>28</v>
      </c>
      <c r="BK28" s="59">
        <f t="shared" si="6"/>
        <v>54.90196078431373</v>
      </c>
      <c r="BL28" s="1">
        <v>51</v>
      </c>
      <c r="BM28" s="1">
        <v>10</v>
      </c>
      <c r="BN28" s="59">
        <f t="shared" si="7"/>
        <v>19.607843137254903</v>
      </c>
      <c r="BO28" s="76">
        <v>0</v>
      </c>
      <c r="BP28" s="77">
        <v>1</v>
      </c>
      <c r="BQ28" s="77">
        <v>1</v>
      </c>
      <c r="BR28" s="77">
        <v>0</v>
      </c>
      <c r="BS28" s="78">
        <v>2</v>
      </c>
      <c r="BT28" s="77">
        <v>51</v>
      </c>
      <c r="BU28" s="309"/>
      <c r="BV28" s="309"/>
      <c r="BW28" s="309"/>
      <c r="BX28" s="309"/>
      <c r="BY28" s="52">
        <v>0</v>
      </c>
      <c r="BZ28" s="226">
        <v>3854</v>
      </c>
      <c r="CA28" s="227">
        <v>2</v>
      </c>
      <c r="CB28" s="227">
        <v>100</v>
      </c>
      <c r="CC28" s="66">
        <v>571</v>
      </c>
      <c r="CD28" s="66">
        <v>557</v>
      </c>
      <c r="CE28" s="273" t="s">
        <v>161</v>
      </c>
      <c r="CF28" s="277">
        <v>3854</v>
      </c>
      <c r="CG28" s="278">
        <v>2</v>
      </c>
      <c r="CH28" s="64">
        <v>100</v>
      </c>
      <c r="CI28" s="239">
        <v>7</v>
      </c>
      <c r="CJ28" s="79">
        <v>840</v>
      </c>
      <c r="CK28" s="79">
        <v>0</v>
      </c>
      <c r="CL28" s="79">
        <v>753</v>
      </c>
      <c r="CM28" s="79">
        <v>0</v>
      </c>
      <c r="CN28" s="79">
        <v>0</v>
      </c>
      <c r="CO28" s="79">
        <v>6</v>
      </c>
      <c r="CP28" s="79">
        <v>6</v>
      </c>
      <c r="CQ28" s="240" t="s">
        <v>1146</v>
      </c>
      <c r="CR28" s="241">
        <v>57.1</v>
      </c>
      <c r="CS28" s="350">
        <v>0</v>
      </c>
      <c r="CT28" s="351">
        <v>0</v>
      </c>
      <c r="CU28" s="352">
        <v>0</v>
      </c>
      <c r="CV28" s="68">
        <v>1357</v>
      </c>
      <c r="CW28" s="69">
        <v>2327</v>
      </c>
      <c r="CX28" s="70">
        <f t="shared" si="8"/>
        <v>171.48120854826826</v>
      </c>
      <c r="CY28" s="69">
        <v>1332</v>
      </c>
      <c r="CZ28" s="70">
        <f t="shared" si="9"/>
        <v>98.15770081061164</v>
      </c>
      <c r="DA28" s="69">
        <v>1206</v>
      </c>
      <c r="DB28" s="70">
        <f t="shared" si="10"/>
        <v>88.87251289609432</v>
      </c>
      <c r="DC28" s="69">
        <v>2428</v>
      </c>
      <c r="DD28" s="71">
        <f t="shared" si="11"/>
        <v>178.9240972733972</v>
      </c>
      <c r="DE28" s="69">
        <v>2146</v>
      </c>
      <c r="DF28" s="71">
        <f t="shared" si="12"/>
        <v>158.14296241709653</v>
      </c>
      <c r="DG28" s="69">
        <v>0</v>
      </c>
      <c r="DH28" s="71">
        <f t="shared" si="13"/>
        <v>0</v>
      </c>
      <c r="DI28" s="72">
        <v>1345</v>
      </c>
      <c r="DJ28" s="73">
        <f t="shared" si="14"/>
        <v>99.11569638909359</v>
      </c>
      <c r="DK28" s="74">
        <v>6</v>
      </c>
      <c r="DL28" s="75">
        <f t="shared" si="15"/>
        <v>100</v>
      </c>
      <c r="DM28" s="251">
        <v>0</v>
      </c>
      <c r="DN28" s="252">
        <v>0</v>
      </c>
      <c r="DO28" s="230">
        <v>0</v>
      </c>
      <c r="DP28" s="253"/>
    </row>
    <row r="29" spans="1:120" ht="15" customHeight="1" thickBot="1">
      <c r="A29" s="47">
        <v>6</v>
      </c>
      <c r="B29" s="48" t="s">
        <v>162</v>
      </c>
      <c r="C29" s="2">
        <v>0</v>
      </c>
      <c r="D29" s="2">
        <v>1</v>
      </c>
      <c r="E29" s="2">
        <v>0</v>
      </c>
      <c r="F29" s="2">
        <v>0</v>
      </c>
      <c r="G29" s="3">
        <v>1</v>
      </c>
      <c r="H29" s="2">
        <v>1590</v>
      </c>
      <c r="I29" s="292"/>
      <c r="J29" s="49">
        <v>2</v>
      </c>
      <c r="K29" s="49">
        <v>2</v>
      </c>
      <c r="L29" s="50">
        <f t="shared" si="17"/>
        <v>100</v>
      </c>
      <c r="M29" s="2">
        <v>22</v>
      </c>
      <c r="N29" s="2">
        <v>21</v>
      </c>
      <c r="O29" s="51">
        <f t="shared" si="1"/>
        <v>95.45454545454545</v>
      </c>
      <c r="P29">
        <v>73.68</v>
      </c>
      <c r="Q29">
        <v>55.26</v>
      </c>
      <c r="R29">
        <v>60.53</v>
      </c>
      <c r="S29">
        <v>81.58</v>
      </c>
      <c r="T29">
        <v>67.76</v>
      </c>
      <c r="U29" s="266">
        <v>83.33333333333334</v>
      </c>
      <c r="V29" s="266">
        <v>133.33333333333331</v>
      </c>
      <c r="W29" s="266">
        <v>143.33333333333334</v>
      </c>
      <c r="X29" s="266">
        <v>140</v>
      </c>
      <c r="Y29" s="266">
        <v>143.33333333333334</v>
      </c>
      <c r="Z29" s="266">
        <v>143.33333333333334</v>
      </c>
      <c r="AA29" s="266">
        <v>100</v>
      </c>
      <c r="AB29" s="266">
        <v>58.28</v>
      </c>
      <c r="AC29" s="266">
        <v>113.33333333333333</v>
      </c>
      <c r="AD29" s="267">
        <v>2</v>
      </c>
      <c r="AE29" s="268">
        <v>9</v>
      </c>
      <c r="AF29" s="269">
        <f t="shared" si="2"/>
        <v>7</v>
      </c>
      <c r="AG29" s="266">
        <f t="shared" si="3"/>
        <v>77.77777777777779</v>
      </c>
      <c r="AH29" s="228">
        <v>3</v>
      </c>
      <c r="AI29" s="229">
        <v>3</v>
      </c>
      <c r="AJ29" s="230">
        <v>100</v>
      </c>
      <c r="AK29" s="7">
        <v>1</v>
      </c>
      <c r="AL29" s="7">
        <v>1</v>
      </c>
      <c r="AM29" s="53">
        <v>100</v>
      </c>
      <c r="AN29" s="54">
        <v>0</v>
      </c>
      <c r="AO29" s="238">
        <v>0</v>
      </c>
      <c r="AP29" s="54">
        <v>0</v>
      </c>
      <c r="AQ29" s="212" t="s">
        <v>953</v>
      </c>
      <c r="AR29" s="207">
        <v>120</v>
      </c>
      <c r="AS29" s="207">
        <v>30</v>
      </c>
      <c r="AT29" s="206">
        <v>41.67</v>
      </c>
      <c r="AU29" s="207">
        <v>120</v>
      </c>
      <c r="AV29" s="207">
        <v>74</v>
      </c>
      <c r="AW29" s="206">
        <v>102.78</v>
      </c>
      <c r="AX29" s="207">
        <v>120</v>
      </c>
      <c r="AY29" s="213">
        <v>0</v>
      </c>
      <c r="AZ29" s="210">
        <v>0</v>
      </c>
      <c r="BA29" s="231">
        <f t="shared" si="16"/>
        <v>47.745</v>
      </c>
      <c r="BB29" s="211" t="s">
        <v>930</v>
      </c>
      <c r="BC29" s="57">
        <v>788</v>
      </c>
      <c r="BD29" s="57">
        <v>481</v>
      </c>
      <c r="BE29" s="56">
        <f t="shared" si="4"/>
        <v>1.831218274111675</v>
      </c>
      <c r="BF29" s="57">
        <v>247</v>
      </c>
      <c r="BG29" s="57">
        <v>21</v>
      </c>
      <c r="BH29" s="58">
        <f t="shared" si="5"/>
        <v>0.1700404858299595</v>
      </c>
      <c r="BI29" s="1">
        <v>36</v>
      </c>
      <c r="BJ29" s="1">
        <v>13</v>
      </c>
      <c r="BK29" s="59">
        <f t="shared" si="6"/>
        <v>36.11111111111111</v>
      </c>
      <c r="BL29" s="1">
        <v>36</v>
      </c>
      <c r="BM29" s="1">
        <v>7</v>
      </c>
      <c r="BN29" s="59">
        <f t="shared" si="7"/>
        <v>19.444444444444446</v>
      </c>
      <c r="BO29" s="76">
        <v>0</v>
      </c>
      <c r="BP29" s="77">
        <v>0</v>
      </c>
      <c r="BQ29" s="77">
        <v>0</v>
      </c>
      <c r="BR29" s="77">
        <v>0</v>
      </c>
      <c r="BS29" s="78">
        <v>0</v>
      </c>
      <c r="BT29" s="77">
        <v>36</v>
      </c>
      <c r="BU29" s="309"/>
      <c r="BV29" s="309"/>
      <c r="BW29" s="309"/>
      <c r="BX29" s="309"/>
      <c r="BY29" s="52">
        <v>0</v>
      </c>
      <c r="BZ29" s="226">
        <v>3388</v>
      </c>
      <c r="CA29" s="227">
        <v>2</v>
      </c>
      <c r="CB29" s="227">
        <v>100</v>
      </c>
      <c r="CC29" s="66">
        <v>577</v>
      </c>
      <c r="CD29" s="66">
        <v>577</v>
      </c>
      <c r="CE29" s="273" t="s">
        <v>135</v>
      </c>
      <c r="CF29" s="277">
        <v>3388</v>
      </c>
      <c r="CG29" s="278">
        <v>2</v>
      </c>
      <c r="CH29" s="64">
        <v>100</v>
      </c>
      <c r="CI29" s="239">
        <v>7</v>
      </c>
      <c r="CJ29" s="79">
        <v>30</v>
      </c>
      <c r="CK29" s="79">
        <v>0</v>
      </c>
      <c r="CL29" s="79">
        <v>200</v>
      </c>
      <c r="CM29" s="79">
        <v>10</v>
      </c>
      <c r="CN29" s="79">
        <v>0</v>
      </c>
      <c r="CO29" s="79">
        <v>3</v>
      </c>
      <c r="CP29" s="79">
        <v>4</v>
      </c>
      <c r="CQ29" s="240" t="s">
        <v>1145</v>
      </c>
      <c r="CR29" s="241">
        <v>71.4</v>
      </c>
      <c r="CS29" s="350">
        <v>0</v>
      </c>
      <c r="CT29" s="351">
        <v>0</v>
      </c>
      <c r="CU29" s="352">
        <v>0</v>
      </c>
      <c r="CV29" s="68">
        <v>1194</v>
      </c>
      <c r="CW29" s="69">
        <v>1355</v>
      </c>
      <c r="CX29" s="70">
        <f t="shared" si="8"/>
        <v>113.48408710217754</v>
      </c>
      <c r="CY29" s="69">
        <v>1194</v>
      </c>
      <c r="CZ29" s="70">
        <f t="shared" si="9"/>
        <v>100</v>
      </c>
      <c r="DA29" s="69">
        <v>1088</v>
      </c>
      <c r="DB29" s="70">
        <f t="shared" si="10"/>
        <v>91.12227805695142</v>
      </c>
      <c r="DC29" s="69">
        <v>1998</v>
      </c>
      <c r="DD29" s="71">
        <f t="shared" si="11"/>
        <v>167.33668341708542</v>
      </c>
      <c r="DE29" s="69">
        <v>1169</v>
      </c>
      <c r="DF29" s="71">
        <f t="shared" si="12"/>
        <v>97.90619765494138</v>
      </c>
      <c r="DG29" s="69">
        <v>986</v>
      </c>
      <c r="DH29" s="71">
        <f t="shared" si="13"/>
        <v>82.57956448911223</v>
      </c>
      <c r="DI29" s="72">
        <v>1043</v>
      </c>
      <c r="DJ29" s="73">
        <f t="shared" si="14"/>
        <v>87.35343383584589</v>
      </c>
      <c r="DK29" s="74">
        <v>7</v>
      </c>
      <c r="DL29" s="75">
        <f t="shared" si="15"/>
        <v>116.66666666666667</v>
      </c>
      <c r="DM29" s="251">
        <v>4</v>
      </c>
      <c r="DN29" s="252">
        <v>0</v>
      </c>
      <c r="DO29" s="230">
        <v>0</v>
      </c>
      <c r="DP29" s="253"/>
    </row>
    <row r="30" spans="1:120" ht="15" customHeight="1" thickBot="1">
      <c r="A30" s="47">
        <v>4</v>
      </c>
      <c r="B30" s="48" t="s">
        <v>163</v>
      </c>
      <c r="C30" s="2">
        <v>9</v>
      </c>
      <c r="D30" s="2">
        <v>2</v>
      </c>
      <c r="E30" s="2">
        <v>0</v>
      </c>
      <c r="F30" s="2">
        <v>1</v>
      </c>
      <c r="G30" s="3">
        <v>12</v>
      </c>
      <c r="H30" s="2">
        <v>4441</v>
      </c>
      <c r="I30" s="292"/>
      <c r="J30" s="49">
        <v>1</v>
      </c>
      <c r="K30" s="49">
        <v>0</v>
      </c>
      <c r="L30" s="50">
        <f t="shared" si="17"/>
        <v>0</v>
      </c>
      <c r="M30" s="2">
        <v>58</v>
      </c>
      <c r="N30" s="2">
        <v>54</v>
      </c>
      <c r="O30" s="51">
        <f t="shared" si="1"/>
        <v>93.10344827586206</v>
      </c>
      <c r="P30">
        <v>102.34</v>
      </c>
      <c r="Q30">
        <v>102.34</v>
      </c>
      <c r="R30">
        <v>98.44</v>
      </c>
      <c r="S30">
        <v>102.34</v>
      </c>
      <c r="T30">
        <v>101.37</v>
      </c>
      <c r="U30" s="266">
        <v>29.365079365079367</v>
      </c>
      <c r="V30" s="266">
        <v>110.31746031746033</v>
      </c>
      <c r="W30" s="266">
        <v>100</v>
      </c>
      <c r="X30" s="266">
        <v>105.55555555555556</v>
      </c>
      <c r="Y30" s="266">
        <v>103.17460317460319</v>
      </c>
      <c r="Z30" s="266">
        <v>105.55555555555556</v>
      </c>
      <c r="AA30" s="266">
        <v>85.71428571428571</v>
      </c>
      <c r="AB30" s="266">
        <v>81.98</v>
      </c>
      <c r="AC30" s="266">
        <v>92.06349206349206</v>
      </c>
      <c r="AD30" s="267">
        <v>2</v>
      </c>
      <c r="AE30" s="268">
        <v>9</v>
      </c>
      <c r="AF30" s="269">
        <f t="shared" si="2"/>
        <v>7</v>
      </c>
      <c r="AG30" s="266">
        <f t="shared" si="3"/>
        <v>77.77777777777779</v>
      </c>
      <c r="AH30" s="228">
        <v>0</v>
      </c>
      <c r="AI30" s="229">
        <v>0</v>
      </c>
      <c r="AJ30" s="230">
        <v>0</v>
      </c>
      <c r="AK30" s="7">
        <v>3</v>
      </c>
      <c r="AL30" s="7">
        <v>2</v>
      </c>
      <c r="AM30" s="53">
        <v>66.6666666666667</v>
      </c>
      <c r="AN30" s="54">
        <v>0</v>
      </c>
      <c r="AO30" s="238">
        <v>2</v>
      </c>
      <c r="AP30" s="54">
        <v>0</v>
      </c>
      <c r="AQ30" s="212" t="s">
        <v>954</v>
      </c>
      <c r="AR30" s="207">
        <v>168</v>
      </c>
      <c r="AS30" s="207">
        <v>8</v>
      </c>
      <c r="AT30" s="206">
        <v>7.41</v>
      </c>
      <c r="AU30" s="207">
        <v>168</v>
      </c>
      <c r="AV30" s="207">
        <v>18</v>
      </c>
      <c r="AW30" s="206">
        <v>16.67</v>
      </c>
      <c r="AX30" s="207">
        <v>168</v>
      </c>
      <c r="AY30" s="213">
        <v>11</v>
      </c>
      <c r="AZ30" s="210">
        <v>10.19</v>
      </c>
      <c r="BA30" s="231">
        <f t="shared" si="16"/>
        <v>11.1725</v>
      </c>
      <c r="BB30" s="211" t="s">
        <v>924</v>
      </c>
      <c r="BC30" s="57">
        <v>2275</v>
      </c>
      <c r="BD30" s="57">
        <v>418</v>
      </c>
      <c r="BE30" s="56">
        <f t="shared" si="4"/>
        <v>0.5512087912087912</v>
      </c>
      <c r="BF30" s="57">
        <v>884</v>
      </c>
      <c r="BG30" s="57">
        <v>138</v>
      </c>
      <c r="BH30" s="58">
        <f t="shared" si="5"/>
        <v>0.31221719457013575</v>
      </c>
      <c r="BI30" s="1">
        <v>125</v>
      </c>
      <c r="BJ30" s="1">
        <v>59</v>
      </c>
      <c r="BK30" s="59">
        <f t="shared" si="6"/>
        <v>47.199999999999996</v>
      </c>
      <c r="BL30" s="1">
        <v>125</v>
      </c>
      <c r="BM30" s="1">
        <v>28</v>
      </c>
      <c r="BN30" s="59">
        <f t="shared" si="7"/>
        <v>22.400000000000002</v>
      </c>
      <c r="BO30" s="76">
        <v>0</v>
      </c>
      <c r="BP30" s="77">
        <v>1</v>
      </c>
      <c r="BQ30" s="77">
        <v>0</v>
      </c>
      <c r="BR30" s="77">
        <v>0</v>
      </c>
      <c r="BS30" s="78">
        <v>1</v>
      </c>
      <c r="BT30" s="77">
        <v>125</v>
      </c>
      <c r="BU30" s="309"/>
      <c r="BV30" s="309"/>
      <c r="BW30" s="309"/>
      <c r="BX30" s="309"/>
      <c r="BY30" s="52">
        <v>0</v>
      </c>
      <c r="BZ30" s="226">
        <v>9943</v>
      </c>
      <c r="CA30" s="227">
        <v>5</v>
      </c>
      <c r="CB30" s="227">
        <v>100</v>
      </c>
      <c r="CC30" s="65">
        <v>1582</v>
      </c>
      <c r="CD30" s="65">
        <v>1346</v>
      </c>
      <c r="CE30" s="273" t="s">
        <v>164</v>
      </c>
      <c r="CF30" s="277">
        <v>9943</v>
      </c>
      <c r="CG30" s="278">
        <v>5</v>
      </c>
      <c r="CH30" s="64">
        <v>100</v>
      </c>
      <c r="CI30" s="239">
        <v>7</v>
      </c>
      <c r="CJ30" s="79">
        <v>61</v>
      </c>
      <c r="CK30" s="79">
        <v>0</v>
      </c>
      <c r="CL30" s="79">
        <v>58</v>
      </c>
      <c r="CM30" s="79">
        <v>167</v>
      </c>
      <c r="CN30" s="79">
        <v>0</v>
      </c>
      <c r="CO30" s="79">
        <v>28</v>
      </c>
      <c r="CP30" s="79">
        <v>17</v>
      </c>
      <c r="CQ30" s="240" t="s">
        <v>1145</v>
      </c>
      <c r="CR30" s="241">
        <v>71.4</v>
      </c>
      <c r="CS30" s="350">
        <v>0</v>
      </c>
      <c r="CT30" s="351">
        <v>0</v>
      </c>
      <c r="CU30" s="352">
        <v>0</v>
      </c>
      <c r="CV30" s="68">
        <v>3733</v>
      </c>
      <c r="CW30" s="69">
        <v>4279</v>
      </c>
      <c r="CX30" s="70">
        <f t="shared" si="8"/>
        <v>114.62630592017145</v>
      </c>
      <c r="CY30" s="69">
        <v>3694</v>
      </c>
      <c r="CZ30" s="70">
        <f t="shared" si="9"/>
        <v>98.9552638628449</v>
      </c>
      <c r="DA30" s="69">
        <v>2461</v>
      </c>
      <c r="DB30" s="70">
        <f t="shared" si="10"/>
        <v>65.9255290650951</v>
      </c>
      <c r="DC30" s="69">
        <v>4005</v>
      </c>
      <c r="DD30" s="71">
        <f t="shared" si="11"/>
        <v>107.28636485400483</v>
      </c>
      <c r="DE30" s="69">
        <v>2646</v>
      </c>
      <c r="DF30" s="71">
        <f t="shared" si="12"/>
        <v>70.88132869006162</v>
      </c>
      <c r="DG30" s="69">
        <v>2757</v>
      </c>
      <c r="DH30" s="71">
        <f t="shared" si="13"/>
        <v>73.85480846504151</v>
      </c>
      <c r="DI30" s="72">
        <v>2616</v>
      </c>
      <c r="DJ30" s="73">
        <f t="shared" si="14"/>
        <v>70.07768550763461</v>
      </c>
      <c r="DK30" s="74">
        <v>7</v>
      </c>
      <c r="DL30" s="75">
        <f t="shared" si="15"/>
        <v>116.66666666666667</v>
      </c>
      <c r="DM30" s="251">
        <v>1</v>
      </c>
      <c r="DN30" s="252">
        <v>1</v>
      </c>
      <c r="DO30" s="230">
        <v>100</v>
      </c>
      <c r="DP30" s="253"/>
    </row>
    <row r="31" spans="1:120" ht="15" customHeight="1" thickBot="1">
      <c r="A31" s="47">
        <v>9</v>
      </c>
      <c r="B31" s="48" t="s">
        <v>165</v>
      </c>
      <c r="C31" s="2">
        <v>1</v>
      </c>
      <c r="D31" s="2">
        <v>1</v>
      </c>
      <c r="E31" s="2">
        <v>0</v>
      </c>
      <c r="F31" s="2">
        <v>0</v>
      </c>
      <c r="G31" s="3">
        <v>2</v>
      </c>
      <c r="H31" s="2">
        <v>2339</v>
      </c>
      <c r="I31" s="292"/>
      <c r="J31" s="49">
        <v>4</v>
      </c>
      <c r="K31" s="49">
        <v>3</v>
      </c>
      <c r="L31" s="50">
        <f t="shared" si="17"/>
        <v>75</v>
      </c>
      <c r="M31" s="2">
        <v>33</v>
      </c>
      <c r="N31" s="2">
        <v>31</v>
      </c>
      <c r="O31" s="51">
        <f t="shared" si="1"/>
        <v>93.93939393939394</v>
      </c>
      <c r="P31">
        <v>103.23</v>
      </c>
      <c r="Q31">
        <v>100</v>
      </c>
      <c r="R31">
        <v>101.08</v>
      </c>
      <c r="S31">
        <v>94.62</v>
      </c>
      <c r="T31">
        <v>99.73</v>
      </c>
      <c r="U31" s="266">
        <v>17.073170731707318</v>
      </c>
      <c r="V31" s="266">
        <v>100</v>
      </c>
      <c r="W31" s="266">
        <v>101.21951219512195</v>
      </c>
      <c r="X31" s="266">
        <v>93.90243902439023</v>
      </c>
      <c r="Y31" s="266">
        <v>93.90243902439023</v>
      </c>
      <c r="Z31" s="266">
        <v>92.6829268292683</v>
      </c>
      <c r="AA31" s="266">
        <v>95.1219512195122</v>
      </c>
      <c r="AB31" s="266">
        <v>97.6</v>
      </c>
      <c r="AC31" s="266">
        <v>96.34146341463415</v>
      </c>
      <c r="AD31" s="267">
        <v>4</v>
      </c>
      <c r="AE31" s="268">
        <v>9</v>
      </c>
      <c r="AF31" s="269">
        <f t="shared" si="2"/>
        <v>5</v>
      </c>
      <c r="AG31" s="266">
        <f t="shared" si="3"/>
        <v>55.55555555555556</v>
      </c>
      <c r="AH31" s="228">
        <v>0</v>
      </c>
      <c r="AI31" s="229">
        <v>0</v>
      </c>
      <c r="AJ31" s="230">
        <v>0</v>
      </c>
      <c r="AK31" s="7">
        <v>0</v>
      </c>
      <c r="AL31" s="7">
        <v>0</v>
      </c>
      <c r="AM31" s="53">
        <v>0</v>
      </c>
      <c r="AN31" s="54">
        <v>0</v>
      </c>
      <c r="AO31" s="238">
        <v>1</v>
      </c>
      <c r="AP31" s="54">
        <v>0</v>
      </c>
      <c r="AQ31" s="212" t="s">
        <v>955</v>
      </c>
      <c r="AR31" s="207">
        <v>168</v>
      </c>
      <c r="AS31" s="207">
        <v>0</v>
      </c>
      <c r="AT31" s="206">
        <v>0</v>
      </c>
      <c r="AU31" s="207">
        <v>168</v>
      </c>
      <c r="AV31" s="207">
        <v>0</v>
      </c>
      <c r="AW31" s="206">
        <v>0</v>
      </c>
      <c r="AX31" s="207">
        <v>168</v>
      </c>
      <c r="AY31" s="213">
        <v>0</v>
      </c>
      <c r="AZ31" s="210">
        <v>0</v>
      </c>
      <c r="BA31" s="231">
        <f t="shared" si="16"/>
        <v>0</v>
      </c>
      <c r="BB31" s="211" t="s">
        <v>924</v>
      </c>
      <c r="BC31" s="57">
        <v>1175</v>
      </c>
      <c r="BD31" s="57">
        <v>151</v>
      </c>
      <c r="BE31" s="56">
        <f t="shared" si="4"/>
        <v>0.385531914893617</v>
      </c>
      <c r="BF31" s="57">
        <v>420</v>
      </c>
      <c r="BG31" s="57">
        <v>131</v>
      </c>
      <c r="BH31" s="58">
        <f t="shared" si="5"/>
        <v>0.6238095238095238</v>
      </c>
      <c r="BI31" s="1">
        <v>75</v>
      </c>
      <c r="BJ31" s="1">
        <v>35</v>
      </c>
      <c r="BK31" s="59">
        <f t="shared" si="6"/>
        <v>46.666666666666664</v>
      </c>
      <c r="BL31" s="1">
        <v>75</v>
      </c>
      <c r="BM31" s="1">
        <v>18</v>
      </c>
      <c r="BN31" s="59">
        <f t="shared" si="7"/>
        <v>24</v>
      </c>
      <c r="BO31" s="76">
        <v>0</v>
      </c>
      <c r="BP31" s="77">
        <v>2</v>
      </c>
      <c r="BQ31" s="77">
        <v>0</v>
      </c>
      <c r="BR31" s="77">
        <v>3</v>
      </c>
      <c r="BS31" s="78">
        <v>5</v>
      </c>
      <c r="BT31" s="77">
        <v>75</v>
      </c>
      <c r="BU31" s="309"/>
      <c r="BV31" s="309"/>
      <c r="BW31" s="309"/>
      <c r="BX31" s="309"/>
      <c r="BY31" s="52">
        <v>0</v>
      </c>
      <c r="BZ31" s="226">
        <v>5350</v>
      </c>
      <c r="CA31" s="227">
        <v>3</v>
      </c>
      <c r="CB31" s="227">
        <v>100</v>
      </c>
      <c r="CC31" s="66">
        <v>777</v>
      </c>
      <c r="CD31" s="66">
        <v>530</v>
      </c>
      <c r="CE31" s="273" t="s">
        <v>166</v>
      </c>
      <c r="CF31" s="277">
        <v>5350</v>
      </c>
      <c r="CG31" s="278">
        <v>2</v>
      </c>
      <c r="CH31" s="64">
        <v>66</v>
      </c>
      <c r="CI31" s="239">
        <v>7</v>
      </c>
      <c r="CJ31" s="79">
        <v>6</v>
      </c>
      <c r="CK31" s="79">
        <v>0</v>
      </c>
      <c r="CL31" s="79">
        <v>38</v>
      </c>
      <c r="CM31" s="79">
        <v>30</v>
      </c>
      <c r="CN31" s="79">
        <v>10</v>
      </c>
      <c r="CO31" s="79">
        <v>84</v>
      </c>
      <c r="CP31" s="79">
        <v>93</v>
      </c>
      <c r="CQ31" s="240" t="s">
        <v>1143</v>
      </c>
      <c r="CR31" s="241">
        <v>85.7</v>
      </c>
      <c r="CS31" s="350">
        <v>0</v>
      </c>
      <c r="CT31" s="351">
        <v>0</v>
      </c>
      <c r="CU31" s="352">
        <v>0</v>
      </c>
      <c r="CV31" s="68">
        <v>2450</v>
      </c>
      <c r="CW31" s="69">
        <v>4605</v>
      </c>
      <c r="CX31" s="70">
        <f t="shared" si="8"/>
        <v>187.9591836734694</v>
      </c>
      <c r="CY31" s="69">
        <v>1955</v>
      </c>
      <c r="CZ31" s="70">
        <f t="shared" si="9"/>
        <v>79.79591836734694</v>
      </c>
      <c r="DA31" s="69">
        <v>953</v>
      </c>
      <c r="DB31" s="70">
        <f t="shared" si="10"/>
        <v>38.89795918367347</v>
      </c>
      <c r="DC31" s="69">
        <v>3070</v>
      </c>
      <c r="DD31" s="71">
        <f t="shared" si="11"/>
        <v>125.30612244897958</v>
      </c>
      <c r="DE31" s="69">
        <v>3497</v>
      </c>
      <c r="DF31" s="71">
        <f t="shared" si="12"/>
        <v>142.73469387755102</v>
      </c>
      <c r="DG31" s="69">
        <v>2665</v>
      </c>
      <c r="DH31" s="71">
        <f t="shared" si="13"/>
        <v>108.77551020408163</v>
      </c>
      <c r="DI31" s="72">
        <v>2195</v>
      </c>
      <c r="DJ31" s="73">
        <f t="shared" si="14"/>
        <v>89.59183673469387</v>
      </c>
      <c r="DK31" s="74">
        <v>6</v>
      </c>
      <c r="DL31" s="75">
        <f t="shared" si="15"/>
        <v>100</v>
      </c>
      <c r="DM31" s="251">
        <v>1</v>
      </c>
      <c r="DN31" s="252">
        <v>2</v>
      </c>
      <c r="DO31" s="230">
        <v>50</v>
      </c>
      <c r="DP31" s="253"/>
    </row>
    <row r="32" spans="1:120" ht="15" customHeight="1" thickBot="1">
      <c r="A32" s="47">
        <v>6</v>
      </c>
      <c r="B32" s="48" t="s">
        <v>167</v>
      </c>
      <c r="C32" s="2">
        <v>3</v>
      </c>
      <c r="D32" s="2">
        <v>3</v>
      </c>
      <c r="E32" s="2">
        <v>0</v>
      </c>
      <c r="F32" s="2">
        <v>0</v>
      </c>
      <c r="G32" s="3">
        <v>6</v>
      </c>
      <c r="H32" s="2">
        <v>2511</v>
      </c>
      <c r="I32" s="292"/>
      <c r="J32" s="49">
        <v>5</v>
      </c>
      <c r="K32" s="49">
        <v>4</v>
      </c>
      <c r="L32" s="50">
        <f t="shared" si="17"/>
        <v>80</v>
      </c>
      <c r="M32" s="2">
        <v>38</v>
      </c>
      <c r="N32" s="2">
        <v>36</v>
      </c>
      <c r="O32" s="51">
        <f t="shared" si="1"/>
        <v>94.73684210526315</v>
      </c>
      <c r="P32">
        <v>95.56</v>
      </c>
      <c r="Q32">
        <v>101.11</v>
      </c>
      <c r="R32">
        <v>90</v>
      </c>
      <c r="S32">
        <v>104.44</v>
      </c>
      <c r="T32">
        <v>97.78</v>
      </c>
      <c r="U32" s="266">
        <v>74.48979591836735</v>
      </c>
      <c r="V32" s="266">
        <v>142.85714285714286</v>
      </c>
      <c r="W32" s="266">
        <v>126.53061224489797</v>
      </c>
      <c r="X32" s="266">
        <v>130.6122448979592</v>
      </c>
      <c r="Y32" s="266">
        <v>127.55102040816327</v>
      </c>
      <c r="Z32" s="266">
        <v>130.6122448979592</v>
      </c>
      <c r="AA32" s="266">
        <v>106.12244897959184</v>
      </c>
      <c r="AB32" s="266">
        <v>73.51</v>
      </c>
      <c r="AC32" s="266">
        <v>116.3265306122449</v>
      </c>
      <c r="AD32" s="267">
        <v>2</v>
      </c>
      <c r="AE32" s="268">
        <v>9</v>
      </c>
      <c r="AF32" s="269">
        <f t="shared" si="2"/>
        <v>7</v>
      </c>
      <c r="AG32" s="266">
        <f t="shared" si="3"/>
        <v>77.77777777777779</v>
      </c>
      <c r="AH32" s="228">
        <v>0</v>
      </c>
      <c r="AI32" s="229">
        <v>0</v>
      </c>
      <c r="AJ32" s="230">
        <v>0</v>
      </c>
      <c r="AK32" s="7">
        <v>1</v>
      </c>
      <c r="AL32" s="7">
        <v>1</v>
      </c>
      <c r="AM32" s="53">
        <v>100</v>
      </c>
      <c r="AN32" s="54">
        <v>0</v>
      </c>
      <c r="AO32" s="238">
        <v>0</v>
      </c>
      <c r="AP32" s="54">
        <v>0</v>
      </c>
      <c r="AQ32" s="212" t="s">
        <v>956</v>
      </c>
      <c r="AR32" s="207">
        <v>168</v>
      </c>
      <c r="AS32" s="207">
        <v>13</v>
      </c>
      <c r="AT32" s="206">
        <v>12.04</v>
      </c>
      <c r="AU32" s="207">
        <v>168</v>
      </c>
      <c r="AV32" s="207">
        <v>105</v>
      </c>
      <c r="AW32" s="206">
        <v>97.22</v>
      </c>
      <c r="AX32" s="207">
        <v>168</v>
      </c>
      <c r="AY32" s="213">
        <v>0</v>
      </c>
      <c r="AZ32" s="210">
        <v>0</v>
      </c>
      <c r="BA32" s="231">
        <f t="shared" si="16"/>
        <v>34.896249999999995</v>
      </c>
      <c r="BB32" s="211" t="s">
        <v>924</v>
      </c>
      <c r="BC32" s="57">
        <v>1236</v>
      </c>
      <c r="BD32" s="57">
        <v>321</v>
      </c>
      <c r="BE32" s="56">
        <f t="shared" si="4"/>
        <v>0.779126213592233</v>
      </c>
      <c r="BF32" s="57">
        <v>378</v>
      </c>
      <c r="BG32" s="57" t="s">
        <v>128</v>
      </c>
      <c r="BH32" s="58" t="e">
        <f t="shared" si="5"/>
        <v>#VALUE!</v>
      </c>
      <c r="BI32" s="1">
        <v>116</v>
      </c>
      <c r="BJ32" s="1">
        <v>63</v>
      </c>
      <c r="BK32" s="59">
        <f t="shared" si="6"/>
        <v>54.310344827586206</v>
      </c>
      <c r="BL32" s="1">
        <v>116</v>
      </c>
      <c r="BM32" s="1">
        <v>30</v>
      </c>
      <c r="BN32" s="59">
        <f t="shared" si="7"/>
        <v>25.862068965517242</v>
      </c>
      <c r="BO32" s="76">
        <v>0</v>
      </c>
      <c r="BP32" s="77">
        <v>3</v>
      </c>
      <c r="BQ32" s="77">
        <v>0</v>
      </c>
      <c r="BR32" s="77">
        <v>0</v>
      </c>
      <c r="BS32" s="78">
        <v>3</v>
      </c>
      <c r="BT32" s="77">
        <v>116</v>
      </c>
      <c r="BU32" s="309"/>
      <c r="BV32" s="309"/>
      <c r="BW32" s="309"/>
      <c r="BX32" s="309"/>
      <c r="BY32" s="52">
        <v>1</v>
      </c>
      <c r="BZ32" s="226">
        <v>6042</v>
      </c>
      <c r="CA32" s="227">
        <v>3</v>
      </c>
      <c r="CB32" s="227">
        <v>100</v>
      </c>
      <c r="CC32" s="65">
        <v>1078</v>
      </c>
      <c r="CD32" s="65">
        <v>1059</v>
      </c>
      <c r="CE32" s="273" t="s">
        <v>168</v>
      </c>
      <c r="CF32" s="277">
        <v>6042</v>
      </c>
      <c r="CG32" s="278">
        <v>3</v>
      </c>
      <c r="CH32" s="64">
        <v>100</v>
      </c>
      <c r="CI32" s="239">
        <v>7</v>
      </c>
      <c r="CJ32" s="79">
        <v>0</v>
      </c>
      <c r="CK32" s="79">
        <v>0</v>
      </c>
      <c r="CL32" s="79">
        <v>692</v>
      </c>
      <c r="CM32" s="79">
        <v>0</v>
      </c>
      <c r="CN32" s="79">
        <v>0</v>
      </c>
      <c r="CO32" s="79">
        <v>0</v>
      </c>
      <c r="CP32" s="79">
        <v>0</v>
      </c>
      <c r="CQ32" s="240" t="s">
        <v>1154</v>
      </c>
      <c r="CR32" s="241">
        <v>14.2</v>
      </c>
      <c r="CS32" s="350">
        <v>0</v>
      </c>
      <c r="CT32" s="351">
        <v>0</v>
      </c>
      <c r="CU32" s="352">
        <v>0</v>
      </c>
      <c r="CV32" s="68">
        <v>1832</v>
      </c>
      <c r="CW32" s="69">
        <v>3879</v>
      </c>
      <c r="CX32" s="70">
        <f t="shared" si="8"/>
        <v>211.735807860262</v>
      </c>
      <c r="CY32" s="69">
        <v>1707</v>
      </c>
      <c r="CZ32" s="70">
        <f t="shared" si="9"/>
        <v>93.17685589519651</v>
      </c>
      <c r="DA32" s="69">
        <v>1834</v>
      </c>
      <c r="DB32" s="70">
        <f t="shared" si="10"/>
        <v>100.10917030567686</v>
      </c>
      <c r="DC32" s="69">
        <v>3668</v>
      </c>
      <c r="DD32" s="71">
        <f t="shared" si="11"/>
        <v>200.2183406113537</v>
      </c>
      <c r="DE32" s="69">
        <v>2329</v>
      </c>
      <c r="DF32" s="71">
        <f t="shared" si="12"/>
        <v>127.12882096069869</v>
      </c>
      <c r="DG32" s="69">
        <v>1881</v>
      </c>
      <c r="DH32" s="71">
        <f t="shared" si="13"/>
        <v>102.67467248908298</v>
      </c>
      <c r="DI32" s="72">
        <v>1876</v>
      </c>
      <c r="DJ32" s="73">
        <f t="shared" si="14"/>
        <v>102.40174672489081</v>
      </c>
      <c r="DK32" s="74">
        <v>7</v>
      </c>
      <c r="DL32" s="75">
        <f t="shared" si="15"/>
        <v>116.66666666666667</v>
      </c>
      <c r="DM32" s="251">
        <v>0</v>
      </c>
      <c r="DN32" s="252">
        <v>0</v>
      </c>
      <c r="DO32" s="230">
        <v>0</v>
      </c>
      <c r="DP32" s="253"/>
    </row>
    <row r="33" spans="1:120" ht="15" customHeight="1" thickBot="1">
      <c r="A33" s="47">
        <v>3</v>
      </c>
      <c r="B33" s="48" t="s">
        <v>169</v>
      </c>
      <c r="C33" s="2">
        <v>1</v>
      </c>
      <c r="D33" s="2">
        <v>1</v>
      </c>
      <c r="E33" s="2">
        <v>0</v>
      </c>
      <c r="F33" s="2">
        <v>1</v>
      </c>
      <c r="G33" s="3">
        <v>3</v>
      </c>
      <c r="H33" s="2">
        <v>2613</v>
      </c>
      <c r="I33" s="292"/>
      <c r="J33" s="49">
        <v>1</v>
      </c>
      <c r="K33" s="49">
        <v>0</v>
      </c>
      <c r="L33" s="50">
        <f t="shared" si="17"/>
        <v>0</v>
      </c>
      <c r="M33" s="2">
        <v>26</v>
      </c>
      <c r="N33" s="2">
        <v>26</v>
      </c>
      <c r="O33" s="51">
        <f t="shared" si="1"/>
        <v>100</v>
      </c>
      <c r="P33">
        <v>115.56</v>
      </c>
      <c r="Q33">
        <v>112.22</v>
      </c>
      <c r="R33">
        <v>110</v>
      </c>
      <c r="S33">
        <v>101.11</v>
      </c>
      <c r="T33">
        <v>109.72</v>
      </c>
      <c r="U33" s="266">
        <v>21.904761904761905</v>
      </c>
      <c r="V33" s="266">
        <v>82.85714285714286</v>
      </c>
      <c r="W33" s="266">
        <v>85.71428571428571</v>
      </c>
      <c r="X33" s="266">
        <v>80.95238095238095</v>
      </c>
      <c r="Y33" s="266">
        <v>82.85714285714286</v>
      </c>
      <c r="Z33" s="266">
        <v>85.71428571428571</v>
      </c>
      <c r="AA33" s="266">
        <v>97.14285714285714</v>
      </c>
      <c r="AB33" s="266">
        <v>63.96</v>
      </c>
      <c r="AC33" s="266">
        <v>86.66666666666667</v>
      </c>
      <c r="AD33" s="267">
        <v>8</v>
      </c>
      <c r="AE33" s="268">
        <v>9</v>
      </c>
      <c r="AF33" s="269">
        <f t="shared" si="2"/>
        <v>1</v>
      </c>
      <c r="AG33" s="266">
        <f t="shared" si="3"/>
        <v>11.11111111111111</v>
      </c>
      <c r="AH33" s="228">
        <v>0</v>
      </c>
      <c r="AI33" s="229">
        <v>0</v>
      </c>
      <c r="AJ33" s="230">
        <v>0</v>
      </c>
      <c r="AK33" s="7">
        <v>0</v>
      </c>
      <c r="AL33" s="7">
        <v>0</v>
      </c>
      <c r="AM33" s="53">
        <v>0</v>
      </c>
      <c r="AN33" s="54">
        <v>0</v>
      </c>
      <c r="AO33" s="238">
        <v>0</v>
      </c>
      <c r="AP33" s="54">
        <v>0</v>
      </c>
      <c r="AQ33" s="212" t="s">
        <v>957</v>
      </c>
      <c r="AR33" s="207">
        <v>168</v>
      </c>
      <c r="AS33" s="207">
        <v>12</v>
      </c>
      <c r="AT33" s="206">
        <v>11.11</v>
      </c>
      <c r="AU33" s="207">
        <v>168</v>
      </c>
      <c r="AV33" s="207">
        <v>39</v>
      </c>
      <c r="AW33" s="206">
        <v>36.11</v>
      </c>
      <c r="AX33" s="207">
        <v>168</v>
      </c>
      <c r="AY33" s="213">
        <v>0</v>
      </c>
      <c r="AZ33" s="210">
        <v>0</v>
      </c>
      <c r="BA33" s="231">
        <f t="shared" si="16"/>
        <v>15.450624999999999</v>
      </c>
      <c r="BB33" s="211" t="s">
        <v>924</v>
      </c>
      <c r="BC33" s="57">
        <v>1355</v>
      </c>
      <c r="BD33" s="57">
        <v>330</v>
      </c>
      <c r="BE33" s="56">
        <f t="shared" si="4"/>
        <v>0.7306273062730627</v>
      </c>
      <c r="BF33" s="57">
        <v>407</v>
      </c>
      <c r="BG33" s="57">
        <v>229</v>
      </c>
      <c r="BH33" s="58">
        <f t="shared" si="5"/>
        <v>1.1253071253071254</v>
      </c>
      <c r="BI33" s="1">
        <v>79</v>
      </c>
      <c r="BJ33" s="1">
        <v>42</v>
      </c>
      <c r="BK33" s="59">
        <f t="shared" si="6"/>
        <v>53.16455696202531</v>
      </c>
      <c r="BL33" s="1">
        <v>79</v>
      </c>
      <c r="BM33" s="1">
        <v>16</v>
      </c>
      <c r="BN33" s="59">
        <f t="shared" si="7"/>
        <v>20.253164556962027</v>
      </c>
      <c r="BO33" s="76">
        <v>0</v>
      </c>
      <c r="BP33" s="77">
        <v>2</v>
      </c>
      <c r="BQ33" s="77">
        <v>2</v>
      </c>
      <c r="BR33" s="77">
        <v>1</v>
      </c>
      <c r="BS33" s="78">
        <v>5</v>
      </c>
      <c r="BT33" s="77">
        <v>79</v>
      </c>
      <c r="BU33" s="309"/>
      <c r="BV33" s="309"/>
      <c r="BW33" s="309"/>
      <c r="BX33" s="309"/>
      <c r="BY33" s="52">
        <v>0</v>
      </c>
      <c r="BZ33" s="226">
        <v>6467</v>
      </c>
      <c r="CA33" s="227">
        <v>3</v>
      </c>
      <c r="CB33" s="227">
        <v>100</v>
      </c>
      <c r="CC33" s="66">
        <v>976</v>
      </c>
      <c r="CD33" s="66">
        <v>850</v>
      </c>
      <c r="CE33" s="273" t="s">
        <v>170</v>
      </c>
      <c r="CF33" s="277">
        <v>6467</v>
      </c>
      <c r="CG33" s="278">
        <v>3</v>
      </c>
      <c r="CH33" s="64">
        <v>100</v>
      </c>
      <c r="CI33" s="239">
        <v>7</v>
      </c>
      <c r="CJ33" s="79">
        <v>11</v>
      </c>
      <c r="CK33" s="79">
        <v>0</v>
      </c>
      <c r="CL33" s="79">
        <v>10</v>
      </c>
      <c r="CM33" s="79">
        <v>1</v>
      </c>
      <c r="CN33" s="79">
        <v>11</v>
      </c>
      <c r="CO33" s="79">
        <v>5</v>
      </c>
      <c r="CP33" s="79">
        <v>6</v>
      </c>
      <c r="CQ33" s="240" t="s">
        <v>1143</v>
      </c>
      <c r="CR33" s="241">
        <v>85.7</v>
      </c>
      <c r="CS33" s="350">
        <v>0</v>
      </c>
      <c r="CT33" s="351">
        <v>0</v>
      </c>
      <c r="CU33" s="352">
        <v>0</v>
      </c>
      <c r="CV33" s="68">
        <v>2351</v>
      </c>
      <c r="CW33" s="69">
        <v>3430</v>
      </c>
      <c r="CX33" s="70">
        <f t="shared" si="8"/>
        <v>145.89536367503192</v>
      </c>
      <c r="CY33" s="69">
        <v>1157</v>
      </c>
      <c r="CZ33" s="70">
        <f t="shared" si="9"/>
        <v>49.213100808166736</v>
      </c>
      <c r="DA33" s="69">
        <v>767</v>
      </c>
      <c r="DB33" s="70">
        <f t="shared" si="10"/>
        <v>32.62441514249256</v>
      </c>
      <c r="DC33" s="69">
        <v>1828</v>
      </c>
      <c r="DD33" s="71">
        <f t="shared" si="11"/>
        <v>77.75414717141642</v>
      </c>
      <c r="DE33" s="69">
        <v>0</v>
      </c>
      <c r="DF33" s="71">
        <f t="shared" si="12"/>
        <v>0</v>
      </c>
      <c r="DG33" s="69">
        <v>470</v>
      </c>
      <c r="DH33" s="71">
        <f t="shared" si="13"/>
        <v>19.99149298170991</v>
      </c>
      <c r="DI33" s="72">
        <v>465</v>
      </c>
      <c r="DJ33" s="73">
        <f t="shared" si="14"/>
        <v>19.77881752445768</v>
      </c>
      <c r="DK33" s="74">
        <v>4</v>
      </c>
      <c r="DL33" s="75">
        <f t="shared" si="15"/>
        <v>66.66666666666666</v>
      </c>
      <c r="DM33" s="251">
        <v>0</v>
      </c>
      <c r="DN33" s="252">
        <v>0</v>
      </c>
      <c r="DO33" s="230">
        <v>0</v>
      </c>
      <c r="DP33" s="253"/>
    </row>
    <row r="34" spans="1:120" ht="15" customHeight="1" thickBot="1">
      <c r="A34" s="47">
        <v>6</v>
      </c>
      <c r="B34" s="48" t="s">
        <v>171</v>
      </c>
      <c r="C34" s="2">
        <v>2</v>
      </c>
      <c r="D34" s="2">
        <v>3</v>
      </c>
      <c r="E34" s="2">
        <v>1</v>
      </c>
      <c r="F34" s="2">
        <v>1</v>
      </c>
      <c r="G34" s="3">
        <v>7</v>
      </c>
      <c r="H34" s="2">
        <v>2186</v>
      </c>
      <c r="I34" s="292"/>
      <c r="J34" s="49">
        <v>1</v>
      </c>
      <c r="K34" s="49">
        <v>0</v>
      </c>
      <c r="L34" s="50">
        <f t="shared" si="17"/>
        <v>0</v>
      </c>
      <c r="M34" s="2">
        <v>33</v>
      </c>
      <c r="N34" s="2">
        <v>31</v>
      </c>
      <c r="O34" s="51">
        <f t="shared" si="1"/>
        <v>93.93939393939394</v>
      </c>
      <c r="P34">
        <v>119.44</v>
      </c>
      <c r="Q34">
        <v>163.89</v>
      </c>
      <c r="R34">
        <v>172.22</v>
      </c>
      <c r="S34">
        <v>125</v>
      </c>
      <c r="T34">
        <v>145.14</v>
      </c>
      <c r="U34" s="266">
        <v>14.285714285714285</v>
      </c>
      <c r="V34" s="266">
        <v>109.52380952380953</v>
      </c>
      <c r="W34" s="266">
        <v>123.80952380952381</v>
      </c>
      <c r="X34" s="266">
        <v>126.19047619047619</v>
      </c>
      <c r="Y34" s="266">
        <v>138.0952380952381</v>
      </c>
      <c r="Z34" s="266">
        <v>119.04761904761905</v>
      </c>
      <c r="AA34" s="266">
        <v>71.42857142857143</v>
      </c>
      <c r="AB34" s="266">
        <v>95.95</v>
      </c>
      <c r="AC34" s="266">
        <v>97.61904761904762</v>
      </c>
      <c r="AD34" s="267">
        <v>2</v>
      </c>
      <c r="AE34" s="268">
        <v>9</v>
      </c>
      <c r="AF34" s="269">
        <f t="shared" si="2"/>
        <v>7</v>
      </c>
      <c r="AG34" s="266">
        <f t="shared" si="3"/>
        <v>77.77777777777779</v>
      </c>
      <c r="AH34" s="228">
        <v>0</v>
      </c>
      <c r="AI34" s="229">
        <v>0</v>
      </c>
      <c r="AJ34" s="230">
        <v>0</v>
      </c>
      <c r="AK34" s="7">
        <v>1</v>
      </c>
      <c r="AL34" s="7">
        <v>1</v>
      </c>
      <c r="AM34" s="53">
        <v>100</v>
      </c>
      <c r="AN34" s="54">
        <v>0</v>
      </c>
      <c r="AO34" s="238">
        <v>0</v>
      </c>
      <c r="AP34" s="54">
        <v>0</v>
      </c>
      <c r="AQ34" s="212" t="s">
        <v>958</v>
      </c>
      <c r="AR34" s="207">
        <v>120</v>
      </c>
      <c r="AS34" s="207">
        <v>50</v>
      </c>
      <c r="AT34" s="206">
        <v>69.44</v>
      </c>
      <c r="AU34" s="207">
        <v>120</v>
      </c>
      <c r="AV34" s="207">
        <v>81</v>
      </c>
      <c r="AW34" s="206">
        <v>112.5</v>
      </c>
      <c r="AX34" s="207">
        <v>120</v>
      </c>
      <c r="AY34" s="213">
        <v>11</v>
      </c>
      <c r="AZ34" s="210">
        <v>15.28</v>
      </c>
      <c r="BA34" s="231">
        <f t="shared" si="16"/>
        <v>65.97124999999998</v>
      </c>
      <c r="BB34" s="211" t="s">
        <v>930</v>
      </c>
      <c r="BC34" s="57">
        <v>1156</v>
      </c>
      <c r="BD34" s="57">
        <v>698</v>
      </c>
      <c r="BE34" s="56">
        <f t="shared" si="4"/>
        <v>1.8114186851211074</v>
      </c>
      <c r="BF34" s="57">
        <v>464</v>
      </c>
      <c r="BG34" s="57">
        <v>350</v>
      </c>
      <c r="BH34" s="58">
        <f t="shared" si="5"/>
        <v>1.5086206896551724</v>
      </c>
      <c r="BI34" s="1">
        <v>46</v>
      </c>
      <c r="BJ34" s="1">
        <v>6</v>
      </c>
      <c r="BK34" s="59">
        <f t="shared" si="6"/>
        <v>13.043478260869565</v>
      </c>
      <c r="BL34" s="1">
        <v>46</v>
      </c>
      <c r="BM34" s="1">
        <v>10</v>
      </c>
      <c r="BN34" s="59">
        <f t="shared" si="7"/>
        <v>21.73913043478261</v>
      </c>
      <c r="BO34" s="76">
        <v>0</v>
      </c>
      <c r="BP34" s="77">
        <v>1</v>
      </c>
      <c r="BQ34" s="77">
        <v>1</v>
      </c>
      <c r="BR34" s="77">
        <v>0</v>
      </c>
      <c r="BS34" s="78">
        <v>2</v>
      </c>
      <c r="BT34" s="77">
        <v>46</v>
      </c>
      <c r="BU34" s="309"/>
      <c r="BV34" s="309"/>
      <c r="BW34" s="309"/>
      <c r="BX34" s="309"/>
      <c r="BY34" s="52">
        <v>0</v>
      </c>
      <c r="BZ34" s="226">
        <v>4394</v>
      </c>
      <c r="CA34" s="227">
        <v>2</v>
      </c>
      <c r="CB34" s="227">
        <v>100</v>
      </c>
      <c r="CC34" s="66">
        <v>457</v>
      </c>
      <c r="CD34" s="66">
        <v>400</v>
      </c>
      <c r="CE34" s="273" t="s">
        <v>172</v>
      </c>
      <c r="CF34" s="277">
        <v>4394</v>
      </c>
      <c r="CG34" s="278">
        <v>2</v>
      </c>
      <c r="CH34" s="64">
        <v>100</v>
      </c>
      <c r="CI34" s="239">
        <v>7</v>
      </c>
      <c r="CJ34" s="79">
        <v>0</v>
      </c>
      <c r="CK34" s="79">
        <v>0</v>
      </c>
      <c r="CL34" s="79">
        <v>4</v>
      </c>
      <c r="CM34" s="79">
        <v>0</v>
      </c>
      <c r="CN34" s="79">
        <v>0</v>
      </c>
      <c r="CO34" s="79">
        <v>23</v>
      </c>
      <c r="CP34" s="79">
        <v>12</v>
      </c>
      <c r="CQ34" s="240" t="s">
        <v>1150</v>
      </c>
      <c r="CR34" s="241">
        <v>42.8</v>
      </c>
      <c r="CS34" s="350">
        <v>0</v>
      </c>
      <c r="CT34" s="351">
        <v>0</v>
      </c>
      <c r="CU34" s="352">
        <v>0</v>
      </c>
      <c r="CV34" s="68">
        <v>1474</v>
      </c>
      <c r="CW34" s="69">
        <v>2965</v>
      </c>
      <c r="CX34" s="70">
        <f t="shared" si="8"/>
        <v>201.15332428765265</v>
      </c>
      <c r="CY34" s="69">
        <v>720</v>
      </c>
      <c r="CZ34" s="70">
        <f t="shared" si="9"/>
        <v>48.846675712347356</v>
      </c>
      <c r="DA34" s="69">
        <v>2051</v>
      </c>
      <c r="DB34" s="70">
        <f t="shared" si="10"/>
        <v>139.14518317503394</v>
      </c>
      <c r="DC34" s="69">
        <v>2933</v>
      </c>
      <c r="DD34" s="71">
        <f t="shared" si="11"/>
        <v>198.98236092265944</v>
      </c>
      <c r="DE34" s="69">
        <v>1477</v>
      </c>
      <c r="DF34" s="71">
        <f t="shared" si="12"/>
        <v>100.2035278154681</v>
      </c>
      <c r="DG34" s="69">
        <v>1469</v>
      </c>
      <c r="DH34" s="71">
        <f t="shared" si="13"/>
        <v>99.6607869742198</v>
      </c>
      <c r="DI34" s="72">
        <v>54</v>
      </c>
      <c r="DJ34" s="73">
        <f t="shared" si="14"/>
        <v>3.6635006784260513</v>
      </c>
      <c r="DK34" s="74">
        <v>6</v>
      </c>
      <c r="DL34" s="75">
        <f t="shared" si="15"/>
        <v>100</v>
      </c>
      <c r="DM34" s="251">
        <v>0</v>
      </c>
      <c r="DN34" s="252">
        <v>0</v>
      </c>
      <c r="DO34" s="230">
        <v>0</v>
      </c>
      <c r="DP34" s="253"/>
    </row>
    <row r="35" spans="1:120" ht="15" customHeight="1" thickBot="1">
      <c r="A35" s="47">
        <v>11</v>
      </c>
      <c r="B35" s="48" t="s">
        <v>173</v>
      </c>
      <c r="C35" s="2">
        <v>10</v>
      </c>
      <c r="D35" s="2">
        <v>11</v>
      </c>
      <c r="E35" s="2">
        <v>2</v>
      </c>
      <c r="F35" s="2">
        <v>3</v>
      </c>
      <c r="G35" s="3">
        <v>26</v>
      </c>
      <c r="H35" s="2">
        <v>9549</v>
      </c>
      <c r="I35" s="292"/>
      <c r="J35" s="49">
        <v>7</v>
      </c>
      <c r="K35" s="49">
        <v>7</v>
      </c>
      <c r="L35" s="50">
        <f t="shared" si="17"/>
        <v>100</v>
      </c>
      <c r="M35" s="2">
        <v>101</v>
      </c>
      <c r="N35" s="2">
        <v>100</v>
      </c>
      <c r="O35" s="51">
        <f t="shared" si="1"/>
        <v>99.00990099009901</v>
      </c>
      <c r="P35">
        <v>93.86</v>
      </c>
      <c r="Q35">
        <v>94.07</v>
      </c>
      <c r="R35">
        <v>86.65</v>
      </c>
      <c r="S35">
        <v>91.95</v>
      </c>
      <c r="T35">
        <v>91.63</v>
      </c>
      <c r="U35" s="266">
        <v>29.20353982300885</v>
      </c>
      <c r="V35" s="266">
        <v>95.79646017699115</v>
      </c>
      <c r="W35" s="266">
        <v>94.91150442477876</v>
      </c>
      <c r="X35" s="266">
        <v>98.23008849557522</v>
      </c>
      <c r="Y35" s="266">
        <v>85.61946902654867</v>
      </c>
      <c r="Z35" s="266">
        <v>97.78761061946902</v>
      </c>
      <c r="AA35" s="266">
        <v>101.54867256637168</v>
      </c>
      <c r="AB35" s="266">
        <v>90.08</v>
      </c>
      <c r="AC35" s="266">
        <v>96.01769911504425</v>
      </c>
      <c r="AD35" s="267">
        <v>4</v>
      </c>
      <c r="AE35" s="268">
        <v>9</v>
      </c>
      <c r="AF35" s="269">
        <f t="shared" si="2"/>
        <v>5</v>
      </c>
      <c r="AG35" s="266">
        <f t="shared" si="3"/>
        <v>55.55555555555556</v>
      </c>
      <c r="AH35" s="228">
        <v>4</v>
      </c>
      <c r="AI35" s="229">
        <v>0</v>
      </c>
      <c r="AJ35" s="230">
        <v>0</v>
      </c>
      <c r="AK35" s="7">
        <v>11</v>
      </c>
      <c r="AL35" s="7">
        <v>11</v>
      </c>
      <c r="AM35" s="53">
        <v>100</v>
      </c>
      <c r="AN35" s="54">
        <v>0</v>
      </c>
      <c r="AO35" s="238">
        <v>0</v>
      </c>
      <c r="AP35" s="54">
        <v>0</v>
      </c>
      <c r="AQ35" s="212" t="s">
        <v>959</v>
      </c>
      <c r="AR35" s="207">
        <v>216</v>
      </c>
      <c r="AS35" s="207">
        <v>36</v>
      </c>
      <c r="AT35" s="206">
        <v>27.27</v>
      </c>
      <c r="AU35" s="207">
        <v>216</v>
      </c>
      <c r="AV35" s="207">
        <v>44</v>
      </c>
      <c r="AW35" s="206">
        <v>33.33</v>
      </c>
      <c r="AX35" s="207">
        <v>216</v>
      </c>
      <c r="AY35" s="213">
        <v>7</v>
      </c>
      <c r="AZ35" s="210">
        <v>5.3</v>
      </c>
      <c r="BA35" s="231">
        <f t="shared" si="16"/>
        <v>22.298125</v>
      </c>
      <c r="BB35" s="211" t="s">
        <v>960</v>
      </c>
      <c r="BC35" s="57">
        <v>5193</v>
      </c>
      <c r="BD35" s="57">
        <v>1369</v>
      </c>
      <c r="BE35" s="56">
        <f t="shared" si="4"/>
        <v>0.7908723281340265</v>
      </c>
      <c r="BF35" s="57">
        <v>1329</v>
      </c>
      <c r="BG35" s="57">
        <v>152</v>
      </c>
      <c r="BH35" s="58">
        <f t="shared" si="5"/>
        <v>0.2287434161023326</v>
      </c>
      <c r="BI35" s="1">
        <v>483</v>
      </c>
      <c r="BJ35" s="1">
        <v>158</v>
      </c>
      <c r="BK35" s="59">
        <f t="shared" si="6"/>
        <v>32.71221532091098</v>
      </c>
      <c r="BL35" s="1">
        <v>483</v>
      </c>
      <c r="BM35" s="1">
        <v>119</v>
      </c>
      <c r="BN35" s="59">
        <f t="shared" si="7"/>
        <v>24.637681159420293</v>
      </c>
      <c r="BO35" s="76">
        <v>2</v>
      </c>
      <c r="BP35" s="77">
        <v>4</v>
      </c>
      <c r="BQ35" s="77">
        <v>2</v>
      </c>
      <c r="BR35" s="77">
        <v>1</v>
      </c>
      <c r="BS35" s="78">
        <v>7</v>
      </c>
      <c r="BT35" s="77">
        <v>483</v>
      </c>
      <c r="BU35" s="309"/>
      <c r="BV35" s="309"/>
      <c r="BW35" s="309"/>
      <c r="BX35" s="309"/>
      <c r="BY35" s="52">
        <v>0</v>
      </c>
      <c r="BZ35" s="226">
        <v>23642</v>
      </c>
      <c r="CA35" s="227">
        <v>10</v>
      </c>
      <c r="CB35" s="227">
        <v>100</v>
      </c>
      <c r="CC35" s="65">
        <v>2416</v>
      </c>
      <c r="CD35" s="65">
        <v>1799</v>
      </c>
      <c r="CE35" s="273" t="s">
        <v>174</v>
      </c>
      <c r="CF35" s="277">
        <v>23642</v>
      </c>
      <c r="CG35" s="278">
        <v>10</v>
      </c>
      <c r="CH35" s="64">
        <v>100</v>
      </c>
      <c r="CI35" s="239">
        <v>7</v>
      </c>
      <c r="CJ35" s="79">
        <v>277</v>
      </c>
      <c r="CK35" s="79">
        <v>0</v>
      </c>
      <c r="CL35" s="79">
        <v>323</v>
      </c>
      <c r="CM35" s="79">
        <v>14</v>
      </c>
      <c r="CN35" s="79">
        <v>124</v>
      </c>
      <c r="CO35" s="79">
        <v>109</v>
      </c>
      <c r="CP35" s="79">
        <v>85</v>
      </c>
      <c r="CQ35" s="240" t="s">
        <v>1143</v>
      </c>
      <c r="CR35" s="241">
        <v>85.7</v>
      </c>
      <c r="CS35" s="350">
        <v>2</v>
      </c>
      <c r="CT35" s="351">
        <v>0</v>
      </c>
      <c r="CU35" s="352">
        <v>0</v>
      </c>
      <c r="CV35" s="68">
        <v>11482</v>
      </c>
      <c r="CW35" s="69">
        <v>9250</v>
      </c>
      <c r="CX35" s="70">
        <f t="shared" si="8"/>
        <v>80.56087789583695</v>
      </c>
      <c r="CY35" s="69">
        <v>6377</v>
      </c>
      <c r="CZ35" s="70">
        <f t="shared" si="9"/>
        <v>55.53910468559484</v>
      </c>
      <c r="DA35" s="69">
        <v>4997</v>
      </c>
      <c r="DB35" s="70">
        <f t="shared" si="10"/>
        <v>43.52029263194566</v>
      </c>
      <c r="DC35" s="69">
        <v>13227</v>
      </c>
      <c r="DD35" s="71">
        <f t="shared" si="11"/>
        <v>115.19770074899841</v>
      </c>
      <c r="DE35" s="69">
        <v>16362</v>
      </c>
      <c r="DF35" s="71">
        <f t="shared" si="12"/>
        <v>142.50130639261454</v>
      </c>
      <c r="DG35" s="69">
        <v>10836</v>
      </c>
      <c r="DH35" s="71">
        <f t="shared" si="13"/>
        <v>94.37380247343668</v>
      </c>
      <c r="DI35" s="72">
        <v>11575</v>
      </c>
      <c r="DJ35" s="73">
        <f t="shared" si="14"/>
        <v>100.80996342100678</v>
      </c>
      <c r="DK35" s="74">
        <v>6</v>
      </c>
      <c r="DL35" s="75">
        <f t="shared" si="15"/>
        <v>100</v>
      </c>
      <c r="DM35" s="251">
        <v>1</v>
      </c>
      <c r="DN35" s="252">
        <v>1</v>
      </c>
      <c r="DO35" s="230">
        <v>100</v>
      </c>
      <c r="DP35" s="253"/>
    </row>
    <row r="36" spans="1:120" ht="15" customHeight="1" thickBot="1">
      <c r="A36" s="47">
        <v>1</v>
      </c>
      <c r="B36" s="48" t="s">
        <v>175</v>
      </c>
      <c r="C36" s="2">
        <v>0</v>
      </c>
      <c r="D36" s="2">
        <v>3</v>
      </c>
      <c r="E36" s="2">
        <v>0</v>
      </c>
      <c r="F36" s="2">
        <v>0</v>
      </c>
      <c r="G36" s="3">
        <v>3</v>
      </c>
      <c r="H36" s="2">
        <v>2351</v>
      </c>
      <c r="I36" s="292"/>
      <c r="J36" s="49">
        <v>1</v>
      </c>
      <c r="K36" s="49">
        <v>0</v>
      </c>
      <c r="L36" s="50">
        <f t="shared" si="17"/>
        <v>0</v>
      </c>
      <c r="M36" s="2">
        <v>31</v>
      </c>
      <c r="N36" s="2">
        <v>29</v>
      </c>
      <c r="O36" s="51">
        <f t="shared" si="1"/>
        <v>93.54838709677419</v>
      </c>
      <c r="P36">
        <v>111.49</v>
      </c>
      <c r="Q36">
        <v>110.34</v>
      </c>
      <c r="R36">
        <v>113.79</v>
      </c>
      <c r="S36">
        <v>81.61</v>
      </c>
      <c r="T36">
        <v>104.31</v>
      </c>
      <c r="U36" s="266">
        <v>12.222222222222221</v>
      </c>
      <c r="V36" s="266">
        <v>84.44444444444444</v>
      </c>
      <c r="W36" s="266">
        <v>94.44444444444444</v>
      </c>
      <c r="X36" s="266">
        <v>78.88888888888889</v>
      </c>
      <c r="Y36" s="266">
        <v>91.11111111111111</v>
      </c>
      <c r="Z36" s="266">
        <v>77.77777777777779</v>
      </c>
      <c r="AA36" s="266">
        <v>82.22222222222221</v>
      </c>
      <c r="AB36" s="266">
        <v>82.42</v>
      </c>
      <c r="AC36" s="266">
        <v>94.44444444444444</v>
      </c>
      <c r="AD36" s="267">
        <v>7</v>
      </c>
      <c r="AE36" s="268">
        <v>9</v>
      </c>
      <c r="AF36" s="269">
        <f t="shared" si="2"/>
        <v>2</v>
      </c>
      <c r="AG36" s="266">
        <f t="shared" si="3"/>
        <v>22.22222222222222</v>
      </c>
      <c r="AH36" s="228">
        <v>1</v>
      </c>
      <c r="AI36" s="229">
        <v>0</v>
      </c>
      <c r="AJ36" s="230">
        <v>0</v>
      </c>
      <c r="AK36" s="7">
        <v>1</v>
      </c>
      <c r="AL36" s="7">
        <v>0</v>
      </c>
      <c r="AM36" s="53">
        <v>0</v>
      </c>
      <c r="AN36" s="54">
        <v>0</v>
      </c>
      <c r="AO36" s="238">
        <v>1</v>
      </c>
      <c r="AP36" s="54">
        <v>0</v>
      </c>
      <c r="AQ36" s="212" t="s">
        <v>961</v>
      </c>
      <c r="AR36" s="207">
        <v>168</v>
      </c>
      <c r="AS36" s="207">
        <v>28</v>
      </c>
      <c r="AT36" s="206">
        <v>25.93</v>
      </c>
      <c r="AU36" s="207">
        <v>168</v>
      </c>
      <c r="AV36" s="207">
        <v>28</v>
      </c>
      <c r="AW36" s="206">
        <v>25.93</v>
      </c>
      <c r="AX36" s="207">
        <v>168</v>
      </c>
      <c r="AY36" s="213">
        <v>0</v>
      </c>
      <c r="AZ36" s="210">
        <v>0</v>
      </c>
      <c r="BA36" s="231">
        <f t="shared" si="16"/>
        <v>17.826874999999998</v>
      </c>
      <c r="BB36" s="211" t="s">
        <v>924</v>
      </c>
      <c r="BC36" s="57">
        <v>1103</v>
      </c>
      <c r="BD36" s="57">
        <v>147</v>
      </c>
      <c r="BE36" s="56">
        <f t="shared" si="4"/>
        <v>0.399818676337262</v>
      </c>
      <c r="BF36" s="57">
        <v>331</v>
      </c>
      <c r="BG36" s="57">
        <v>167</v>
      </c>
      <c r="BH36" s="58">
        <f t="shared" si="5"/>
        <v>1.0090634441087614</v>
      </c>
      <c r="BI36" s="1">
        <v>73</v>
      </c>
      <c r="BJ36" s="1">
        <v>48</v>
      </c>
      <c r="BK36" s="59">
        <f t="shared" si="6"/>
        <v>65.75342465753424</v>
      </c>
      <c r="BL36" s="1">
        <v>73</v>
      </c>
      <c r="BM36" s="1">
        <v>14</v>
      </c>
      <c r="BN36" s="59">
        <f t="shared" si="7"/>
        <v>19.17808219178082</v>
      </c>
      <c r="BO36" s="76">
        <v>0</v>
      </c>
      <c r="BP36" s="77">
        <v>2</v>
      </c>
      <c r="BQ36" s="77">
        <v>0</v>
      </c>
      <c r="BR36" s="77">
        <v>0</v>
      </c>
      <c r="BS36" s="78">
        <v>2</v>
      </c>
      <c r="BT36" s="77">
        <v>73</v>
      </c>
      <c r="BU36" s="309"/>
      <c r="BV36" s="309"/>
      <c r="BW36" s="309"/>
      <c r="BX36" s="309"/>
      <c r="BY36" s="52">
        <v>0</v>
      </c>
      <c r="BZ36" s="226">
        <v>5407</v>
      </c>
      <c r="CA36" s="227">
        <v>3</v>
      </c>
      <c r="CB36" s="227">
        <v>100</v>
      </c>
      <c r="CC36" s="66">
        <v>959</v>
      </c>
      <c r="CD36" s="66">
        <v>649</v>
      </c>
      <c r="CE36" s="273" t="s">
        <v>176</v>
      </c>
      <c r="CF36" s="277">
        <v>5407</v>
      </c>
      <c r="CG36" s="278">
        <v>3</v>
      </c>
      <c r="CH36" s="64">
        <v>100</v>
      </c>
      <c r="CI36" s="239">
        <v>7</v>
      </c>
      <c r="CJ36" s="79">
        <v>0</v>
      </c>
      <c r="CK36" s="79">
        <v>0</v>
      </c>
      <c r="CL36" s="79">
        <v>0</v>
      </c>
      <c r="CM36" s="79">
        <v>7</v>
      </c>
      <c r="CN36" s="79">
        <v>7</v>
      </c>
      <c r="CO36" s="79">
        <v>10</v>
      </c>
      <c r="CP36" s="79">
        <v>7</v>
      </c>
      <c r="CQ36" s="240" t="s">
        <v>1155</v>
      </c>
      <c r="CR36" s="241">
        <v>57.1</v>
      </c>
      <c r="CS36" s="350">
        <v>0</v>
      </c>
      <c r="CT36" s="351">
        <v>0</v>
      </c>
      <c r="CU36" s="352">
        <v>0</v>
      </c>
      <c r="CV36" s="68">
        <v>1824</v>
      </c>
      <c r="CW36" s="69">
        <v>2177</v>
      </c>
      <c r="CX36" s="70">
        <f t="shared" si="8"/>
        <v>119.35307017543859</v>
      </c>
      <c r="CY36" s="69">
        <v>1132</v>
      </c>
      <c r="CZ36" s="70">
        <f t="shared" si="9"/>
        <v>62.06140350877193</v>
      </c>
      <c r="DA36" s="69">
        <v>1507</v>
      </c>
      <c r="DB36" s="70">
        <f t="shared" si="10"/>
        <v>82.62061403508771</v>
      </c>
      <c r="DC36" s="69">
        <v>2004</v>
      </c>
      <c r="DD36" s="71">
        <f t="shared" si="11"/>
        <v>109.86842105263158</v>
      </c>
      <c r="DE36" s="69">
        <v>1647</v>
      </c>
      <c r="DF36" s="71">
        <f t="shared" si="12"/>
        <v>90.29605263157895</v>
      </c>
      <c r="DG36" s="69">
        <v>1870</v>
      </c>
      <c r="DH36" s="71">
        <f t="shared" si="13"/>
        <v>102.52192982456141</v>
      </c>
      <c r="DI36" s="72">
        <v>1298</v>
      </c>
      <c r="DJ36" s="73">
        <f t="shared" si="14"/>
        <v>71.16228070175438</v>
      </c>
      <c r="DK36" s="74">
        <v>7</v>
      </c>
      <c r="DL36" s="75">
        <f t="shared" si="15"/>
        <v>116.66666666666667</v>
      </c>
      <c r="DM36" s="251">
        <v>0</v>
      </c>
      <c r="DN36" s="252">
        <v>0</v>
      </c>
      <c r="DO36" s="230">
        <v>0</v>
      </c>
      <c r="DP36" s="253"/>
    </row>
    <row r="37" spans="1:120" ht="15" customHeight="1" thickBot="1">
      <c r="A37" s="47">
        <v>8</v>
      </c>
      <c r="B37" s="48" t="s">
        <v>177</v>
      </c>
      <c r="C37" s="2">
        <v>5</v>
      </c>
      <c r="D37" s="2">
        <v>0</v>
      </c>
      <c r="E37" s="2">
        <v>1</v>
      </c>
      <c r="F37" s="2">
        <v>1</v>
      </c>
      <c r="G37" s="3">
        <v>7</v>
      </c>
      <c r="H37" s="2">
        <v>2366</v>
      </c>
      <c r="I37" s="292"/>
      <c r="J37" s="49">
        <v>1</v>
      </c>
      <c r="K37" s="49">
        <v>1</v>
      </c>
      <c r="L37" s="50">
        <f t="shared" si="17"/>
        <v>100</v>
      </c>
      <c r="M37" s="2">
        <v>25</v>
      </c>
      <c r="N37" s="2">
        <v>23</v>
      </c>
      <c r="O37" s="51">
        <f t="shared" si="1"/>
        <v>92</v>
      </c>
      <c r="P37">
        <v>90.79</v>
      </c>
      <c r="Q37">
        <v>119.74</v>
      </c>
      <c r="R37">
        <v>98.68</v>
      </c>
      <c r="S37">
        <v>115.79</v>
      </c>
      <c r="T37">
        <v>106.25</v>
      </c>
      <c r="U37" s="266">
        <v>123.07692307692308</v>
      </c>
      <c r="V37" s="266">
        <v>114.1025641025641</v>
      </c>
      <c r="W37" s="266">
        <v>120.51282051282051</v>
      </c>
      <c r="X37" s="266">
        <v>117.94871794871796</v>
      </c>
      <c r="Y37" s="266">
        <v>101.28205128205127</v>
      </c>
      <c r="Z37" s="266">
        <v>120.51282051282051</v>
      </c>
      <c r="AA37" s="266">
        <v>98.71794871794873</v>
      </c>
      <c r="AB37" s="266">
        <v>60.31</v>
      </c>
      <c r="AC37" s="266">
        <v>93.58974358974359</v>
      </c>
      <c r="AD37" s="267">
        <v>2</v>
      </c>
      <c r="AE37" s="268">
        <v>9</v>
      </c>
      <c r="AF37" s="269">
        <f t="shared" si="2"/>
        <v>7</v>
      </c>
      <c r="AG37" s="266">
        <f t="shared" si="3"/>
        <v>77.77777777777779</v>
      </c>
      <c r="AH37" s="228">
        <v>0</v>
      </c>
      <c r="AI37" s="229">
        <v>0</v>
      </c>
      <c r="AJ37" s="230">
        <v>0</v>
      </c>
      <c r="AK37" s="7">
        <v>3</v>
      </c>
      <c r="AL37" s="7">
        <v>3</v>
      </c>
      <c r="AM37" s="53">
        <v>100</v>
      </c>
      <c r="AN37" s="54">
        <v>0</v>
      </c>
      <c r="AO37" s="238">
        <v>0</v>
      </c>
      <c r="AP37" s="54">
        <v>0</v>
      </c>
      <c r="AQ37" s="212" t="s">
        <v>962</v>
      </c>
      <c r="AR37" s="207">
        <v>168</v>
      </c>
      <c r="AS37" s="207">
        <v>39</v>
      </c>
      <c r="AT37" s="206">
        <v>36.11</v>
      </c>
      <c r="AU37" s="207">
        <v>168</v>
      </c>
      <c r="AV37" s="207">
        <v>99</v>
      </c>
      <c r="AW37" s="206">
        <v>91.67</v>
      </c>
      <c r="AX37" s="207">
        <v>168</v>
      </c>
      <c r="AY37" s="213">
        <v>0</v>
      </c>
      <c r="AZ37" s="210">
        <v>0</v>
      </c>
      <c r="BA37" s="231">
        <f t="shared" si="16"/>
        <v>42.188125</v>
      </c>
      <c r="BB37" s="211" t="s">
        <v>924</v>
      </c>
      <c r="BC37" s="57">
        <v>1224</v>
      </c>
      <c r="BD37" s="57">
        <v>81</v>
      </c>
      <c r="BE37" s="56">
        <f t="shared" si="4"/>
        <v>0.19852941176470587</v>
      </c>
      <c r="BF37" s="57">
        <v>423</v>
      </c>
      <c r="BG37" s="57">
        <v>122</v>
      </c>
      <c r="BH37" s="58">
        <f t="shared" si="5"/>
        <v>0.5768321513002365</v>
      </c>
      <c r="BI37" s="1">
        <v>103</v>
      </c>
      <c r="BJ37" s="1">
        <v>42</v>
      </c>
      <c r="BK37" s="59">
        <f t="shared" si="6"/>
        <v>40.77669902912621</v>
      </c>
      <c r="BL37" s="1">
        <v>103</v>
      </c>
      <c r="BM37" s="1">
        <v>21</v>
      </c>
      <c r="BN37" s="59">
        <f t="shared" si="7"/>
        <v>20.388349514563107</v>
      </c>
      <c r="BO37" s="76">
        <v>0</v>
      </c>
      <c r="BP37" s="77">
        <v>0</v>
      </c>
      <c r="BQ37" s="77">
        <v>0</v>
      </c>
      <c r="BR37" s="77">
        <v>1</v>
      </c>
      <c r="BS37" s="78">
        <v>1</v>
      </c>
      <c r="BT37" s="77">
        <v>103</v>
      </c>
      <c r="BU37" s="309"/>
      <c r="BV37" s="309"/>
      <c r="BW37" s="309"/>
      <c r="BX37" s="309"/>
      <c r="BY37" s="52">
        <v>0</v>
      </c>
      <c r="BZ37" s="226">
        <v>5471</v>
      </c>
      <c r="CA37" s="227">
        <v>3</v>
      </c>
      <c r="CB37" s="227">
        <v>100</v>
      </c>
      <c r="CC37" s="66">
        <v>808</v>
      </c>
      <c r="CD37" s="66">
        <v>727</v>
      </c>
      <c r="CE37" s="273" t="s">
        <v>178</v>
      </c>
      <c r="CF37" s="277">
        <v>5471</v>
      </c>
      <c r="CG37" s="278">
        <v>3</v>
      </c>
      <c r="CH37" s="64">
        <v>100</v>
      </c>
      <c r="CI37" s="239">
        <v>7</v>
      </c>
      <c r="CJ37" s="79">
        <v>1</v>
      </c>
      <c r="CK37" s="79">
        <v>0</v>
      </c>
      <c r="CL37" s="79">
        <v>53</v>
      </c>
      <c r="CM37" s="79">
        <v>1</v>
      </c>
      <c r="CN37" s="79">
        <v>0</v>
      </c>
      <c r="CO37" s="79">
        <v>0</v>
      </c>
      <c r="CP37" s="79">
        <v>0</v>
      </c>
      <c r="CQ37" s="240" t="s">
        <v>1152</v>
      </c>
      <c r="CR37" s="241">
        <v>42.8</v>
      </c>
      <c r="CS37" s="350">
        <v>0</v>
      </c>
      <c r="CT37" s="351">
        <v>0</v>
      </c>
      <c r="CU37" s="352">
        <v>0</v>
      </c>
      <c r="CV37" s="68">
        <v>1612</v>
      </c>
      <c r="CW37" s="69">
        <v>3218</v>
      </c>
      <c r="CX37" s="70">
        <f t="shared" si="8"/>
        <v>199.62779156327542</v>
      </c>
      <c r="CY37" s="69">
        <v>1692</v>
      </c>
      <c r="CZ37" s="70">
        <f t="shared" si="9"/>
        <v>104.96277915632754</v>
      </c>
      <c r="DA37" s="69">
        <v>1598</v>
      </c>
      <c r="DB37" s="70">
        <f t="shared" si="10"/>
        <v>99.13151364764268</v>
      </c>
      <c r="DC37" s="69">
        <v>3045</v>
      </c>
      <c r="DD37" s="71">
        <f t="shared" si="11"/>
        <v>188.8957816377171</v>
      </c>
      <c r="DE37" s="69">
        <v>1632</v>
      </c>
      <c r="DF37" s="71">
        <f t="shared" si="12"/>
        <v>101.24069478908189</v>
      </c>
      <c r="DG37" s="69">
        <v>1351</v>
      </c>
      <c r="DH37" s="71">
        <f t="shared" si="13"/>
        <v>83.8089330024814</v>
      </c>
      <c r="DI37" s="72">
        <v>1696</v>
      </c>
      <c r="DJ37" s="73">
        <f t="shared" si="14"/>
        <v>105.21091811414391</v>
      </c>
      <c r="DK37" s="74">
        <v>7</v>
      </c>
      <c r="DL37" s="75">
        <f t="shared" si="15"/>
        <v>116.66666666666667</v>
      </c>
      <c r="DM37" s="251">
        <v>0</v>
      </c>
      <c r="DN37" s="252">
        <v>0</v>
      </c>
      <c r="DO37" s="230">
        <v>0</v>
      </c>
      <c r="DP37" s="253"/>
    </row>
    <row r="38" spans="1:120" ht="15" customHeight="1" thickBot="1">
      <c r="A38" s="47">
        <v>3</v>
      </c>
      <c r="B38" s="48" t="s">
        <v>179</v>
      </c>
      <c r="C38" s="2">
        <v>2</v>
      </c>
      <c r="D38" s="2">
        <v>1</v>
      </c>
      <c r="E38" s="2">
        <v>0</v>
      </c>
      <c r="F38" s="2">
        <v>0</v>
      </c>
      <c r="G38" s="3">
        <v>3</v>
      </c>
      <c r="H38" s="2">
        <v>2751</v>
      </c>
      <c r="I38" s="292"/>
      <c r="J38" s="49">
        <v>1</v>
      </c>
      <c r="K38" s="49">
        <v>0</v>
      </c>
      <c r="L38" s="50">
        <f t="shared" si="17"/>
        <v>0</v>
      </c>
      <c r="M38" s="2">
        <v>39</v>
      </c>
      <c r="N38" s="2">
        <v>36</v>
      </c>
      <c r="O38" s="51">
        <f t="shared" si="1"/>
        <v>92.3076923076923</v>
      </c>
      <c r="P38">
        <v>109.9</v>
      </c>
      <c r="Q38">
        <v>105.94</v>
      </c>
      <c r="R38">
        <v>103.96</v>
      </c>
      <c r="S38">
        <v>107.92</v>
      </c>
      <c r="T38">
        <v>106.93</v>
      </c>
      <c r="U38" s="266">
        <v>29.310344827586203</v>
      </c>
      <c r="V38" s="266">
        <v>88.79310344827587</v>
      </c>
      <c r="W38" s="266">
        <v>94.82758620689656</v>
      </c>
      <c r="X38" s="266">
        <v>84.48275862068965</v>
      </c>
      <c r="Y38" s="266">
        <v>86.20689655172413</v>
      </c>
      <c r="Z38" s="266">
        <v>87.06896551724138</v>
      </c>
      <c r="AA38" s="266">
        <v>100</v>
      </c>
      <c r="AB38" s="266">
        <v>50.3</v>
      </c>
      <c r="AC38" s="266">
        <v>106.89655172413792</v>
      </c>
      <c r="AD38" s="267">
        <v>7</v>
      </c>
      <c r="AE38" s="268">
        <v>9</v>
      </c>
      <c r="AF38" s="269">
        <f t="shared" si="2"/>
        <v>2</v>
      </c>
      <c r="AG38" s="266">
        <f t="shared" si="3"/>
        <v>22.22222222222222</v>
      </c>
      <c r="AH38" s="228">
        <v>0</v>
      </c>
      <c r="AI38" s="229">
        <v>0</v>
      </c>
      <c r="AJ38" s="230">
        <v>0</v>
      </c>
      <c r="AK38" s="7">
        <v>0</v>
      </c>
      <c r="AL38" s="7">
        <v>0</v>
      </c>
      <c r="AM38" s="53">
        <v>0</v>
      </c>
      <c r="AN38" s="54">
        <v>0</v>
      </c>
      <c r="AO38" s="238">
        <v>2</v>
      </c>
      <c r="AP38" s="54">
        <v>0</v>
      </c>
      <c r="AQ38" s="212" t="s">
        <v>963</v>
      </c>
      <c r="AR38" s="207">
        <v>168</v>
      </c>
      <c r="AS38" s="207">
        <v>43</v>
      </c>
      <c r="AT38" s="206">
        <v>39.81</v>
      </c>
      <c r="AU38" s="207">
        <v>168</v>
      </c>
      <c r="AV38" s="207">
        <v>52</v>
      </c>
      <c r="AW38" s="206">
        <v>48.15</v>
      </c>
      <c r="AX38" s="207">
        <v>168</v>
      </c>
      <c r="AY38" s="213">
        <v>0</v>
      </c>
      <c r="AZ38" s="210">
        <v>0</v>
      </c>
      <c r="BA38" s="231">
        <f t="shared" si="16"/>
        <v>29.975624999999997</v>
      </c>
      <c r="BB38" s="211" t="s">
        <v>924</v>
      </c>
      <c r="BC38" s="57">
        <v>1413</v>
      </c>
      <c r="BD38" s="57">
        <v>333</v>
      </c>
      <c r="BE38" s="56">
        <f t="shared" si="4"/>
        <v>0.7070063694267515</v>
      </c>
      <c r="BF38" s="57">
        <v>517</v>
      </c>
      <c r="BG38" s="57">
        <v>329</v>
      </c>
      <c r="BH38" s="58">
        <f t="shared" si="5"/>
        <v>1.2727272727272727</v>
      </c>
      <c r="BI38" s="1">
        <v>88</v>
      </c>
      <c r="BJ38" s="1">
        <v>46</v>
      </c>
      <c r="BK38" s="59">
        <f t="shared" si="6"/>
        <v>52.27272727272727</v>
      </c>
      <c r="BL38" s="1">
        <v>88</v>
      </c>
      <c r="BM38" s="1">
        <v>17</v>
      </c>
      <c r="BN38" s="59">
        <f t="shared" si="7"/>
        <v>19.318181818181817</v>
      </c>
      <c r="BO38" s="76">
        <v>1</v>
      </c>
      <c r="BP38" s="77">
        <v>1</v>
      </c>
      <c r="BQ38" s="77">
        <v>0</v>
      </c>
      <c r="BR38" s="77">
        <v>2</v>
      </c>
      <c r="BS38" s="78">
        <v>3</v>
      </c>
      <c r="BT38" s="77">
        <v>88</v>
      </c>
      <c r="BU38" s="309"/>
      <c r="BV38" s="309"/>
      <c r="BW38" s="309"/>
      <c r="BX38" s="309"/>
      <c r="BY38" s="52">
        <v>1</v>
      </c>
      <c r="BZ38" s="226">
        <v>6288</v>
      </c>
      <c r="CA38" s="227">
        <v>3</v>
      </c>
      <c r="CB38" s="227">
        <v>100</v>
      </c>
      <c r="CC38" s="66">
        <v>907</v>
      </c>
      <c r="CD38" s="66">
        <v>741</v>
      </c>
      <c r="CE38" s="273" t="s">
        <v>180</v>
      </c>
      <c r="CF38" s="277">
        <v>6288</v>
      </c>
      <c r="CG38" s="278">
        <v>3</v>
      </c>
      <c r="CH38" s="64">
        <v>100</v>
      </c>
      <c r="CI38" s="239">
        <v>7</v>
      </c>
      <c r="CJ38" s="79">
        <v>0</v>
      </c>
      <c r="CK38" s="79">
        <v>0</v>
      </c>
      <c r="CL38" s="79">
        <v>0</v>
      </c>
      <c r="CM38" s="79">
        <v>0</v>
      </c>
      <c r="CN38" s="79">
        <v>0</v>
      </c>
      <c r="CO38" s="79">
        <v>39</v>
      </c>
      <c r="CP38" s="79">
        <v>38</v>
      </c>
      <c r="CQ38" s="240" t="s">
        <v>1153</v>
      </c>
      <c r="CR38" s="241">
        <v>28.5</v>
      </c>
      <c r="CS38" s="350">
        <v>0</v>
      </c>
      <c r="CT38" s="351">
        <v>0</v>
      </c>
      <c r="CU38" s="352">
        <v>0</v>
      </c>
      <c r="CV38" s="68">
        <v>3329</v>
      </c>
      <c r="CW38" s="69">
        <v>4985</v>
      </c>
      <c r="CX38" s="70">
        <f t="shared" si="8"/>
        <v>149.74466806848903</v>
      </c>
      <c r="CY38" s="69">
        <v>1519</v>
      </c>
      <c r="CZ38" s="70">
        <f t="shared" si="9"/>
        <v>45.62931811354761</v>
      </c>
      <c r="DA38" s="69">
        <v>924</v>
      </c>
      <c r="DB38" s="70">
        <f t="shared" si="10"/>
        <v>27.756082907780115</v>
      </c>
      <c r="DC38" s="69">
        <v>5359</v>
      </c>
      <c r="DD38" s="71">
        <f t="shared" si="11"/>
        <v>160.97927305497146</v>
      </c>
      <c r="DE38" s="69">
        <v>2028</v>
      </c>
      <c r="DF38" s="71">
        <f t="shared" si="12"/>
        <v>60.91919495343947</v>
      </c>
      <c r="DG38" s="69">
        <v>1758</v>
      </c>
      <c r="DH38" s="71">
        <f t="shared" si="13"/>
        <v>52.808651246620606</v>
      </c>
      <c r="DI38" s="72">
        <v>990</v>
      </c>
      <c r="DJ38" s="73">
        <f t="shared" si="14"/>
        <v>29.738660258335837</v>
      </c>
      <c r="DK38" s="74">
        <v>6</v>
      </c>
      <c r="DL38" s="75">
        <f t="shared" si="15"/>
        <v>100</v>
      </c>
      <c r="DM38" s="251">
        <v>1</v>
      </c>
      <c r="DN38" s="252">
        <v>1</v>
      </c>
      <c r="DO38" s="230">
        <v>100</v>
      </c>
      <c r="DP38" s="253"/>
    </row>
    <row r="39" spans="1:120" ht="15" customHeight="1" thickBot="1">
      <c r="A39" s="47">
        <v>2</v>
      </c>
      <c r="B39" s="48" t="s">
        <v>181</v>
      </c>
      <c r="C39" s="2">
        <v>5</v>
      </c>
      <c r="D39" s="2">
        <v>3</v>
      </c>
      <c r="E39" s="2">
        <v>0</v>
      </c>
      <c r="F39" s="2">
        <v>1</v>
      </c>
      <c r="G39" s="3">
        <v>9</v>
      </c>
      <c r="H39" s="2">
        <v>3648</v>
      </c>
      <c r="I39" s="292"/>
      <c r="J39" s="49">
        <v>2</v>
      </c>
      <c r="K39" s="49">
        <v>1</v>
      </c>
      <c r="L39" s="50">
        <f t="shared" si="17"/>
        <v>50</v>
      </c>
      <c r="M39" s="2">
        <v>34</v>
      </c>
      <c r="N39" s="2">
        <v>34</v>
      </c>
      <c r="O39" s="51">
        <f t="shared" si="1"/>
        <v>100</v>
      </c>
      <c r="P39">
        <v>102.2</v>
      </c>
      <c r="Q39">
        <v>100</v>
      </c>
      <c r="R39">
        <v>94.51</v>
      </c>
      <c r="S39">
        <v>101.1</v>
      </c>
      <c r="T39">
        <v>99.45</v>
      </c>
      <c r="U39" s="266">
        <v>77.77777777777779</v>
      </c>
      <c r="V39" s="266">
        <v>120</v>
      </c>
      <c r="W39" s="266">
        <v>114.44444444444444</v>
      </c>
      <c r="X39" s="266">
        <v>106.66666666666667</v>
      </c>
      <c r="Y39" s="266">
        <v>106.66666666666667</v>
      </c>
      <c r="Z39" s="266">
        <v>111.11111111111111</v>
      </c>
      <c r="AA39" s="266">
        <v>110.00000000000001</v>
      </c>
      <c r="AB39" s="266">
        <v>83.85</v>
      </c>
      <c r="AC39" s="266">
        <v>101.11111111111111</v>
      </c>
      <c r="AD39" s="267">
        <v>1</v>
      </c>
      <c r="AE39" s="268">
        <v>9</v>
      </c>
      <c r="AF39" s="269">
        <f t="shared" si="2"/>
        <v>8</v>
      </c>
      <c r="AG39" s="266">
        <f t="shared" si="3"/>
        <v>88.88888888888889</v>
      </c>
      <c r="AH39" s="228">
        <v>2</v>
      </c>
      <c r="AI39" s="229">
        <v>1</v>
      </c>
      <c r="AJ39" s="230">
        <v>50</v>
      </c>
      <c r="AK39" s="7">
        <v>0</v>
      </c>
      <c r="AL39" s="7">
        <v>0</v>
      </c>
      <c r="AM39" s="53">
        <v>0</v>
      </c>
      <c r="AN39" s="54">
        <v>0</v>
      </c>
      <c r="AO39" s="238">
        <v>0</v>
      </c>
      <c r="AP39" s="54">
        <v>0</v>
      </c>
      <c r="AQ39" s="212" t="s">
        <v>964</v>
      </c>
      <c r="AR39" s="207">
        <v>168</v>
      </c>
      <c r="AS39" s="207">
        <v>19</v>
      </c>
      <c r="AT39" s="206">
        <v>17.59</v>
      </c>
      <c r="AU39" s="207">
        <v>168</v>
      </c>
      <c r="AV39" s="207">
        <v>25</v>
      </c>
      <c r="AW39" s="206">
        <v>23.15</v>
      </c>
      <c r="AX39" s="207">
        <v>168</v>
      </c>
      <c r="AY39" s="213">
        <v>0</v>
      </c>
      <c r="AZ39" s="210">
        <v>0</v>
      </c>
      <c r="BA39" s="231">
        <f t="shared" si="16"/>
        <v>13.830624999999998</v>
      </c>
      <c r="BB39" s="211" t="s">
        <v>924</v>
      </c>
      <c r="BC39" s="57">
        <v>1804</v>
      </c>
      <c r="BD39" s="57">
        <v>368</v>
      </c>
      <c r="BE39" s="56">
        <f t="shared" si="4"/>
        <v>0.6119733924611973</v>
      </c>
      <c r="BF39" s="57">
        <v>605</v>
      </c>
      <c r="BG39" s="57">
        <v>5</v>
      </c>
      <c r="BH39" s="58">
        <f t="shared" si="5"/>
        <v>0.01652892561983471</v>
      </c>
      <c r="BI39" s="1">
        <v>100</v>
      </c>
      <c r="BJ39" s="1">
        <v>52</v>
      </c>
      <c r="BK39" s="59">
        <f t="shared" si="6"/>
        <v>52</v>
      </c>
      <c r="BL39" s="1">
        <v>100</v>
      </c>
      <c r="BM39" s="1">
        <v>16</v>
      </c>
      <c r="BN39" s="59">
        <f t="shared" si="7"/>
        <v>16</v>
      </c>
      <c r="BO39" s="76">
        <v>0</v>
      </c>
      <c r="BP39" s="77">
        <v>2</v>
      </c>
      <c r="BQ39" s="77">
        <v>0</v>
      </c>
      <c r="BR39" s="77">
        <v>0</v>
      </c>
      <c r="BS39" s="78">
        <v>2</v>
      </c>
      <c r="BT39" s="77">
        <v>100</v>
      </c>
      <c r="BU39" s="309"/>
      <c r="BV39" s="309"/>
      <c r="BW39" s="309"/>
      <c r="BX39" s="309"/>
      <c r="BY39" s="52">
        <v>0</v>
      </c>
      <c r="BZ39" s="226">
        <v>8057</v>
      </c>
      <c r="CA39" s="227">
        <v>4</v>
      </c>
      <c r="CB39" s="227">
        <v>100</v>
      </c>
      <c r="CC39" s="65">
        <v>1118</v>
      </c>
      <c r="CD39" s="66">
        <v>843</v>
      </c>
      <c r="CE39" s="273" t="s">
        <v>182</v>
      </c>
      <c r="CF39" s="277">
        <v>8057</v>
      </c>
      <c r="CG39" s="278">
        <v>4</v>
      </c>
      <c r="CH39" s="64">
        <v>100</v>
      </c>
      <c r="CI39" s="239">
        <v>7</v>
      </c>
      <c r="CJ39" s="79">
        <v>33</v>
      </c>
      <c r="CK39" s="79">
        <v>0</v>
      </c>
      <c r="CL39" s="79">
        <v>206</v>
      </c>
      <c r="CM39" s="79">
        <v>17</v>
      </c>
      <c r="CN39" s="79">
        <v>0</v>
      </c>
      <c r="CO39" s="79">
        <v>116</v>
      </c>
      <c r="CP39" s="79">
        <v>98</v>
      </c>
      <c r="CQ39" s="240" t="s">
        <v>1145</v>
      </c>
      <c r="CR39" s="241">
        <v>71.4</v>
      </c>
      <c r="CS39" s="350">
        <v>0</v>
      </c>
      <c r="CT39" s="351">
        <v>0</v>
      </c>
      <c r="CU39" s="352">
        <v>0</v>
      </c>
      <c r="CV39" s="68">
        <v>2978</v>
      </c>
      <c r="CW39" s="69">
        <v>5292</v>
      </c>
      <c r="CX39" s="70">
        <f t="shared" si="8"/>
        <v>177.70315648085963</v>
      </c>
      <c r="CY39" s="69">
        <v>7359</v>
      </c>
      <c r="CZ39" s="70">
        <f t="shared" si="9"/>
        <v>247.11215580926796</v>
      </c>
      <c r="DA39" s="69">
        <v>6574</v>
      </c>
      <c r="DB39" s="70">
        <f t="shared" si="10"/>
        <v>220.75218267293485</v>
      </c>
      <c r="DC39" s="69">
        <v>8919</v>
      </c>
      <c r="DD39" s="71">
        <f t="shared" si="11"/>
        <v>299.49630624580254</v>
      </c>
      <c r="DE39" s="69">
        <v>7949</v>
      </c>
      <c r="DF39" s="71">
        <f t="shared" si="12"/>
        <v>266.92411014103425</v>
      </c>
      <c r="DG39" s="69">
        <v>7270</v>
      </c>
      <c r="DH39" s="71">
        <f t="shared" si="13"/>
        <v>244.12357286769642</v>
      </c>
      <c r="DI39" s="72">
        <v>6375</v>
      </c>
      <c r="DJ39" s="73">
        <f t="shared" si="14"/>
        <v>214.06984553391538</v>
      </c>
      <c r="DK39" s="74">
        <v>7</v>
      </c>
      <c r="DL39" s="75">
        <f t="shared" si="15"/>
        <v>116.66666666666667</v>
      </c>
      <c r="DM39" s="251">
        <v>5</v>
      </c>
      <c r="DN39" s="252">
        <v>5</v>
      </c>
      <c r="DO39" s="230">
        <v>100</v>
      </c>
      <c r="DP39" s="253"/>
    </row>
    <row r="40" spans="1:120" ht="15" customHeight="1" thickBot="1">
      <c r="A40" s="47">
        <v>9</v>
      </c>
      <c r="B40" s="48" t="s">
        <v>183</v>
      </c>
      <c r="C40" s="2">
        <v>3</v>
      </c>
      <c r="D40" s="2">
        <v>1</v>
      </c>
      <c r="E40" s="2">
        <v>0</v>
      </c>
      <c r="F40" s="2">
        <v>0</v>
      </c>
      <c r="G40" s="3">
        <v>4</v>
      </c>
      <c r="H40" s="2">
        <v>1713</v>
      </c>
      <c r="I40" s="292"/>
      <c r="J40" s="49">
        <v>1</v>
      </c>
      <c r="K40" s="49">
        <v>0</v>
      </c>
      <c r="L40" s="50">
        <f t="shared" si="17"/>
        <v>0</v>
      </c>
      <c r="M40" s="2">
        <v>21</v>
      </c>
      <c r="N40" s="2">
        <v>21</v>
      </c>
      <c r="O40" s="51">
        <f t="shared" si="1"/>
        <v>100</v>
      </c>
      <c r="P40">
        <v>61.9</v>
      </c>
      <c r="Q40">
        <v>68.25</v>
      </c>
      <c r="R40">
        <v>53.97</v>
      </c>
      <c r="S40">
        <v>77.78</v>
      </c>
      <c r="T40">
        <v>65.48</v>
      </c>
      <c r="U40" s="266">
        <v>13.333333333333334</v>
      </c>
      <c r="V40" s="266">
        <v>111.11111111111111</v>
      </c>
      <c r="W40" s="266">
        <v>115.55555555555554</v>
      </c>
      <c r="X40" s="266">
        <v>126.66666666666666</v>
      </c>
      <c r="Y40" s="266">
        <v>115.55555555555554</v>
      </c>
      <c r="Z40" s="266">
        <v>120</v>
      </c>
      <c r="AA40" s="266">
        <v>84.44444444444444</v>
      </c>
      <c r="AB40" s="266">
        <v>65.92</v>
      </c>
      <c r="AC40" s="266">
        <v>108.88888888888889</v>
      </c>
      <c r="AD40" s="267">
        <v>3</v>
      </c>
      <c r="AE40" s="268">
        <v>9</v>
      </c>
      <c r="AF40" s="269">
        <f t="shared" si="2"/>
        <v>6</v>
      </c>
      <c r="AG40" s="266">
        <f t="shared" si="3"/>
        <v>66.66666666666666</v>
      </c>
      <c r="AH40" s="228">
        <v>0</v>
      </c>
      <c r="AI40" s="229">
        <v>0</v>
      </c>
      <c r="AJ40" s="230">
        <v>0</v>
      </c>
      <c r="AK40" s="7">
        <v>0</v>
      </c>
      <c r="AL40" s="7">
        <v>0</v>
      </c>
      <c r="AM40" s="53">
        <v>0</v>
      </c>
      <c r="AN40" s="54">
        <v>0</v>
      </c>
      <c r="AO40" s="238">
        <v>0</v>
      </c>
      <c r="AP40" s="54">
        <v>0</v>
      </c>
      <c r="AQ40" s="212" t="s">
        <v>965</v>
      </c>
      <c r="AR40" s="207">
        <v>120</v>
      </c>
      <c r="AS40" s="207">
        <v>5</v>
      </c>
      <c r="AT40" s="206">
        <v>6.94</v>
      </c>
      <c r="AU40" s="207">
        <v>120</v>
      </c>
      <c r="AV40" s="207">
        <v>17</v>
      </c>
      <c r="AW40" s="206">
        <v>23.61</v>
      </c>
      <c r="AX40" s="207">
        <v>120</v>
      </c>
      <c r="AY40" s="213">
        <v>0</v>
      </c>
      <c r="AZ40" s="210">
        <v>0</v>
      </c>
      <c r="BA40" s="231">
        <f t="shared" si="16"/>
        <v>9.980625</v>
      </c>
      <c r="BB40" s="211" t="s">
        <v>930</v>
      </c>
      <c r="BC40" s="57">
        <v>834</v>
      </c>
      <c r="BD40" s="57">
        <v>106</v>
      </c>
      <c r="BE40" s="56">
        <f t="shared" si="4"/>
        <v>0.381294964028777</v>
      </c>
      <c r="BF40" s="57">
        <v>275</v>
      </c>
      <c r="BG40" s="57">
        <v>26</v>
      </c>
      <c r="BH40" s="58">
        <f t="shared" si="5"/>
        <v>0.1890909090909091</v>
      </c>
      <c r="BI40" s="1">
        <v>51</v>
      </c>
      <c r="BJ40" s="1">
        <v>18</v>
      </c>
      <c r="BK40" s="59">
        <f t="shared" si="6"/>
        <v>35.294117647058826</v>
      </c>
      <c r="BL40" s="1">
        <v>51</v>
      </c>
      <c r="BM40" s="1">
        <v>14</v>
      </c>
      <c r="BN40" s="59">
        <f t="shared" si="7"/>
        <v>27.450980392156865</v>
      </c>
      <c r="BO40" s="76">
        <v>0</v>
      </c>
      <c r="BP40" s="77">
        <v>0</v>
      </c>
      <c r="BQ40" s="77">
        <v>0</v>
      </c>
      <c r="BR40" s="77">
        <v>0</v>
      </c>
      <c r="BS40" s="78">
        <v>0</v>
      </c>
      <c r="BT40" s="77">
        <v>51</v>
      </c>
      <c r="BU40" s="309"/>
      <c r="BV40" s="309"/>
      <c r="BW40" s="309"/>
      <c r="BX40" s="309"/>
      <c r="BY40" s="52">
        <v>0</v>
      </c>
      <c r="BZ40" s="226">
        <v>3724</v>
      </c>
      <c r="CA40" s="227">
        <v>2</v>
      </c>
      <c r="CB40" s="227">
        <v>100</v>
      </c>
      <c r="CC40" s="66">
        <v>800</v>
      </c>
      <c r="CD40" s="66">
        <v>781</v>
      </c>
      <c r="CE40" s="273" t="s">
        <v>184</v>
      </c>
      <c r="CF40" s="277">
        <v>3724</v>
      </c>
      <c r="CG40" s="278">
        <v>2</v>
      </c>
      <c r="CH40" s="64">
        <v>100</v>
      </c>
      <c r="CI40" s="239">
        <v>7</v>
      </c>
      <c r="CJ40" s="79">
        <v>160</v>
      </c>
      <c r="CK40" s="79">
        <v>0</v>
      </c>
      <c r="CL40" s="79">
        <v>160</v>
      </c>
      <c r="CM40" s="79">
        <v>0</v>
      </c>
      <c r="CN40" s="79">
        <v>0</v>
      </c>
      <c r="CO40" s="79">
        <v>71</v>
      </c>
      <c r="CP40" s="79">
        <v>71</v>
      </c>
      <c r="CQ40" s="240" t="s">
        <v>1146</v>
      </c>
      <c r="CR40" s="241">
        <v>57.1</v>
      </c>
      <c r="CS40" s="350">
        <v>0</v>
      </c>
      <c r="CT40" s="351">
        <v>0</v>
      </c>
      <c r="CU40" s="352">
        <v>0</v>
      </c>
      <c r="CV40" s="68">
        <v>1179</v>
      </c>
      <c r="CW40" s="69">
        <v>1991</v>
      </c>
      <c r="CX40" s="70">
        <f t="shared" si="8"/>
        <v>168.87192536047496</v>
      </c>
      <c r="CY40" s="69">
        <v>891</v>
      </c>
      <c r="CZ40" s="70">
        <f t="shared" si="9"/>
        <v>75.57251908396947</v>
      </c>
      <c r="DA40" s="69">
        <v>824</v>
      </c>
      <c r="DB40" s="70">
        <f t="shared" si="10"/>
        <v>69.88973706530959</v>
      </c>
      <c r="DC40" s="69">
        <v>1436</v>
      </c>
      <c r="DD40" s="71">
        <f t="shared" si="11"/>
        <v>121.79813401187447</v>
      </c>
      <c r="DE40" s="69">
        <v>1292</v>
      </c>
      <c r="DF40" s="71">
        <f t="shared" si="12"/>
        <v>109.5843935538592</v>
      </c>
      <c r="DG40" s="69">
        <v>1120</v>
      </c>
      <c r="DH40" s="71">
        <f t="shared" si="13"/>
        <v>94.99575911789653</v>
      </c>
      <c r="DI40" s="72">
        <v>1287</v>
      </c>
      <c r="DJ40" s="73">
        <f t="shared" si="14"/>
        <v>109.16030534351144</v>
      </c>
      <c r="DK40" s="74">
        <v>7</v>
      </c>
      <c r="DL40" s="75">
        <f t="shared" si="15"/>
        <v>116.66666666666667</v>
      </c>
      <c r="DM40" s="251">
        <v>0</v>
      </c>
      <c r="DN40" s="252">
        <v>0</v>
      </c>
      <c r="DO40" s="230">
        <v>0</v>
      </c>
      <c r="DP40" s="253"/>
    </row>
    <row r="41" spans="1:120" ht="15" customHeight="1" thickBot="1">
      <c r="A41" s="47">
        <v>1</v>
      </c>
      <c r="B41" s="48" t="s">
        <v>185</v>
      </c>
      <c r="C41" s="2">
        <v>13</v>
      </c>
      <c r="D41" s="2">
        <v>11</v>
      </c>
      <c r="E41" s="2">
        <v>1</v>
      </c>
      <c r="F41" s="2">
        <v>4</v>
      </c>
      <c r="G41" s="3">
        <v>29</v>
      </c>
      <c r="H41" s="2">
        <v>7803</v>
      </c>
      <c r="I41" s="292"/>
      <c r="J41" s="49">
        <v>4</v>
      </c>
      <c r="K41" s="49">
        <v>1</v>
      </c>
      <c r="L41" s="50">
        <f t="shared" si="17"/>
        <v>25</v>
      </c>
      <c r="M41" s="2">
        <v>131</v>
      </c>
      <c r="N41" s="2">
        <v>123</v>
      </c>
      <c r="O41" s="51">
        <f t="shared" si="1"/>
        <v>93.89312977099237</v>
      </c>
      <c r="P41">
        <v>43.51</v>
      </c>
      <c r="Q41">
        <v>42.53</v>
      </c>
      <c r="R41">
        <v>41.56</v>
      </c>
      <c r="S41">
        <v>51.3</v>
      </c>
      <c r="T41">
        <v>44.72</v>
      </c>
      <c r="U41" s="266">
        <v>0.3184713375796179</v>
      </c>
      <c r="V41" s="266">
        <v>14.331210191082802</v>
      </c>
      <c r="W41" s="266">
        <v>18.471337579617835</v>
      </c>
      <c r="X41" s="266">
        <v>14.331210191082802</v>
      </c>
      <c r="Y41" s="266">
        <v>20.063694267515924</v>
      </c>
      <c r="Z41" s="266">
        <v>13.694267515923567</v>
      </c>
      <c r="AA41" s="266">
        <v>13.694267515923567</v>
      </c>
      <c r="AB41" s="266">
        <v>77.96</v>
      </c>
      <c r="AC41" s="266">
        <v>16.24203821656051</v>
      </c>
      <c r="AD41" s="267">
        <v>9</v>
      </c>
      <c r="AE41" s="268">
        <v>9</v>
      </c>
      <c r="AF41" s="269">
        <f t="shared" si="2"/>
        <v>0</v>
      </c>
      <c r="AG41" s="266">
        <f t="shared" si="3"/>
        <v>0</v>
      </c>
      <c r="AH41" s="228">
        <v>0</v>
      </c>
      <c r="AI41" s="229">
        <v>0</v>
      </c>
      <c r="AJ41" s="230">
        <v>0</v>
      </c>
      <c r="AK41" s="7">
        <v>9</v>
      </c>
      <c r="AL41" s="7">
        <v>4</v>
      </c>
      <c r="AM41" s="53">
        <v>44.4444444444444</v>
      </c>
      <c r="AN41" s="54">
        <v>0</v>
      </c>
      <c r="AO41" s="238">
        <v>3</v>
      </c>
      <c r="AP41" s="54">
        <v>0</v>
      </c>
      <c r="AQ41" s="212" t="s">
        <v>966</v>
      </c>
      <c r="AR41" s="207">
        <v>216</v>
      </c>
      <c r="AS41" s="207">
        <v>0</v>
      </c>
      <c r="AT41" s="206">
        <v>0</v>
      </c>
      <c r="AU41" s="207">
        <v>216</v>
      </c>
      <c r="AV41" s="207">
        <v>0</v>
      </c>
      <c r="AW41" s="206">
        <v>0</v>
      </c>
      <c r="AX41" s="207">
        <v>216</v>
      </c>
      <c r="AY41" s="213">
        <v>0</v>
      </c>
      <c r="AZ41" s="210">
        <v>0</v>
      </c>
      <c r="BA41" s="231">
        <f t="shared" si="16"/>
        <v>0</v>
      </c>
      <c r="BB41" s="211" t="s">
        <v>960</v>
      </c>
      <c r="BC41" s="57">
        <v>4130</v>
      </c>
      <c r="BD41" s="57">
        <v>692</v>
      </c>
      <c r="BE41" s="56">
        <f t="shared" si="4"/>
        <v>0.5026634382566586</v>
      </c>
      <c r="BF41" s="57">
        <v>1370</v>
      </c>
      <c r="BG41" s="57">
        <v>266</v>
      </c>
      <c r="BH41" s="58">
        <f t="shared" si="5"/>
        <v>0.3883211678832117</v>
      </c>
      <c r="BI41" s="1">
        <v>282</v>
      </c>
      <c r="BJ41" s="1">
        <v>181</v>
      </c>
      <c r="BK41" s="59">
        <f t="shared" si="6"/>
        <v>64.18439716312056</v>
      </c>
      <c r="BL41" s="1">
        <v>282</v>
      </c>
      <c r="BM41" s="1">
        <v>88</v>
      </c>
      <c r="BN41" s="59">
        <f t="shared" si="7"/>
        <v>31.20567375886525</v>
      </c>
      <c r="BO41" s="76">
        <v>0</v>
      </c>
      <c r="BP41" s="77">
        <v>0</v>
      </c>
      <c r="BQ41" s="77">
        <v>1</v>
      </c>
      <c r="BR41" s="77">
        <v>2</v>
      </c>
      <c r="BS41" s="78">
        <v>3</v>
      </c>
      <c r="BT41" s="77">
        <v>282</v>
      </c>
      <c r="BU41" s="309"/>
      <c r="BV41" s="309"/>
      <c r="BW41" s="309"/>
      <c r="BX41" s="309"/>
      <c r="BY41" s="52">
        <v>0</v>
      </c>
      <c r="BZ41" s="226">
        <v>19212</v>
      </c>
      <c r="CA41" s="227">
        <v>9</v>
      </c>
      <c r="CB41" s="227">
        <v>100</v>
      </c>
      <c r="CC41" s="65">
        <v>2595</v>
      </c>
      <c r="CD41" s="65">
        <v>1660</v>
      </c>
      <c r="CE41" s="273" t="s">
        <v>186</v>
      </c>
      <c r="CF41" s="277">
        <v>19212</v>
      </c>
      <c r="CG41" s="278">
        <v>9</v>
      </c>
      <c r="CH41" s="64">
        <v>100</v>
      </c>
      <c r="CI41" s="239">
        <v>7</v>
      </c>
      <c r="CJ41" s="79">
        <v>68</v>
      </c>
      <c r="CK41" s="79">
        <v>0</v>
      </c>
      <c r="CL41" s="79">
        <v>102</v>
      </c>
      <c r="CM41" s="79">
        <v>15</v>
      </c>
      <c r="CN41" s="79">
        <v>0</v>
      </c>
      <c r="CO41" s="79">
        <v>94</v>
      </c>
      <c r="CP41" s="79">
        <v>92</v>
      </c>
      <c r="CQ41" s="240" t="s">
        <v>1145</v>
      </c>
      <c r="CR41" s="241">
        <v>71.4</v>
      </c>
      <c r="CS41" s="350">
        <v>1</v>
      </c>
      <c r="CT41" s="351">
        <v>0</v>
      </c>
      <c r="CU41" s="352">
        <v>0</v>
      </c>
      <c r="CV41" s="68">
        <v>6606</v>
      </c>
      <c r="CW41" s="69">
        <v>4610</v>
      </c>
      <c r="CX41" s="70">
        <f t="shared" si="8"/>
        <v>69.78504389948532</v>
      </c>
      <c r="CY41" s="69">
        <v>2504</v>
      </c>
      <c r="CZ41" s="70">
        <f t="shared" si="9"/>
        <v>37.9049349076597</v>
      </c>
      <c r="DA41" s="69">
        <v>1786</v>
      </c>
      <c r="DB41" s="70">
        <f t="shared" si="10"/>
        <v>27.036027853466543</v>
      </c>
      <c r="DC41" s="69">
        <v>1692</v>
      </c>
      <c r="DD41" s="71">
        <f t="shared" si="11"/>
        <v>25.61307901907357</v>
      </c>
      <c r="DE41" s="69">
        <v>2171</v>
      </c>
      <c r="DF41" s="71">
        <f t="shared" si="12"/>
        <v>32.8640629730548</v>
      </c>
      <c r="DG41" s="69">
        <v>2930</v>
      </c>
      <c r="DH41" s="71">
        <f t="shared" si="13"/>
        <v>44.35361792310022</v>
      </c>
      <c r="DI41" s="72">
        <v>2667</v>
      </c>
      <c r="DJ41" s="73">
        <f t="shared" si="14"/>
        <v>40.37238873751136</v>
      </c>
      <c r="DK41" s="74">
        <v>2</v>
      </c>
      <c r="DL41" s="75">
        <f t="shared" si="15"/>
        <v>33.33333333333333</v>
      </c>
      <c r="DM41" s="251">
        <v>0</v>
      </c>
      <c r="DN41" s="252">
        <v>0</v>
      </c>
      <c r="DO41" s="230">
        <v>0</v>
      </c>
      <c r="DP41" s="253"/>
    </row>
    <row r="42" spans="1:120" ht="15" customHeight="1" thickBot="1">
      <c r="A42" s="47">
        <v>3</v>
      </c>
      <c r="B42" s="48" t="s">
        <v>187</v>
      </c>
      <c r="C42" s="2">
        <v>2</v>
      </c>
      <c r="D42" s="2">
        <v>3</v>
      </c>
      <c r="E42" s="2">
        <v>0</v>
      </c>
      <c r="F42" s="2">
        <v>0</v>
      </c>
      <c r="G42" s="3">
        <v>5</v>
      </c>
      <c r="H42" s="2">
        <v>3373</v>
      </c>
      <c r="I42" s="292"/>
      <c r="J42" s="49">
        <v>1</v>
      </c>
      <c r="K42" s="49">
        <v>0</v>
      </c>
      <c r="L42" s="50">
        <f t="shared" si="17"/>
        <v>0</v>
      </c>
      <c r="M42" s="2">
        <v>27</v>
      </c>
      <c r="N42" s="2">
        <v>26</v>
      </c>
      <c r="O42" s="51">
        <f t="shared" si="1"/>
        <v>96.29629629629629</v>
      </c>
      <c r="P42">
        <v>62.16</v>
      </c>
      <c r="Q42">
        <v>60.81</v>
      </c>
      <c r="R42">
        <v>68.92</v>
      </c>
      <c r="S42">
        <v>45.95</v>
      </c>
      <c r="T42">
        <v>59.46</v>
      </c>
      <c r="U42" s="266">
        <v>38.88888888888889</v>
      </c>
      <c r="V42" s="266">
        <v>76.38888888888889</v>
      </c>
      <c r="W42" s="266">
        <v>98.61111111111111</v>
      </c>
      <c r="X42" s="266">
        <v>86.11111111111111</v>
      </c>
      <c r="Y42" s="266">
        <v>81.94444444444444</v>
      </c>
      <c r="Z42" s="266">
        <v>98.61111111111111</v>
      </c>
      <c r="AA42" s="266">
        <v>95.83333333333334</v>
      </c>
      <c r="AB42" s="266">
        <v>62.6</v>
      </c>
      <c r="AC42" s="266">
        <v>101.38888888888889</v>
      </c>
      <c r="AD42" s="267">
        <v>5</v>
      </c>
      <c r="AE42" s="268">
        <v>9</v>
      </c>
      <c r="AF42" s="269">
        <f t="shared" si="2"/>
        <v>4</v>
      </c>
      <c r="AG42" s="266">
        <f t="shared" si="3"/>
        <v>44.44444444444444</v>
      </c>
      <c r="AH42" s="228">
        <v>1</v>
      </c>
      <c r="AI42" s="229">
        <v>0</v>
      </c>
      <c r="AJ42" s="230">
        <v>0</v>
      </c>
      <c r="AK42" s="7">
        <v>1</v>
      </c>
      <c r="AL42" s="7">
        <v>1</v>
      </c>
      <c r="AM42" s="53">
        <v>100</v>
      </c>
      <c r="AN42" s="54">
        <v>0</v>
      </c>
      <c r="AO42" s="238">
        <v>0</v>
      </c>
      <c r="AP42" s="54">
        <v>0</v>
      </c>
      <c r="AQ42" s="212" t="s">
        <v>967</v>
      </c>
      <c r="AR42" s="207">
        <v>168</v>
      </c>
      <c r="AS42" s="207">
        <v>34</v>
      </c>
      <c r="AT42" s="206">
        <v>31.48</v>
      </c>
      <c r="AU42" s="207">
        <v>168</v>
      </c>
      <c r="AV42" s="207">
        <v>48</v>
      </c>
      <c r="AW42" s="206">
        <v>44.44</v>
      </c>
      <c r="AX42" s="207">
        <v>168</v>
      </c>
      <c r="AY42" s="213">
        <v>0</v>
      </c>
      <c r="AZ42" s="210">
        <v>0</v>
      </c>
      <c r="BA42" s="231">
        <f t="shared" si="16"/>
        <v>25.692499999999995</v>
      </c>
      <c r="BB42" s="211" t="s">
        <v>924</v>
      </c>
      <c r="BC42" s="57">
        <v>1635</v>
      </c>
      <c r="BD42" s="57">
        <v>436</v>
      </c>
      <c r="BE42" s="56">
        <f t="shared" si="4"/>
        <v>0.8</v>
      </c>
      <c r="BF42" s="57">
        <v>524</v>
      </c>
      <c r="BG42" s="57">
        <v>11</v>
      </c>
      <c r="BH42" s="58">
        <f t="shared" si="5"/>
        <v>0.04198473282442748</v>
      </c>
      <c r="BI42" s="1">
        <v>64</v>
      </c>
      <c r="BJ42" s="1">
        <v>41</v>
      </c>
      <c r="BK42" s="59">
        <f t="shared" si="6"/>
        <v>64.0625</v>
      </c>
      <c r="BL42" s="1">
        <v>64</v>
      </c>
      <c r="BM42" s="1">
        <v>19</v>
      </c>
      <c r="BN42" s="59">
        <f t="shared" si="7"/>
        <v>29.6875</v>
      </c>
      <c r="BO42" s="76">
        <v>0</v>
      </c>
      <c r="BP42" s="77">
        <v>0</v>
      </c>
      <c r="BQ42" s="77">
        <v>0</v>
      </c>
      <c r="BR42" s="77">
        <v>0</v>
      </c>
      <c r="BS42" s="78">
        <v>0</v>
      </c>
      <c r="BT42" s="77">
        <v>64</v>
      </c>
      <c r="BU42" s="309"/>
      <c r="BV42" s="309"/>
      <c r="BW42" s="309"/>
      <c r="BX42" s="309"/>
      <c r="BY42" s="52">
        <v>0</v>
      </c>
      <c r="BZ42" s="226">
        <v>8079</v>
      </c>
      <c r="CA42" s="227">
        <v>3</v>
      </c>
      <c r="CB42" s="227">
        <v>100</v>
      </c>
      <c r="CC42" s="65">
        <v>1369</v>
      </c>
      <c r="CD42" s="65">
        <v>1154</v>
      </c>
      <c r="CE42" s="273" t="s">
        <v>188</v>
      </c>
      <c r="CF42" s="277">
        <v>8079</v>
      </c>
      <c r="CG42" s="278">
        <v>2</v>
      </c>
      <c r="CH42" s="64">
        <v>66</v>
      </c>
      <c r="CI42" s="239">
        <v>7</v>
      </c>
      <c r="CJ42" s="79">
        <v>3</v>
      </c>
      <c r="CK42" s="79">
        <v>0</v>
      </c>
      <c r="CL42" s="79">
        <v>12</v>
      </c>
      <c r="CM42" s="79">
        <v>0</v>
      </c>
      <c r="CN42" s="79">
        <v>0</v>
      </c>
      <c r="CO42" s="79">
        <v>0</v>
      </c>
      <c r="CP42" s="79">
        <v>0</v>
      </c>
      <c r="CQ42" s="240" t="s">
        <v>1156</v>
      </c>
      <c r="CR42" s="241">
        <v>28.5</v>
      </c>
      <c r="CS42" s="350">
        <v>0</v>
      </c>
      <c r="CT42" s="351">
        <v>0</v>
      </c>
      <c r="CU42" s="352">
        <v>0</v>
      </c>
      <c r="CV42" s="68">
        <v>2611</v>
      </c>
      <c r="CW42" s="69">
        <v>1923</v>
      </c>
      <c r="CX42" s="70">
        <f t="shared" si="8"/>
        <v>73.64994255074684</v>
      </c>
      <c r="CY42" s="69">
        <v>1238</v>
      </c>
      <c r="CZ42" s="70">
        <f t="shared" si="9"/>
        <v>47.4147836078131</v>
      </c>
      <c r="DA42" s="69">
        <v>1427</v>
      </c>
      <c r="DB42" s="70">
        <f t="shared" si="10"/>
        <v>54.653389505936424</v>
      </c>
      <c r="DC42" s="69">
        <v>3356</v>
      </c>
      <c r="DD42" s="71">
        <f t="shared" si="11"/>
        <v>128.53312906932211</v>
      </c>
      <c r="DE42" s="69">
        <v>2380</v>
      </c>
      <c r="DF42" s="71">
        <f t="shared" si="12"/>
        <v>91.15281501340483</v>
      </c>
      <c r="DG42" s="69">
        <v>2179</v>
      </c>
      <c r="DH42" s="71">
        <f t="shared" si="13"/>
        <v>83.45461509000383</v>
      </c>
      <c r="DI42" s="72">
        <v>2081</v>
      </c>
      <c r="DJ42" s="73">
        <f t="shared" si="14"/>
        <v>79.70126388356952</v>
      </c>
      <c r="DK42" s="74">
        <v>7</v>
      </c>
      <c r="DL42" s="75">
        <f t="shared" si="15"/>
        <v>116.66666666666667</v>
      </c>
      <c r="DM42" s="251">
        <v>0</v>
      </c>
      <c r="DN42" s="252">
        <v>0</v>
      </c>
      <c r="DO42" s="230">
        <v>0</v>
      </c>
      <c r="DP42" s="253"/>
    </row>
    <row r="43" spans="1:120" ht="15" customHeight="1" thickBot="1">
      <c r="A43" s="47">
        <v>3</v>
      </c>
      <c r="B43" s="48" t="s">
        <v>189</v>
      </c>
      <c r="C43" s="2">
        <v>4</v>
      </c>
      <c r="D43" s="2">
        <v>5</v>
      </c>
      <c r="E43" s="2">
        <v>0</v>
      </c>
      <c r="F43" s="2">
        <v>3</v>
      </c>
      <c r="G43" s="3">
        <v>12</v>
      </c>
      <c r="H43" s="2">
        <v>4535</v>
      </c>
      <c r="I43" s="292"/>
      <c r="J43" s="49">
        <v>2</v>
      </c>
      <c r="K43" s="49">
        <v>2</v>
      </c>
      <c r="L43" s="50">
        <f t="shared" si="17"/>
        <v>100</v>
      </c>
      <c r="M43" s="2">
        <v>50</v>
      </c>
      <c r="N43" s="2">
        <v>48</v>
      </c>
      <c r="O43" s="51">
        <f t="shared" si="1"/>
        <v>96</v>
      </c>
      <c r="P43">
        <v>183.19</v>
      </c>
      <c r="Q43">
        <v>176.11</v>
      </c>
      <c r="R43">
        <v>180.53</v>
      </c>
      <c r="S43">
        <v>145.13</v>
      </c>
      <c r="T43">
        <v>171.24</v>
      </c>
      <c r="U43" s="266">
        <v>105.93220338983052</v>
      </c>
      <c r="V43" s="266">
        <v>180.5084745762712</v>
      </c>
      <c r="W43" s="266">
        <v>179.66101694915255</v>
      </c>
      <c r="X43" s="266">
        <v>183.05084745762713</v>
      </c>
      <c r="Y43" s="266">
        <v>181.35593220338984</v>
      </c>
      <c r="Z43" s="266">
        <v>196.61016949152543</v>
      </c>
      <c r="AA43" s="266">
        <v>146.61016949152543</v>
      </c>
      <c r="AB43" s="266">
        <v>67.43</v>
      </c>
      <c r="AC43" s="266">
        <v>61.016949152542374</v>
      </c>
      <c r="AD43" s="267">
        <v>2</v>
      </c>
      <c r="AE43" s="268">
        <v>9</v>
      </c>
      <c r="AF43" s="269">
        <f t="shared" si="2"/>
        <v>7</v>
      </c>
      <c r="AG43" s="266">
        <f t="shared" si="3"/>
        <v>77.77777777777779</v>
      </c>
      <c r="AH43" s="228">
        <v>2</v>
      </c>
      <c r="AI43" s="229">
        <v>1</v>
      </c>
      <c r="AJ43" s="230">
        <v>50</v>
      </c>
      <c r="AK43" s="7">
        <v>0</v>
      </c>
      <c r="AL43" s="7">
        <v>0</v>
      </c>
      <c r="AM43" s="53">
        <v>0</v>
      </c>
      <c r="AN43" s="54">
        <v>0</v>
      </c>
      <c r="AO43" s="238">
        <v>0</v>
      </c>
      <c r="AP43" s="54">
        <v>0</v>
      </c>
      <c r="AQ43" s="212" t="s">
        <v>968</v>
      </c>
      <c r="AR43" s="207">
        <v>216</v>
      </c>
      <c r="AS43" s="207">
        <v>65</v>
      </c>
      <c r="AT43" s="206">
        <v>60.19</v>
      </c>
      <c r="AU43" s="207">
        <v>216</v>
      </c>
      <c r="AV43" s="207">
        <v>49</v>
      </c>
      <c r="AW43" s="206">
        <v>45.37</v>
      </c>
      <c r="AX43" s="207">
        <v>216</v>
      </c>
      <c r="AY43" s="213">
        <v>60</v>
      </c>
      <c r="AZ43" s="210">
        <v>55.56</v>
      </c>
      <c r="BA43" s="231">
        <f t="shared" si="16"/>
        <v>54.11187499999999</v>
      </c>
      <c r="BB43" s="211" t="s">
        <v>924</v>
      </c>
      <c r="BC43" s="57">
        <v>2287</v>
      </c>
      <c r="BD43" s="57">
        <v>446</v>
      </c>
      <c r="BE43" s="56">
        <f t="shared" si="4"/>
        <v>0.585045911674683</v>
      </c>
      <c r="BF43" s="57">
        <v>803</v>
      </c>
      <c r="BG43" s="57">
        <v>189</v>
      </c>
      <c r="BH43" s="58">
        <f t="shared" si="5"/>
        <v>0.47073474470734744</v>
      </c>
      <c r="BI43" s="1">
        <v>120</v>
      </c>
      <c r="BJ43" s="1">
        <v>73</v>
      </c>
      <c r="BK43" s="59">
        <f t="shared" si="6"/>
        <v>60.83333333333333</v>
      </c>
      <c r="BL43" s="1">
        <v>120</v>
      </c>
      <c r="BM43" s="1">
        <v>20</v>
      </c>
      <c r="BN43" s="59">
        <f t="shared" si="7"/>
        <v>16.666666666666664</v>
      </c>
      <c r="BO43" s="76">
        <v>0</v>
      </c>
      <c r="BP43" s="77">
        <v>2</v>
      </c>
      <c r="BQ43" s="77">
        <v>0</v>
      </c>
      <c r="BR43" s="77">
        <v>0</v>
      </c>
      <c r="BS43" s="78">
        <v>2</v>
      </c>
      <c r="BT43" s="77">
        <v>120</v>
      </c>
      <c r="BU43" s="309"/>
      <c r="BV43" s="309"/>
      <c r="BW43" s="309"/>
      <c r="BX43" s="309"/>
      <c r="BY43" s="52">
        <v>1</v>
      </c>
      <c r="BZ43" s="226">
        <v>10144</v>
      </c>
      <c r="CA43" s="227">
        <v>4</v>
      </c>
      <c r="CB43" s="227">
        <v>100</v>
      </c>
      <c r="CC43" s="65">
        <v>1381</v>
      </c>
      <c r="CD43" s="65">
        <v>1269</v>
      </c>
      <c r="CE43" s="273" t="s">
        <v>190</v>
      </c>
      <c r="CF43" s="277">
        <v>10144</v>
      </c>
      <c r="CG43" s="278">
        <v>4</v>
      </c>
      <c r="CH43" s="64">
        <v>100</v>
      </c>
      <c r="CI43" s="239">
        <v>7</v>
      </c>
      <c r="CJ43" s="79">
        <v>21</v>
      </c>
      <c r="CK43" s="79">
        <v>0</v>
      </c>
      <c r="CL43" s="79">
        <v>33</v>
      </c>
      <c r="CM43" s="79">
        <v>3</v>
      </c>
      <c r="CN43" s="79">
        <v>0</v>
      </c>
      <c r="CO43" s="79">
        <v>20</v>
      </c>
      <c r="CP43" s="79">
        <v>17</v>
      </c>
      <c r="CQ43" s="240" t="s">
        <v>1145</v>
      </c>
      <c r="CR43" s="241">
        <v>71.4</v>
      </c>
      <c r="CS43" s="350">
        <v>0</v>
      </c>
      <c r="CT43" s="351">
        <v>0</v>
      </c>
      <c r="CU43" s="352">
        <v>0</v>
      </c>
      <c r="CV43" s="68">
        <v>1212</v>
      </c>
      <c r="CW43" s="69">
        <v>1260</v>
      </c>
      <c r="CX43" s="70">
        <f t="shared" si="8"/>
        <v>103.96039603960396</v>
      </c>
      <c r="CY43" s="69">
        <v>589</v>
      </c>
      <c r="CZ43" s="70">
        <f t="shared" si="9"/>
        <v>48.5973597359736</v>
      </c>
      <c r="DA43" s="69">
        <v>654</v>
      </c>
      <c r="DB43" s="70">
        <f t="shared" si="10"/>
        <v>53.960396039603964</v>
      </c>
      <c r="DC43" s="69">
        <v>1030</v>
      </c>
      <c r="DD43" s="71">
        <f t="shared" si="11"/>
        <v>84.98349834983499</v>
      </c>
      <c r="DE43" s="69">
        <v>1042</v>
      </c>
      <c r="DF43" s="71">
        <f t="shared" si="12"/>
        <v>85.97359735973598</v>
      </c>
      <c r="DG43" s="69">
        <v>882</v>
      </c>
      <c r="DH43" s="71">
        <f t="shared" si="13"/>
        <v>72.77227722772277</v>
      </c>
      <c r="DI43" s="72">
        <v>784</v>
      </c>
      <c r="DJ43" s="73">
        <f t="shared" si="14"/>
        <v>64.68646864686468</v>
      </c>
      <c r="DK43" s="74">
        <v>6</v>
      </c>
      <c r="DL43" s="75">
        <f t="shared" si="15"/>
        <v>100</v>
      </c>
      <c r="DM43" s="251">
        <v>0</v>
      </c>
      <c r="DN43" s="252">
        <v>0</v>
      </c>
      <c r="DO43" s="230">
        <v>0</v>
      </c>
      <c r="DP43" s="253"/>
    </row>
    <row r="44" spans="1:120" ht="15" customHeight="1" thickBot="1">
      <c r="A44" s="47">
        <v>7</v>
      </c>
      <c r="B44" s="48" t="s">
        <v>191</v>
      </c>
      <c r="C44" s="2">
        <v>2</v>
      </c>
      <c r="D44" s="2">
        <v>1</v>
      </c>
      <c r="E44" s="2">
        <v>0</v>
      </c>
      <c r="F44" s="2">
        <v>0</v>
      </c>
      <c r="G44" s="3">
        <v>3</v>
      </c>
      <c r="H44" s="2">
        <v>1445</v>
      </c>
      <c r="I44" s="292"/>
      <c r="J44" s="49">
        <v>2</v>
      </c>
      <c r="K44" s="49">
        <v>2</v>
      </c>
      <c r="L44" s="50">
        <f t="shared" si="17"/>
        <v>100</v>
      </c>
      <c r="M44" s="2">
        <v>20</v>
      </c>
      <c r="N44" s="2">
        <v>19</v>
      </c>
      <c r="O44" s="51">
        <f t="shared" si="1"/>
        <v>95</v>
      </c>
      <c r="P44">
        <v>128</v>
      </c>
      <c r="Q44">
        <v>108</v>
      </c>
      <c r="R44">
        <v>128</v>
      </c>
      <c r="S44">
        <v>120</v>
      </c>
      <c r="T44">
        <v>121</v>
      </c>
      <c r="U44" s="266">
        <v>10.81081081081081</v>
      </c>
      <c r="V44" s="266">
        <v>70.27027027027027</v>
      </c>
      <c r="W44" s="266">
        <v>89.1891891891892</v>
      </c>
      <c r="X44" s="266">
        <v>70.27027027027027</v>
      </c>
      <c r="Y44" s="266">
        <v>91.8918918918919</v>
      </c>
      <c r="Z44" s="266">
        <v>81.08108108108108</v>
      </c>
      <c r="AA44" s="266">
        <v>75.67567567567568</v>
      </c>
      <c r="AB44" s="266">
        <v>44.32</v>
      </c>
      <c r="AC44" s="266">
        <v>67.56756756756756</v>
      </c>
      <c r="AD44" s="267">
        <v>9</v>
      </c>
      <c r="AE44" s="268">
        <v>9</v>
      </c>
      <c r="AF44" s="269">
        <f t="shared" si="2"/>
        <v>0</v>
      </c>
      <c r="AG44" s="266">
        <f t="shared" si="3"/>
        <v>0</v>
      </c>
      <c r="AH44" s="228">
        <v>0</v>
      </c>
      <c r="AI44" s="229">
        <v>0</v>
      </c>
      <c r="AJ44" s="230">
        <v>0</v>
      </c>
      <c r="AK44" s="7">
        <v>0</v>
      </c>
      <c r="AL44" s="7">
        <v>0</v>
      </c>
      <c r="AM44" s="53">
        <v>0</v>
      </c>
      <c r="AN44" s="54">
        <v>0</v>
      </c>
      <c r="AO44" s="238">
        <v>0</v>
      </c>
      <c r="AP44" s="54">
        <v>0</v>
      </c>
      <c r="AQ44" s="212" t="s">
        <v>969</v>
      </c>
      <c r="AR44" s="207">
        <v>120</v>
      </c>
      <c r="AS44" s="207">
        <v>0</v>
      </c>
      <c r="AT44" s="206">
        <v>0</v>
      </c>
      <c r="AU44" s="207">
        <v>120</v>
      </c>
      <c r="AV44" s="207">
        <v>2</v>
      </c>
      <c r="AW44" s="206">
        <v>2.78</v>
      </c>
      <c r="AX44" s="207">
        <v>120</v>
      </c>
      <c r="AY44" s="213">
        <v>2</v>
      </c>
      <c r="AZ44" s="210">
        <v>2.78</v>
      </c>
      <c r="BA44" s="231">
        <f t="shared" si="16"/>
        <v>1.7374999999999998</v>
      </c>
      <c r="BB44" s="211" t="s">
        <v>930</v>
      </c>
      <c r="BC44" s="57">
        <v>708</v>
      </c>
      <c r="BD44" s="57">
        <v>94</v>
      </c>
      <c r="BE44" s="56">
        <f t="shared" si="4"/>
        <v>0.3983050847457627</v>
      </c>
      <c r="BF44" s="57">
        <v>270</v>
      </c>
      <c r="BG44" s="57" t="s">
        <v>128</v>
      </c>
      <c r="BH44" s="58" t="e">
        <f t="shared" si="5"/>
        <v>#VALUE!</v>
      </c>
      <c r="BI44" s="1">
        <v>43</v>
      </c>
      <c r="BJ44" s="1">
        <v>20</v>
      </c>
      <c r="BK44" s="59">
        <f t="shared" si="6"/>
        <v>46.51162790697674</v>
      </c>
      <c r="BL44" s="1">
        <v>43</v>
      </c>
      <c r="BM44" s="1">
        <v>11</v>
      </c>
      <c r="BN44" s="59">
        <f t="shared" si="7"/>
        <v>25.581395348837212</v>
      </c>
      <c r="BO44" s="76">
        <v>0</v>
      </c>
      <c r="BP44" s="77">
        <v>1</v>
      </c>
      <c r="BQ44" s="77">
        <v>0</v>
      </c>
      <c r="BR44" s="77">
        <v>0</v>
      </c>
      <c r="BS44" s="78">
        <v>1</v>
      </c>
      <c r="BT44" s="77">
        <v>43</v>
      </c>
      <c r="BU44" s="309"/>
      <c r="BV44" s="309"/>
      <c r="BW44" s="309"/>
      <c r="BX44" s="309"/>
      <c r="BY44" s="52">
        <v>0</v>
      </c>
      <c r="BZ44" s="226">
        <v>3413</v>
      </c>
      <c r="CA44" s="227">
        <v>2</v>
      </c>
      <c r="CB44" s="227">
        <v>100</v>
      </c>
      <c r="CC44" s="66">
        <v>432</v>
      </c>
      <c r="CD44" s="66">
        <v>361</v>
      </c>
      <c r="CE44" s="273" t="s">
        <v>192</v>
      </c>
      <c r="CF44" s="277">
        <v>3413</v>
      </c>
      <c r="CG44" s="278">
        <v>2</v>
      </c>
      <c r="CH44" s="64">
        <v>100</v>
      </c>
      <c r="CI44" s="239">
        <v>7</v>
      </c>
      <c r="CJ44" s="79">
        <v>15</v>
      </c>
      <c r="CK44" s="79">
        <v>0</v>
      </c>
      <c r="CL44" s="79">
        <v>59</v>
      </c>
      <c r="CM44" s="79">
        <v>45</v>
      </c>
      <c r="CN44" s="79">
        <v>6</v>
      </c>
      <c r="CO44" s="79">
        <v>178</v>
      </c>
      <c r="CP44" s="79">
        <v>158</v>
      </c>
      <c r="CQ44" s="240" t="s">
        <v>1143</v>
      </c>
      <c r="CR44" s="241">
        <v>85.7</v>
      </c>
      <c r="CS44" s="350">
        <v>0</v>
      </c>
      <c r="CT44" s="351">
        <v>0</v>
      </c>
      <c r="CU44" s="352">
        <v>0</v>
      </c>
      <c r="CV44" s="68">
        <v>1114</v>
      </c>
      <c r="CW44" s="69">
        <v>1658</v>
      </c>
      <c r="CX44" s="70">
        <f t="shared" si="8"/>
        <v>148.83303411131058</v>
      </c>
      <c r="CY44" s="69">
        <v>294</v>
      </c>
      <c r="CZ44" s="70">
        <f t="shared" si="9"/>
        <v>26.391382405745063</v>
      </c>
      <c r="DA44" s="69">
        <v>867</v>
      </c>
      <c r="DB44" s="70">
        <f t="shared" si="10"/>
        <v>77.82764811490127</v>
      </c>
      <c r="DC44" s="69">
        <v>836</v>
      </c>
      <c r="DD44" s="71">
        <f t="shared" si="11"/>
        <v>75.04488330341114</v>
      </c>
      <c r="DE44" s="69">
        <v>1180</v>
      </c>
      <c r="DF44" s="71">
        <f t="shared" si="12"/>
        <v>105.92459605026929</v>
      </c>
      <c r="DG44" s="69">
        <v>454</v>
      </c>
      <c r="DH44" s="71">
        <f t="shared" si="13"/>
        <v>40.754039497307005</v>
      </c>
      <c r="DI44" s="72">
        <v>661</v>
      </c>
      <c r="DJ44" s="73">
        <f t="shared" si="14"/>
        <v>59.335727109515254</v>
      </c>
      <c r="DK44" s="74">
        <v>6</v>
      </c>
      <c r="DL44" s="75">
        <f t="shared" si="15"/>
        <v>100</v>
      </c>
      <c r="DM44" s="251">
        <v>0</v>
      </c>
      <c r="DN44" s="252">
        <v>0</v>
      </c>
      <c r="DO44" s="230">
        <v>0</v>
      </c>
      <c r="DP44" s="253"/>
    </row>
    <row r="45" spans="1:120" ht="15" customHeight="1" thickBot="1">
      <c r="A45" s="47">
        <v>1</v>
      </c>
      <c r="B45" s="48" t="s">
        <v>193</v>
      </c>
      <c r="C45" s="2">
        <v>4</v>
      </c>
      <c r="D45" s="2">
        <v>1</v>
      </c>
      <c r="E45" s="2">
        <v>0</v>
      </c>
      <c r="F45" s="2">
        <v>0</v>
      </c>
      <c r="G45" s="3">
        <v>5</v>
      </c>
      <c r="H45" s="2">
        <v>3241</v>
      </c>
      <c r="I45" s="292"/>
      <c r="J45" s="49">
        <v>1</v>
      </c>
      <c r="K45" s="49">
        <v>1</v>
      </c>
      <c r="L45" s="50">
        <f t="shared" si="17"/>
        <v>100</v>
      </c>
      <c r="M45" s="2">
        <v>24</v>
      </c>
      <c r="N45" s="2">
        <v>24</v>
      </c>
      <c r="O45" s="51">
        <f t="shared" si="1"/>
        <v>100</v>
      </c>
      <c r="P45">
        <v>79.55</v>
      </c>
      <c r="Q45">
        <v>59.09</v>
      </c>
      <c r="R45">
        <v>71.59</v>
      </c>
      <c r="S45">
        <v>86.36</v>
      </c>
      <c r="T45">
        <v>74.15</v>
      </c>
      <c r="U45" s="266">
        <v>6.837606837606838</v>
      </c>
      <c r="V45" s="266">
        <v>61.53846153846154</v>
      </c>
      <c r="W45" s="266">
        <v>61.53846153846154</v>
      </c>
      <c r="X45" s="266">
        <v>67.52136752136752</v>
      </c>
      <c r="Y45" s="266">
        <v>58.119658119658126</v>
      </c>
      <c r="Z45" s="266">
        <v>52.13675213675214</v>
      </c>
      <c r="AA45" s="266">
        <v>52.991452991452995</v>
      </c>
      <c r="AB45" s="266">
        <v>77.03</v>
      </c>
      <c r="AC45" s="266">
        <v>49.572649572649574</v>
      </c>
      <c r="AD45" s="267">
        <v>9</v>
      </c>
      <c r="AE45" s="268">
        <v>9</v>
      </c>
      <c r="AF45" s="269">
        <f t="shared" si="2"/>
        <v>0</v>
      </c>
      <c r="AG45" s="266">
        <f t="shared" si="3"/>
        <v>0</v>
      </c>
      <c r="AH45" s="228">
        <v>0</v>
      </c>
      <c r="AI45" s="229">
        <v>0</v>
      </c>
      <c r="AJ45" s="230">
        <v>0</v>
      </c>
      <c r="AK45" s="7">
        <v>0</v>
      </c>
      <c r="AL45" s="7">
        <v>0</v>
      </c>
      <c r="AM45" s="53">
        <v>0</v>
      </c>
      <c r="AN45" s="54">
        <v>0</v>
      </c>
      <c r="AO45" s="238">
        <v>0</v>
      </c>
      <c r="AP45" s="54">
        <v>0</v>
      </c>
      <c r="AQ45" s="212" t="s">
        <v>970</v>
      </c>
      <c r="AR45" s="207">
        <v>168</v>
      </c>
      <c r="AS45" s="207">
        <v>56</v>
      </c>
      <c r="AT45" s="206">
        <v>51.85</v>
      </c>
      <c r="AU45" s="207">
        <v>168</v>
      </c>
      <c r="AV45" s="207">
        <v>56</v>
      </c>
      <c r="AW45" s="206">
        <v>51.85</v>
      </c>
      <c r="AX45" s="207">
        <v>168</v>
      </c>
      <c r="AY45" s="213">
        <v>0</v>
      </c>
      <c r="AZ45" s="210">
        <v>0</v>
      </c>
      <c r="BA45" s="231">
        <f t="shared" si="16"/>
        <v>35.646874999999994</v>
      </c>
      <c r="BB45" s="211" t="s">
        <v>924</v>
      </c>
      <c r="BC45" s="57">
        <v>1580</v>
      </c>
      <c r="BD45" s="57">
        <v>236</v>
      </c>
      <c r="BE45" s="56">
        <f t="shared" si="4"/>
        <v>0.44810126582278487</v>
      </c>
      <c r="BF45" s="57">
        <v>492</v>
      </c>
      <c r="BG45" s="57">
        <v>206</v>
      </c>
      <c r="BH45" s="58">
        <f t="shared" si="5"/>
        <v>0.8373983739837398</v>
      </c>
      <c r="BI45" s="1">
        <v>114</v>
      </c>
      <c r="BJ45" s="1">
        <v>86</v>
      </c>
      <c r="BK45" s="59">
        <f t="shared" si="6"/>
        <v>75.43859649122807</v>
      </c>
      <c r="BL45" s="1">
        <v>114</v>
      </c>
      <c r="BM45" s="1">
        <v>30</v>
      </c>
      <c r="BN45" s="59">
        <f t="shared" si="7"/>
        <v>26.31578947368421</v>
      </c>
      <c r="BO45" s="76">
        <v>0</v>
      </c>
      <c r="BP45" s="77">
        <v>0</v>
      </c>
      <c r="BQ45" s="77">
        <v>0</v>
      </c>
      <c r="BR45" s="77">
        <v>0</v>
      </c>
      <c r="BS45" s="78">
        <v>0</v>
      </c>
      <c r="BT45" s="77">
        <v>114</v>
      </c>
      <c r="BU45" s="309"/>
      <c r="BV45" s="309"/>
      <c r="BW45" s="309"/>
      <c r="BX45" s="309"/>
      <c r="BY45" s="52">
        <v>0</v>
      </c>
      <c r="BZ45" s="226">
        <v>7321</v>
      </c>
      <c r="CA45" s="227">
        <v>4</v>
      </c>
      <c r="CB45" s="227">
        <v>100</v>
      </c>
      <c r="CC45" s="66">
        <v>817</v>
      </c>
      <c r="CD45" s="66">
        <v>700</v>
      </c>
      <c r="CE45" s="273" t="s">
        <v>194</v>
      </c>
      <c r="CF45" s="277">
        <v>7321</v>
      </c>
      <c r="CG45" s="278">
        <v>4</v>
      </c>
      <c r="CH45" s="64">
        <v>100</v>
      </c>
      <c r="CI45" s="239">
        <v>7</v>
      </c>
      <c r="CJ45" s="79">
        <v>7</v>
      </c>
      <c r="CK45" s="79">
        <v>0</v>
      </c>
      <c r="CL45" s="79">
        <v>25</v>
      </c>
      <c r="CM45" s="79">
        <v>0</v>
      </c>
      <c r="CN45" s="79">
        <v>0</v>
      </c>
      <c r="CO45" s="79">
        <v>13</v>
      </c>
      <c r="CP45" s="79">
        <v>13</v>
      </c>
      <c r="CQ45" s="240" t="s">
        <v>1146</v>
      </c>
      <c r="CR45" s="241">
        <v>57.1</v>
      </c>
      <c r="CS45" s="350">
        <v>0</v>
      </c>
      <c r="CT45" s="351">
        <v>0</v>
      </c>
      <c r="CU45" s="352">
        <v>0</v>
      </c>
      <c r="CV45" s="68">
        <v>3867</v>
      </c>
      <c r="CW45" s="69">
        <v>4260</v>
      </c>
      <c r="CX45" s="70">
        <f t="shared" si="8"/>
        <v>110.16291698991468</v>
      </c>
      <c r="CY45" s="69">
        <v>4388</v>
      </c>
      <c r="CZ45" s="70">
        <f t="shared" si="9"/>
        <v>113.4729764675459</v>
      </c>
      <c r="DA45" s="69">
        <v>3285</v>
      </c>
      <c r="DB45" s="70">
        <f t="shared" si="10"/>
        <v>84.94957331264547</v>
      </c>
      <c r="DC45" s="69">
        <v>3312</v>
      </c>
      <c r="DD45" s="71">
        <f t="shared" si="11"/>
        <v>85.64778898370831</v>
      </c>
      <c r="DE45" s="69">
        <v>2939</v>
      </c>
      <c r="DF45" s="71">
        <f t="shared" si="12"/>
        <v>76.00206878717351</v>
      </c>
      <c r="DG45" s="69">
        <v>1493</v>
      </c>
      <c r="DH45" s="71">
        <f t="shared" si="13"/>
        <v>38.60874062580812</v>
      </c>
      <c r="DI45" s="72">
        <v>0</v>
      </c>
      <c r="DJ45" s="73">
        <f t="shared" si="14"/>
        <v>0</v>
      </c>
      <c r="DK45" s="74">
        <v>6</v>
      </c>
      <c r="DL45" s="75">
        <f t="shared" si="15"/>
        <v>100</v>
      </c>
      <c r="DM45" s="251">
        <v>0</v>
      </c>
      <c r="DN45" s="252">
        <v>0</v>
      </c>
      <c r="DO45" s="230">
        <v>0</v>
      </c>
      <c r="DP45" s="253"/>
    </row>
    <row r="46" spans="1:120" ht="15" customHeight="1" thickBot="1">
      <c r="A46" s="47">
        <v>6</v>
      </c>
      <c r="B46" s="48" t="s">
        <v>195</v>
      </c>
      <c r="C46" s="2">
        <v>1</v>
      </c>
      <c r="D46" s="2">
        <v>1</v>
      </c>
      <c r="E46" s="2">
        <v>0</v>
      </c>
      <c r="F46" s="2">
        <v>0</v>
      </c>
      <c r="G46" s="3">
        <v>2</v>
      </c>
      <c r="H46" s="2">
        <v>2345</v>
      </c>
      <c r="I46" s="292"/>
      <c r="J46" s="49">
        <v>0</v>
      </c>
      <c r="K46" s="49">
        <v>0</v>
      </c>
      <c r="L46" s="50">
        <v>0</v>
      </c>
      <c r="M46" s="2">
        <v>33</v>
      </c>
      <c r="N46" s="2">
        <v>32</v>
      </c>
      <c r="O46" s="51">
        <f t="shared" si="1"/>
        <v>96.96969696969697</v>
      </c>
      <c r="P46">
        <v>124.07</v>
      </c>
      <c r="Q46">
        <v>124.07</v>
      </c>
      <c r="R46">
        <v>122.22</v>
      </c>
      <c r="S46">
        <v>124.07</v>
      </c>
      <c r="T46">
        <v>123.61</v>
      </c>
      <c r="U46" s="266">
        <v>33.92857142857143</v>
      </c>
      <c r="V46" s="266">
        <v>150</v>
      </c>
      <c r="W46" s="266">
        <v>151.78571428571428</v>
      </c>
      <c r="X46" s="266">
        <v>142.85714285714286</v>
      </c>
      <c r="Y46" s="266">
        <v>157.14285714285714</v>
      </c>
      <c r="Z46" s="266">
        <v>144.64285714285714</v>
      </c>
      <c r="AA46" s="266">
        <v>123.21428571428572</v>
      </c>
      <c r="AB46" s="266">
        <v>82.52</v>
      </c>
      <c r="AC46" s="266">
        <v>141.07142857142858</v>
      </c>
      <c r="AD46" s="267">
        <v>1</v>
      </c>
      <c r="AE46" s="268">
        <v>9</v>
      </c>
      <c r="AF46" s="269">
        <f t="shared" si="2"/>
        <v>8</v>
      </c>
      <c r="AG46" s="266">
        <f t="shared" si="3"/>
        <v>88.88888888888889</v>
      </c>
      <c r="AH46" s="228">
        <v>1</v>
      </c>
      <c r="AI46" s="229">
        <v>0</v>
      </c>
      <c r="AJ46" s="230">
        <v>0</v>
      </c>
      <c r="AK46" s="7">
        <v>2</v>
      </c>
      <c r="AL46" s="7">
        <v>2</v>
      </c>
      <c r="AM46" s="53">
        <v>100</v>
      </c>
      <c r="AN46" s="54">
        <v>0</v>
      </c>
      <c r="AO46" s="238">
        <v>0</v>
      </c>
      <c r="AP46" s="54">
        <v>0</v>
      </c>
      <c r="AQ46" s="212" t="s">
        <v>971</v>
      </c>
      <c r="AR46" s="207">
        <v>168</v>
      </c>
      <c r="AS46" s="207">
        <v>14</v>
      </c>
      <c r="AT46" s="206">
        <v>12.96</v>
      </c>
      <c r="AU46" s="207">
        <v>168</v>
      </c>
      <c r="AV46" s="207">
        <v>14</v>
      </c>
      <c r="AW46" s="206">
        <v>12.96</v>
      </c>
      <c r="AX46" s="207">
        <v>168</v>
      </c>
      <c r="AY46" s="213">
        <v>0</v>
      </c>
      <c r="AZ46" s="210">
        <v>0</v>
      </c>
      <c r="BA46" s="231">
        <f t="shared" si="16"/>
        <v>8.91</v>
      </c>
      <c r="BB46" s="211" t="s">
        <v>924</v>
      </c>
      <c r="BC46" s="57">
        <v>1237</v>
      </c>
      <c r="BD46" s="57">
        <v>212</v>
      </c>
      <c r="BE46" s="56">
        <f t="shared" si="4"/>
        <v>0.5141471301535975</v>
      </c>
      <c r="BF46" s="57">
        <v>397</v>
      </c>
      <c r="BG46" s="57">
        <v>5</v>
      </c>
      <c r="BH46" s="58">
        <f t="shared" si="5"/>
        <v>0.02518891687657431</v>
      </c>
      <c r="BI46" s="1">
        <v>54</v>
      </c>
      <c r="BJ46" s="1">
        <v>22</v>
      </c>
      <c r="BK46" s="59">
        <f t="shared" si="6"/>
        <v>40.74074074074074</v>
      </c>
      <c r="BL46" s="1">
        <v>54</v>
      </c>
      <c r="BM46" s="1">
        <v>4</v>
      </c>
      <c r="BN46" s="59">
        <f t="shared" si="7"/>
        <v>7.4074074074074066</v>
      </c>
      <c r="BO46" s="76">
        <v>0</v>
      </c>
      <c r="BP46" s="77">
        <v>1</v>
      </c>
      <c r="BQ46" s="77">
        <v>0</v>
      </c>
      <c r="BR46" s="77">
        <v>0</v>
      </c>
      <c r="BS46" s="78">
        <v>1</v>
      </c>
      <c r="BT46" s="77">
        <v>54</v>
      </c>
      <c r="BU46" s="309"/>
      <c r="BV46" s="309"/>
      <c r="BW46" s="309"/>
      <c r="BX46" s="309"/>
      <c r="BY46" s="52">
        <v>0</v>
      </c>
      <c r="BZ46" s="226">
        <v>5700</v>
      </c>
      <c r="CA46" s="227">
        <v>3</v>
      </c>
      <c r="CB46" s="227">
        <v>100</v>
      </c>
      <c r="CC46" s="66">
        <v>996</v>
      </c>
      <c r="CD46" s="66">
        <v>894</v>
      </c>
      <c r="CE46" s="273" t="s">
        <v>196</v>
      </c>
      <c r="CF46" s="277">
        <v>5700</v>
      </c>
      <c r="CG46" s="278">
        <v>3</v>
      </c>
      <c r="CH46" s="64">
        <v>100</v>
      </c>
      <c r="CI46" s="239">
        <v>7</v>
      </c>
      <c r="CJ46" s="79">
        <v>2</v>
      </c>
      <c r="CK46" s="79">
        <v>0</v>
      </c>
      <c r="CL46" s="79">
        <v>5</v>
      </c>
      <c r="CM46" s="79">
        <v>4</v>
      </c>
      <c r="CN46" s="79">
        <v>0</v>
      </c>
      <c r="CO46" s="79">
        <v>2</v>
      </c>
      <c r="CP46" s="79">
        <v>5</v>
      </c>
      <c r="CQ46" s="240" t="s">
        <v>1145</v>
      </c>
      <c r="CR46" s="241">
        <v>71.4</v>
      </c>
      <c r="CS46" s="350">
        <v>0</v>
      </c>
      <c r="CT46" s="351">
        <v>0</v>
      </c>
      <c r="CU46" s="352">
        <v>0</v>
      </c>
      <c r="CV46" s="68">
        <v>1624</v>
      </c>
      <c r="CW46" s="69">
        <v>1811</v>
      </c>
      <c r="CX46" s="70">
        <f t="shared" si="8"/>
        <v>111.51477832512316</v>
      </c>
      <c r="CY46" s="69">
        <v>1582</v>
      </c>
      <c r="CZ46" s="70">
        <f t="shared" si="9"/>
        <v>97.41379310344827</v>
      </c>
      <c r="DA46" s="69">
        <v>1595</v>
      </c>
      <c r="DB46" s="70">
        <f t="shared" si="10"/>
        <v>98.21428571428571</v>
      </c>
      <c r="DC46" s="69">
        <v>1540</v>
      </c>
      <c r="DD46" s="71">
        <f t="shared" si="11"/>
        <v>94.82758620689656</v>
      </c>
      <c r="DE46" s="69">
        <v>1645</v>
      </c>
      <c r="DF46" s="71">
        <f t="shared" si="12"/>
        <v>101.29310344827587</v>
      </c>
      <c r="DG46" s="69">
        <v>1657</v>
      </c>
      <c r="DH46" s="71">
        <f t="shared" si="13"/>
        <v>102.0320197044335</v>
      </c>
      <c r="DI46" s="72">
        <v>1641</v>
      </c>
      <c r="DJ46" s="73">
        <f t="shared" si="14"/>
        <v>101.04679802955665</v>
      </c>
      <c r="DK46" s="74">
        <v>7</v>
      </c>
      <c r="DL46" s="75">
        <f t="shared" si="15"/>
        <v>116.66666666666667</v>
      </c>
      <c r="DM46" s="251">
        <v>0</v>
      </c>
      <c r="DN46" s="252">
        <v>0</v>
      </c>
      <c r="DO46" s="230">
        <v>0</v>
      </c>
      <c r="DP46" s="253"/>
    </row>
    <row r="47" spans="1:120" ht="15" customHeight="1" thickBot="1">
      <c r="A47" s="47">
        <v>7</v>
      </c>
      <c r="B47" s="48" t="s">
        <v>197</v>
      </c>
      <c r="C47" s="2">
        <v>5</v>
      </c>
      <c r="D47" s="2">
        <v>2</v>
      </c>
      <c r="E47" s="2">
        <v>0</v>
      </c>
      <c r="F47" s="2">
        <v>2</v>
      </c>
      <c r="G47" s="3">
        <v>9</v>
      </c>
      <c r="H47" s="2">
        <v>2432</v>
      </c>
      <c r="I47" s="292"/>
      <c r="J47" s="49">
        <v>2</v>
      </c>
      <c r="K47" s="49">
        <v>2</v>
      </c>
      <c r="L47" s="50">
        <f>(K47*100/J47)</f>
        <v>100</v>
      </c>
      <c r="M47" s="2">
        <v>42</v>
      </c>
      <c r="N47" s="2">
        <v>42</v>
      </c>
      <c r="O47" s="51">
        <f t="shared" si="1"/>
        <v>100</v>
      </c>
      <c r="P47">
        <v>71.83</v>
      </c>
      <c r="Q47">
        <v>52.11</v>
      </c>
      <c r="R47">
        <v>70.42</v>
      </c>
      <c r="S47">
        <v>52.11</v>
      </c>
      <c r="T47">
        <v>61.62</v>
      </c>
      <c r="U47" s="266">
        <v>16.94915254237288</v>
      </c>
      <c r="V47" s="266">
        <v>89.83050847457628</v>
      </c>
      <c r="W47" s="266">
        <v>108.47457627118644</v>
      </c>
      <c r="X47" s="266">
        <v>88.13559322033898</v>
      </c>
      <c r="Y47" s="266">
        <v>98.30508474576271</v>
      </c>
      <c r="Z47" s="266">
        <v>83.05084745762711</v>
      </c>
      <c r="AA47" s="266">
        <v>69.49152542372882</v>
      </c>
      <c r="AB47" s="266">
        <v>52.94</v>
      </c>
      <c r="AC47" s="266">
        <v>88.13559322033898</v>
      </c>
      <c r="AD47" s="267">
        <v>7</v>
      </c>
      <c r="AE47" s="268">
        <v>9</v>
      </c>
      <c r="AF47" s="269">
        <f t="shared" si="2"/>
        <v>2</v>
      </c>
      <c r="AG47" s="266">
        <f t="shared" si="3"/>
        <v>22.22222222222222</v>
      </c>
      <c r="AH47" s="228">
        <v>0</v>
      </c>
      <c r="AI47" s="229">
        <v>0</v>
      </c>
      <c r="AJ47" s="230">
        <v>0</v>
      </c>
      <c r="AK47" s="7">
        <v>5</v>
      </c>
      <c r="AL47" s="7">
        <v>2</v>
      </c>
      <c r="AM47" s="53">
        <v>40</v>
      </c>
      <c r="AN47" s="54">
        <v>0</v>
      </c>
      <c r="AO47" s="238">
        <v>1</v>
      </c>
      <c r="AP47" s="54">
        <v>0</v>
      </c>
      <c r="AQ47" s="212" t="s">
        <v>972</v>
      </c>
      <c r="AR47" s="207">
        <v>168</v>
      </c>
      <c r="AS47" s="207">
        <v>49</v>
      </c>
      <c r="AT47" s="206">
        <v>45.37</v>
      </c>
      <c r="AU47" s="207">
        <v>168</v>
      </c>
      <c r="AV47" s="207">
        <v>87</v>
      </c>
      <c r="AW47" s="206">
        <v>80.56</v>
      </c>
      <c r="AX47" s="207">
        <v>168</v>
      </c>
      <c r="AY47" s="213">
        <v>0</v>
      </c>
      <c r="AZ47" s="210">
        <v>0</v>
      </c>
      <c r="BA47" s="231">
        <f t="shared" si="16"/>
        <v>42.18874999999999</v>
      </c>
      <c r="BB47" s="211" t="s">
        <v>924</v>
      </c>
      <c r="BC47" s="57">
        <v>1279</v>
      </c>
      <c r="BD47" s="57">
        <v>257</v>
      </c>
      <c r="BE47" s="56">
        <f t="shared" si="4"/>
        <v>0.602814698983581</v>
      </c>
      <c r="BF47" s="57">
        <v>454</v>
      </c>
      <c r="BG47" s="57">
        <v>2</v>
      </c>
      <c r="BH47" s="58">
        <f t="shared" si="5"/>
        <v>0.00881057268722467</v>
      </c>
      <c r="BI47" s="1">
        <v>49</v>
      </c>
      <c r="BJ47" s="1">
        <v>27</v>
      </c>
      <c r="BK47" s="59">
        <f t="shared" si="6"/>
        <v>55.10204081632652</v>
      </c>
      <c r="BL47" s="1">
        <v>49</v>
      </c>
      <c r="BM47" s="1">
        <v>12</v>
      </c>
      <c r="BN47" s="59">
        <f t="shared" si="7"/>
        <v>24.489795918367346</v>
      </c>
      <c r="BO47" s="76">
        <v>0</v>
      </c>
      <c r="BP47" s="77">
        <v>0</v>
      </c>
      <c r="BQ47" s="77">
        <v>0</v>
      </c>
      <c r="BR47" s="77">
        <v>1</v>
      </c>
      <c r="BS47" s="78">
        <v>1</v>
      </c>
      <c r="BT47" s="77">
        <v>49</v>
      </c>
      <c r="BU47" s="309"/>
      <c r="BV47" s="309"/>
      <c r="BW47" s="309"/>
      <c r="BX47" s="309"/>
      <c r="BY47" s="52">
        <v>0</v>
      </c>
      <c r="BZ47" s="226">
        <v>5449</v>
      </c>
      <c r="CA47" s="227">
        <v>3</v>
      </c>
      <c r="CB47" s="227">
        <v>100</v>
      </c>
      <c r="CC47" s="66">
        <v>932</v>
      </c>
      <c r="CD47" s="66">
        <v>844</v>
      </c>
      <c r="CE47" s="273" t="s">
        <v>198</v>
      </c>
      <c r="CF47" s="277">
        <v>5449</v>
      </c>
      <c r="CG47" s="278">
        <v>3</v>
      </c>
      <c r="CH47" s="64">
        <v>100</v>
      </c>
      <c r="CI47" s="239">
        <v>7</v>
      </c>
      <c r="CJ47" s="79">
        <v>24</v>
      </c>
      <c r="CK47" s="79">
        <v>0</v>
      </c>
      <c r="CL47" s="79">
        <v>24</v>
      </c>
      <c r="CM47" s="79">
        <v>12</v>
      </c>
      <c r="CN47" s="79">
        <v>0</v>
      </c>
      <c r="CO47" s="79">
        <v>0</v>
      </c>
      <c r="CP47" s="79">
        <v>0</v>
      </c>
      <c r="CQ47" s="240" t="s">
        <v>1152</v>
      </c>
      <c r="CR47" s="241">
        <v>42.8</v>
      </c>
      <c r="CS47" s="350">
        <v>0</v>
      </c>
      <c r="CT47" s="351">
        <v>0</v>
      </c>
      <c r="CU47" s="352">
        <v>0</v>
      </c>
      <c r="CV47" s="68">
        <v>1878</v>
      </c>
      <c r="CW47" s="69">
        <v>3714</v>
      </c>
      <c r="CX47" s="70">
        <f t="shared" si="8"/>
        <v>197.7635782747604</v>
      </c>
      <c r="CY47" s="69">
        <v>974</v>
      </c>
      <c r="CZ47" s="70">
        <f t="shared" si="9"/>
        <v>51.863684771033014</v>
      </c>
      <c r="DA47" s="69">
        <v>828</v>
      </c>
      <c r="DB47" s="70">
        <f t="shared" si="10"/>
        <v>44.08945686900959</v>
      </c>
      <c r="DC47" s="69">
        <v>1752</v>
      </c>
      <c r="DD47" s="71">
        <f t="shared" si="11"/>
        <v>93.29073482428115</v>
      </c>
      <c r="DE47" s="69">
        <v>1694</v>
      </c>
      <c r="DF47" s="71">
        <f t="shared" si="12"/>
        <v>90.20234291799787</v>
      </c>
      <c r="DG47" s="69">
        <v>1637</v>
      </c>
      <c r="DH47" s="71">
        <f t="shared" si="13"/>
        <v>87.16719914802982</v>
      </c>
      <c r="DI47" s="72">
        <v>1870</v>
      </c>
      <c r="DJ47" s="73">
        <f t="shared" si="14"/>
        <v>99.57401490947817</v>
      </c>
      <c r="DK47" s="74">
        <v>7</v>
      </c>
      <c r="DL47" s="75">
        <f t="shared" si="15"/>
        <v>116.66666666666667</v>
      </c>
      <c r="DM47" s="251">
        <v>1</v>
      </c>
      <c r="DN47" s="252">
        <v>1</v>
      </c>
      <c r="DO47" s="230">
        <v>100</v>
      </c>
      <c r="DP47" s="253"/>
    </row>
    <row r="48" spans="1:120" ht="15" customHeight="1" thickBot="1">
      <c r="A48" s="47">
        <v>8</v>
      </c>
      <c r="B48" s="48" t="s">
        <v>199</v>
      </c>
      <c r="C48" s="2">
        <v>0</v>
      </c>
      <c r="D48" s="2">
        <v>1</v>
      </c>
      <c r="E48" s="2">
        <v>0</v>
      </c>
      <c r="F48" s="2">
        <v>2</v>
      </c>
      <c r="G48" s="3">
        <v>3</v>
      </c>
      <c r="H48" s="2">
        <v>2055</v>
      </c>
      <c r="I48" s="292"/>
      <c r="J48" s="49">
        <v>1</v>
      </c>
      <c r="K48" s="49">
        <v>0</v>
      </c>
      <c r="L48" s="50">
        <f>(K48*100/J48)</f>
        <v>0</v>
      </c>
      <c r="M48" s="2">
        <v>27</v>
      </c>
      <c r="N48" s="2">
        <v>26</v>
      </c>
      <c r="O48" s="51">
        <f t="shared" si="1"/>
        <v>96.29629629629629</v>
      </c>
      <c r="P48">
        <v>83.33</v>
      </c>
      <c r="Q48">
        <v>83.33</v>
      </c>
      <c r="R48">
        <v>83.33</v>
      </c>
      <c r="S48">
        <v>72.73</v>
      </c>
      <c r="T48">
        <v>80.68</v>
      </c>
      <c r="U48" s="266">
        <v>17.857142857142858</v>
      </c>
      <c r="V48" s="266">
        <v>83.92857142857143</v>
      </c>
      <c r="W48" s="266">
        <v>67.85714285714286</v>
      </c>
      <c r="X48" s="266">
        <v>87.5</v>
      </c>
      <c r="Y48" s="266">
        <v>66.07142857142857</v>
      </c>
      <c r="Z48" s="266">
        <v>85.71428571428571</v>
      </c>
      <c r="AA48" s="266">
        <v>92.85714285714286</v>
      </c>
      <c r="AB48" s="266">
        <v>75.7</v>
      </c>
      <c r="AC48" s="266">
        <v>75</v>
      </c>
      <c r="AD48" s="267">
        <v>9</v>
      </c>
      <c r="AE48" s="268">
        <v>9</v>
      </c>
      <c r="AF48" s="269">
        <f t="shared" si="2"/>
        <v>0</v>
      </c>
      <c r="AG48" s="266">
        <f t="shared" si="3"/>
        <v>0</v>
      </c>
      <c r="AH48" s="228">
        <v>0</v>
      </c>
      <c r="AI48" s="229">
        <v>0</v>
      </c>
      <c r="AJ48" s="230">
        <v>0</v>
      </c>
      <c r="AK48" s="7">
        <v>1</v>
      </c>
      <c r="AL48" s="7">
        <v>1</v>
      </c>
      <c r="AM48" s="53">
        <v>100</v>
      </c>
      <c r="AN48" s="54">
        <v>0</v>
      </c>
      <c r="AO48" s="238">
        <v>0</v>
      </c>
      <c r="AP48" s="54">
        <v>0</v>
      </c>
      <c r="AQ48" s="212" t="s">
        <v>973</v>
      </c>
      <c r="AR48" s="207">
        <v>168</v>
      </c>
      <c r="AS48" s="207">
        <v>0</v>
      </c>
      <c r="AT48" s="206">
        <v>0</v>
      </c>
      <c r="AU48" s="207">
        <v>168</v>
      </c>
      <c r="AV48" s="207">
        <v>0</v>
      </c>
      <c r="AW48" s="206">
        <v>0</v>
      </c>
      <c r="AX48" s="207">
        <v>168</v>
      </c>
      <c r="AY48" s="213">
        <v>0</v>
      </c>
      <c r="AZ48" s="210">
        <v>0</v>
      </c>
      <c r="BA48" s="231">
        <f t="shared" si="16"/>
        <v>0</v>
      </c>
      <c r="BB48" s="211" t="s">
        <v>930</v>
      </c>
      <c r="BC48" s="57">
        <v>1018</v>
      </c>
      <c r="BD48" s="57">
        <v>51</v>
      </c>
      <c r="BE48" s="56">
        <f t="shared" si="4"/>
        <v>0.15029469548133595</v>
      </c>
      <c r="BF48" s="57">
        <v>285</v>
      </c>
      <c r="BG48" s="57">
        <v>39</v>
      </c>
      <c r="BH48" s="58">
        <f t="shared" si="5"/>
        <v>0.2736842105263158</v>
      </c>
      <c r="BI48" s="1">
        <v>58</v>
      </c>
      <c r="BJ48" s="1">
        <v>25</v>
      </c>
      <c r="BK48" s="59">
        <f t="shared" si="6"/>
        <v>43.103448275862064</v>
      </c>
      <c r="BL48" s="1">
        <v>58</v>
      </c>
      <c r="BM48" s="1">
        <v>13</v>
      </c>
      <c r="BN48" s="59">
        <f t="shared" si="7"/>
        <v>22.413793103448278</v>
      </c>
      <c r="BO48" s="76">
        <v>0</v>
      </c>
      <c r="BP48" s="77">
        <v>0</v>
      </c>
      <c r="BQ48" s="77">
        <v>0</v>
      </c>
      <c r="BR48" s="77">
        <v>1</v>
      </c>
      <c r="BS48" s="78">
        <v>1</v>
      </c>
      <c r="BT48" s="77">
        <v>58</v>
      </c>
      <c r="BU48" s="309"/>
      <c r="BV48" s="309"/>
      <c r="BW48" s="309"/>
      <c r="BX48" s="309"/>
      <c r="BY48" s="52">
        <v>0</v>
      </c>
      <c r="BZ48" s="226">
        <v>4815</v>
      </c>
      <c r="CA48" s="227">
        <v>2</v>
      </c>
      <c r="CB48" s="227">
        <v>100</v>
      </c>
      <c r="CC48" s="66">
        <v>820</v>
      </c>
      <c r="CD48" s="66">
        <v>27</v>
      </c>
      <c r="CE48" s="273" t="s">
        <v>200</v>
      </c>
      <c r="CF48" s="277">
        <v>4815</v>
      </c>
      <c r="CG48" s="278">
        <v>2</v>
      </c>
      <c r="CH48" s="64">
        <v>100</v>
      </c>
      <c r="CI48" s="239">
        <v>7</v>
      </c>
      <c r="CJ48" s="79">
        <v>0</v>
      </c>
      <c r="CK48" s="79">
        <v>0</v>
      </c>
      <c r="CL48" s="79">
        <v>159</v>
      </c>
      <c r="CM48" s="79">
        <v>233</v>
      </c>
      <c r="CN48" s="79">
        <v>0</v>
      </c>
      <c r="CO48" s="79">
        <v>45</v>
      </c>
      <c r="CP48" s="79">
        <v>49</v>
      </c>
      <c r="CQ48" s="240" t="s">
        <v>1148</v>
      </c>
      <c r="CR48" s="241">
        <v>57.1</v>
      </c>
      <c r="CS48" s="350">
        <v>0</v>
      </c>
      <c r="CT48" s="351">
        <v>0</v>
      </c>
      <c r="CU48" s="352">
        <v>0</v>
      </c>
      <c r="CV48" s="68">
        <v>1224</v>
      </c>
      <c r="CW48" s="69">
        <v>2928</v>
      </c>
      <c r="CX48" s="70">
        <f t="shared" si="8"/>
        <v>239.2156862745098</v>
      </c>
      <c r="CY48" s="69">
        <v>1557</v>
      </c>
      <c r="CZ48" s="70">
        <f t="shared" si="9"/>
        <v>127.20588235294117</v>
      </c>
      <c r="DA48" s="69">
        <v>1223</v>
      </c>
      <c r="DB48" s="70">
        <f t="shared" si="10"/>
        <v>99.91830065359477</v>
      </c>
      <c r="DC48" s="69">
        <v>2457</v>
      </c>
      <c r="DD48" s="71">
        <f t="shared" si="11"/>
        <v>200.73529411764704</v>
      </c>
      <c r="DE48" s="69">
        <v>1224</v>
      </c>
      <c r="DF48" s="71">
        <f t="shared" si="12"/>
        <v>100</v>
      </c>
      <c r="DG48" s="69">
        <v>1194</v>
      </c>
      <c r="DH48" s="71">
        <f t="shared" si="13"/>
        <v>97.54901960784314</v>
      </c>
      <c r="DI48" s="72">
        <v>0</v>
      </c>
      <c r="DJ48" s="73">
        <f t="shared" si="14"/>
        <v>0</v>
      </c>
      <c r="DK48" s="74">
        <v>6</v>
      </c>
      <c r="DL48" s="75">
        <f t="shared" si="15"/>
        <v>100</v>
      </c>
      <c r="DM48" s="251">
        <v>0</v>
      </c>
      <c r="DN48" s="252">
        <v>0</v>
      </c>
      <c r="DO48" s="230">
        <v>0</v>
      </c>
      <c r="DP48" s="253"/>
    </row>
    <row r="49" spans="1:120" ht="15" customHeight="1" thickBot="1">
      <c r="A49" s="47">
        <v>6</v>
      </c>
      <c r="B49" s="48" t="s">
        <v>201</v>
      </c>
      <c r="C49" s="2">
        <v>3</v>
      </c>
      <c r="D49" s="2">
        <v>3</v>
      </c>
      <c r="E49" s="2">
        <v>0</v>
      </c>
      <c r="F49" s="2">
        <v>0</v>
      </c>
      <c r="G49" s="3">
        <v>6</v>
      </c>
      <c r="H49" s="2">
        <v>2535</v>
      </c>
      <c r="I49" s="292"/>
      <c r="J49" s="49">
        <v>1</v>
      </c>
      <c r="K49" s="49">
        <v>1</v>
      </c>
      <c r="L49" s="50">
        <f>(K49*100/J49)</f>
        <v>100</v>
      </c>
      <c r="M49" s="2">
        <v>42</v>
      </c>
      <c r="N49" s="2">
        <v>39</v>
      </c>
      <c r="O49" s="51">
        <f t="shared" si="1"/>
        <v>92.85714285714286</v>
      </c>
      <c r="P49">
        <v>97.18</v>
      </c>
      <c r="Q49">
        <v>97.18</v>
      </c>
      <c r="R49">
        <v>94.37</v>
      </c>
      <c r="S49">
        <v>104.23</v>
      </c>
      <c r="T49">
        <v>98.24</v>
      </c>
      <c r="U49" s="266">
        <v>44.44444444444444</v>
      </c>
      <c r="V49" s="266">
        <v>140.27777777777777</v>
      </c>
      <c r="W49" s="266">
        <v>151.38888888888889</v>
      </c>
      <c r="X49" s="266">
        <v>141.66666666666669</v>
      </c>
      <c r="Y49" s="266">
        <v>143.05555555555557</v>
      </c>
      <c r="Z49" s="266">
        <v>133.33333333333331</v>
      </c>
      <c r="AA49" s="266">
        <v>116.66666666666667</v>
      </c>
      <c r="AB49" s="266">
        <v>90.27</v>
      </c>
      <c r="AC49" s="266">
        <v>148.61111111111111</v>
      </c>
      <c r="AD49" s="267">
        <v>1</v>
      </c>
      <c r="AE49" s="268">
        <v>9</v>
      </c>
      <c r="AF49" s="269">
        <f t="shared" si="2"/>
        <v>8</v>
      </c>
      <c r="AG49" s="266">
        <f t="shared" si="3"/>
        <v>88.88888888888889</v>
      </c>
      <c r="AH49" s="228">
        <v>0</v>
      </c>
      <c r="AI49" s="229">
        <v>0</v>
      </c>
      <c r="AJ49" s="230">
        <v>0</v>
      </c>
      <c r="AK49" s="7">
        <v>11</v>
      </c>
      <c r="AL49" s="7">
        <v>10</v>
      </c>
      <c r="AM49" s="53">
        <v>90.9090909090909</v>
      </c>
      <c r="AN49" s="54">
        <v>0</v>
      </c>
      <c r="AO49" s="238">
        <v>0</v>
      </c>
      <c r="AP49" s="54">
        <v>0</v>
      </c>
      <c r="AQ49" s="212" t="s">
        <v>974</v>
      </c>
      <c r="AR49" s="207">
        <v>168</v>
      </c>
      <c r="AS49" s="207">
        <v>0</v>
      </c>
      <c r="AT49" s="206">
        <v>0</v>
      </c>
      <c r="AU49" s="207">
        <v>168</v>
      </c>
      <c r="AV49" s="207">
        <v>48</v>
      </c>
      <c r="AW49" s="206">
        <v>44.44</v>
      </c>
      <c r="AX49" s="207">
        <v>168</v>
      </c>
      <c r="AY49" s="213">
        <v>0</v>
      </c>
      <c r="AZ49" s="210">
        <v>0</v>
      </c>
      <c r="BA49" s="231">
        <f t="shared" si="16"/>
        <v>13.8875</v>
      </c>
      <c r="BB49" s="211" t="s">
        <v>924</v>
      </c>
      <c r="BC49" s="57">
        <v>1318</v>
      </c>
      <c r="BD49" s="57">
        <v>431</v>
      </c>
      <c r="BE49" s="56">
        <f t="shared" si="4"/>
        <v>0.9810318664643399</v>
      </c>
      <c r="BF49" s="57">
        <v>421</v>
      </c>
      <c r="BG49" s="57">
        <v>49</v>
      </c>
      <c r="BH49" s="58">
        <f t="shared" si="5"/>
        <v>0.2327790973871734</v>
      </c>
      <c r="BI49" s="1">
        <v>93</v>
      </c>
      <c r="BJ49" s="1">
        <v>17</v>
      </c>
      <c r="BK49" s="59">
        <f t="shared" si="6"/>
        <v>18.27956989247312</v>
      </c>
      <c r="BL49" s="1">
        <v>93</v>
      </c>
      <c r="BM49" s="1">
        <v>26</v>
      </c>
      <c r="BN49" s="59">
        <f t="shared" si="7"/>
        <v>27.956989247311824</v>
      </c>
      <c r="BO49" s="76">
        <v>0</v>
      </c>
      <c r="BP49" s="77">
        <v>0</v>
      </c>
      <c r="BQ49" s="77">
        <v>0</v>
      </c>
      <c r="BR49" s="77">
        <v>0</v>
      </c>
      <c r="BS49" s="78">
        <v>0</v>
      </c>
      <c r="BT49" s="77">
        <v>93</v>
      </c>
      <c r="BU49" s="309"/>
      <c r="BV49" s="309"/>
      <c r="BW49" s="309"/>
      <c r="BX49" s="309"/>
      <c r="BY49" s="52">
        <v>1</v>
      </c>
      <c r="BZ49" s="226">
        <v>5704</v>
      </c>
      <c r="CA49" s="227">
        <v>3</v>
      </c>
      <c r="CB49" s="227">
        <v>100</v>
      </c>
      <c r="CC49" s="66">
        <v>919</v>
      </c>
      <c r="CD49" s="66">
        <v>708</v>
      </c>
      <c r="CE49" s="273" t="s">
        <v>202</v>
      </c>
      <c r="CF49" s="277">
        <v>5704</v>
      </c>
      <c r="CG49" s="278">
        <v>3</v>
      </c>
      <c r="CH49" s="64">
        <v>100</v>
      </c>
      <c r="CI49" s="239">
        <v>7</v>
      </c>
      <c r="CJ49" s="79">
        <v>0</v>
      </c>
      <c r="CK49" s="79">
        <v>0</v>
      </c>
      <c r="CL49" s="79">
        <v>5623</v>
      </c>
      <c r="CM49" s="79">
        <v>0</v>
      </c>
      <c r="CN49" s="79">
        <v>0</v>
      </c>
      <c r="CO49" s="79">
        <v>5</v>
      </c>
      <c r="CP49" s="79">
        <v>5</v>
      </c>
      <c r="CQ49" s="240" t="s">
        <v>1150</v>
      </c>
      <c r="CR49" s="241">
        <v>42.8</v>
      </c>
      <c r="CS49" s="350">
        <v>0</v>
      </c>
      <c r="CT49" s="351">
        <v>0</v>
      </c>
      <c r="CU49" s="352">
        <v>0</v>
      </c>
      <c r="CV49" s="68">
        <v>3234</v>
      </c>
      <c r="CW49" s="69">
        <v>6993</v>
      </c>
      <c r="CX49" s="70">
        <f t="shared" si="8"/>
        <v>216.23376623376623</v>
      </c>
      <c r="CY49" s="69">
        <v>3781</v>
      </c>
      <c r="CZ49" s="70">
        <f t="shared" si="9"/>
        <v>116.91403834260976</v>
      </c>
      <c r="DA49" s="69">
        <v>2200</v>
      </c>
      <c r="DB49" s="70">
        <f t="shared" si="10"/>
        <v>68.02721088435374</v>
      </c>
      <c r="DC49" s="69">
        <v>6439</v>
      </c>
      <c r="DD49" s="71">
        <f t="shared" si="11"/>
        <v>199.10327767470625</v>
      </c>
      <c r="DE49" s="69">
        <v>3388</v>
      </c>
      <c r="DF49" s="71">
        <f t="shared" si="12"/>
        <v>104.76190476190477</v>
      </c>
      <c r="DG49" s="69">
        <v>3379</v>
      </c>
      <c r="DH49" s="71">
        <f t="shared" si="13"/>
        <v>104.48361162646877</v>
      </c>
      <c r="DI49" s="72">
        <v>3172</v>
      </c>
      <c r="DJ49" s="73">
        <f t="shared" si="14"/>
        <v>98.08286951144095</v>
      </c>
      <c r="DK49" s="74">
        <v>7</v>
      </c>
      <c r="DL49" s="75">
        <f t="shared" si="15"/>
        <v>116.66666666666667</v>
      </c>
      <c r="DM49" s="251">
        <v>0</v>
      </c>
      <c r="DN49" s="252">
        <v>0</v>
      </c>
      <c r="DO49" s="230">
        <v>0</v>
      </c>
      <c r="DP49" s="253"/>
    </row>
    <row r="50" spans="1:120" ht="15" customHeight="1" thickBot="1">
      <c r="A50" s="47">
        <v>2</v>
      </c>
      <c r="B50" s="48" t="s">
        <v>203</v>
      </c>
      <c r="C50" s="2">
        <v>7</v>
      </c>
      <c r="D50" s="2">
        <v>0</v>
      </c>
      <c r="E50" s="2">
        <v>0</v>
      </c>
      <c r="F50" s="2">
        <v>0</v>
      </c>
      <c r="G50" s="3">
        <v>7</v>
      </c>
      <c r="H50" s="2">
        <v>2395</v>
      </c>
      <c r="I50" s="292"/>
      <c r="J50" s="49">
        <v>0</v>
      </c>
      <c r="K50" s="49">
        <v>0</v>
      </c>
      <c r="L50" s="50">
        <v>0</v>
      </c>
      <c r="M50" s="2">
        <v>24</v>
      </c>
      <c r="N50" s="2">
        <v>22</v>
      </c>
      <c r="O50" s="51">
        <f t="shared" si="1"/>
        <v>91.66666666666666</v>
      </c>
      <c r="P50">
        <v>72.82</v>
      </c>
      <c r="Q50">
        <v>97.09</v>
      </c>
      <c r="R50">
        <v>91.26</v>
      </c>
      <c r="S50">
        <v>110.68</v>
      </c>
      <c r="T50">
        <v>92.96</v>
      </c>
      <c r="U50" s="266">
        <v>33.62068965517241</v>
      </c>
      <c r="V50" s="266">
        <v>45.689655172413794</v>
      </c>
      <c r="W50" s="266">
        <v>54.310344827586206</v>
      </c>
      <c r="X50" s="266">
        <v>45.689655172413794</v>
      </c>
      <c r="Y50" s="266">
        <v>41.37931034482759</v>
      </c>
      <c r="Z50" s="266">
        <v>43.103448275862064</v>
      </c>
      <c r="AA50" s="266">
        <v>38.793103448275865</v>
      </c>
      <c r="AB50" s="266">
        <v>67.43</v>
      </c>
      <c r="AC50" s="266">
        <v>42.241379310344826</v>
      </c>
      <c r="AD50" s="267">
        <v>9</v>
      </c>
      <c r="AE50" s="268">
        <v>9</v>
      </c>
      <c r="AF50" s="269">
        <f t="shared" si="2"/>
        <v>0</v>
      </c>
      <c r="AG50" s="266">
        <f t="shared" si="3"/>
        <v>0</v>
      </c>
      <c r="AH50" s="228">
        <v>0</v>
      </c>
      <c r="AI50" s="229">
        <v>0</v>
      </c>
      <c r="AJ50" s="230">
        <v>0</v>
      </c>
      <c r="AK50" s="7">
        <v>0</v>
      </c>
      <c r="AL50" s="7">
        <v>0</v>
      </c>
      <c r="AM50" s="53">
        <v>0</v>
      </c>
      <c r="AN50" s="54">
        <v>0</v>
      </c>
      <c r="AO50" s="238">
        <v>0</v>
      </c>
      <c r="AP50" s="54">
        <v>0</v>
      </c>
      <c r="AQ50" s="212" t="s">
        <v>975</v>
      </c>
      <c r="AR50" s="207">
        <v>168</v>
      </c>
      <c r="AS50" s="207">
        <v>51</v>
      </c>
      <c r="AT50" s="206">
        <v>47.22</v>
      </c>
      <c r="AU50" s="207">
        <v>168</v>
      </c>
      <c r="AV50" s="207">
        <v>106</v>
      </c>
      <c r="AW50" s="206">
        <v>98.15</v>
      </c>
      <c r="AX50" s="207">
        <v>168</v>
      </c>
      <c r="AY50" s="213">
        <v>0</v>
      </c>
      <c r="AZ50" s="210">
        <v>0</v>
      </c>
      <c r="BA50" s="231">
        <f t="shared" si="16"/>
        <v>48.379374999999996</v>
      </c>
      <c r="BB50" s="211" t="s">
        <v>924</v>
      </c>
      <c r="BC50" s="57">
        <v>1299</v>
      </c>
      <c r="BD50" s="57">
        <v>318</v>
      </c>
      <c r="BE50" s="56">
        <f t="shared" si="4"/>
        <v>0.7344110854503464</v>
      </c>
      <c r="BF50" s="57">
        <v>386</v>
      </c>
      <c r="BG50" s="57">
        <v>6</v>
      </c>
      <c r="BH50" s="58">
        <f t="shared" si="5"/>
        <v>0.031088082901554404</v>
      </c>
      <c r="BI50" s="1">
        <v>107</v>
      </c>
      <c r="BJ50" s="1">
        <v>55</v>
      </c>
      <c r="BK50" s="59">
        <f t="shared" si="6"/>
        <v>51.4018691588785</v>
      </c>
      <c r="BL50" s="1">
        <v>107</v>
      </c>
      <c r="BM50" s="1">
        <v>27</v>
      </c>
      <c r="BN50" s="59">
        <f t="shared" si="7"/>
        <v>25.233644859813083</v>
      </c>
      <c r="BO50" s="76">
        <v>0</v>
      </c>
      <c r="BP50" s="77">
        <v>0</v>
      </c>
      <c r="BQ50" s="77">
        <v>0</v>
      </c>
      <c r="BR50" s="77">
        <v>2</v>
      </c>
      <c r="BS50" s="78">
        <v>2</v>
      </c>
      <c r="BT50" s="77">
        <v>107</v>
      </c>
      <c r="BU50" s="309"/>
      <c r="BV50" s="309"/>
      <c r="BW50" s="309"/>
      <c r="BX50" s="309"/>
      <c r="BY50" s="52">
        <v>0</v>
      </c>
      <c r="BZ50" s="226">
        <v>6964</v>
      </c>
      <c r="CA50" s="227">
        <v>3</v>
      </c>
      <c r="CB50" s="227">
        <v>100</v>
      </c>
      <c r="CC50" s="65">
        <v>1222</v>
      </c>
      <c r="CD50" s="65">
        <v>1043</v>
      </c>
      <c r="CE50" s="273" t="s">
        <v>204</v>
      </c>
      <c r="CF50" s="277">
        <v>6964</v>
      </c>
      <c r="CG50" s="278">
        <v>3</v>
      </c>
      <c r="CH50" s="64">
        <v>100</v>
      </c>
      <c r="CI50" s="239">
        <v>7</v>
      </c>
      <c r="CJ50" s="79">
        <v>1</v>
      </c>
      <c r="CK50" s="79">
        <v>0</v>
      </c>
      <c r="CL50" s="79">
        <v>1</v>
      </c>
      <c r="CM50" s="79">
        <v>97</v>
      </c>
      <c r="CN50" s="79">
        <v>6</v>
      </c>
      <c r="CO50" s="79">
        <v>6</v>
      </c>
      <c r="CP50" s="79">
        <v>4</v>
      </c>
      <c r="CQ50" s="240" t="s">
        <v>1143</v>
      </c>
      <c r="CR50" s="241">
        <v>85.7</v>
      </c>
      <c r="CS50" s="350">
        <v>0</v>
      </c>
      <c r="CT50" s="351">
        <v>0</v>
      </c>
      <c r="CU50" s="352">
        <v>0</v>
      </c>
      <c r="CV50" s="68">
        <v>948</v>
      </c>
      <c r="CW50" s="69">
        <v>1090</v>
      </c>
      <c r="CX50" s="70">
        <f t="shared" si="8"/>
        <v>114.9789029535865</v>
      </c>
      <c r="CY50" s="69">
        <v>484</v>
      </c>
      <c r="CZ50" s="70">
        <f t="shared" si="9"/>
        <v>51.0548523206751</v>
      </c>
      <c r="DA50" s="69">
        <v>451</v>
      </c>
      <c r="DB50" s="70">
        <f t="shared" si="10"/>
        <v>47.573839662447256</v>
      </c>
      <c r="DC50" s="69">
        <v>1058</v>
      </c>
      <c r="DD50" s="71">
        <f t="shared" si="11"/>
        <v>111.60337552742617</v>
      </c>
      <c r="DE50" s="69">
        <v>1025</v>
      </c>
      <c r="DF50" s="71">
        <f t="shared" si="12"/>
        <v>108.12236286919831</v>
      </c>
      <c r="DG50" s="69">
        <v>943</v>
      </c>
      <c r="DH50" s="71">
        <f t="shared" si="13"/>
        <v>99.47257383966245</v>
      </c>
      <c r="DI50" s="72">
        <v>734</v>
      </c>
      <c r="DJ50" s="73">
        <f t="shared" si="14"/>
        <v>77.42616033755274</v>
      </c>
      <c r="DK50" s="74">
        <v>6</v>
      </c>
      <c r="DL50" s="75">
        <f t="shared" si="15"/>
        <v>100</v>
      </c>
      <c r="DM50" s="251">
        <v>0</v>
      </c>
      <c r="DN50" s="252">
        <v>0</v>
      </c>
      <c r="DO50" s="230">
        <v>0</v>
      </c>
      <c r="DP50" s="253"/>
    </row>
    <row r="51" spans="1:120" ht="15" customHeight="1" thickBot="1">
      <c r="A51" s="47">
        <v>3</v>
      </c>
      <c r="B51" s="48" t="s">
        <v>205</v>
      </c>
      <c r="C51" s="2">
        <v>38</v>
      </c>
      <c r="D51" s="2">
        <v>24</v>
      </c>
      <c r="E51" s="2">
        <v>2</v>
      </c>
      <c r="F51" s="2">
        <v>11</v>
      </c>
      <c r="G51" s="3">
        <v>75</v>
      </c>
      <c r="H51" s="2">
        <v>21666</v>
      </c>
      <c r="I51" s="292"/>
      <c r="J51" s="49">
        <v>18</v>
      </c>
      <c r="K51" s="49">
        <v>12</v>
      </c>
      <c r="L51" s="81">
        <f aca="true" t="shared" si="18" ref="L51:L59">(K51*100/J51)</f>
        <v>66.66666666666667</v>
      </c>
      <c r="M51" s="2">
        <v>318</v>
      </c>
      <c r="N51" s="2">
        <v>314</v>
      </c>
      <c r="O51" s="51">
        <f t="shared" si="1"/>
        <v>98.74213836477988</v>
      </c>
      <c r="P51">
        <v>66.16</v>
      </c>
      <c r="Q51">
        <v>67.55</v>
      </c>
      <c r="R51">
        <v>68.43</v>
      </c>
      <c r="S51">
        <v>63.65</v>
      </c>
      <c r="T51">
        <v>66.45</v>
      </c>
      <c r="U51" s="266">
        <v>39.83628922237381</v>
      </c>
      <c r="V51" s="266">
        <v>65.34788540245566</v>
      </c>
      <c r="W51" s="266">
        <v>65.34788540245566</v>
      </c>
      <c r="X51" s="266">
        <v>63.02864938608458</v>
      </c>
      <c r="Y51" s="266">
        <v>56.753069577080495</v>
      </c>
      <c r="Z51" s="266">
        <v>63.02864938608458</v>
      </c>
      <c r="AA51" s="266">
        <v>63.43792633015006</v>
      </c>
      <c r="AB51" s="266">
        <v>76.82</v>
      </c>
      <c r="AC51" s="266">
        <v>58.93587994542974</v>
      </c>
      <c r="AD51" s="267">
        <v>9</v>
      </c>
      <c r="AE51" s="268">
        <v>9</v>
      </c>
      <c r="AF51" s="269">
        <f t="shared" si="2"/>
        <v>0</v>
      </c>
      <c r="AG51" s="266">
        <f t="shared" si="3"/>
        <v>0</v>
      </c>
      <c r="AH51" s="228">
        <v>0</v>
      </c>
      <c r="AI51" s="229">
        <v>0</v>
      </c>
      <c r="AJ51" s="230">
        <v>0</v>
      </c>
      <c r="AK51" s="7">
        <v>12</v>
      </c>
      <c r="AL51" s="7">
        <v>9</v>
      </c>
      <c r="AM51" s="53">
        <v>75</v>
      </c>
      <c r="AN51" s="54">
        <v>0</v>
      </c>
      <c r="AO51" s="238">
        <v>3</v>
      </c>
      <c r="AP51" s="54">
        <v>0</v>
      </c>
      <c r="AQ51" s="212" t="s">
        <v>976</v>
      </c>
      <c r="AR51" s="207">
        <v>300</v>
      </c>
      <c r="AS51" s="207">
        <v>140</v>
      </c>
      <c r="AT51" s="206">
        <v>83.33</v>
      </c>
      <c r="AU51" s="207">
        <v>300</v>
      </c>
      <c r="AV51" s="207">
        <v>215</v>
      </c>
      <c r="AW51" s="206">
        <v>127.98</v>
      </c>
      <c r="AX51" s="207">
        <v>300</v>
      </c>
      <c r="AY51" s="213">
        <v>93</v>
      </c>
      <c r="AZ51" s="210">
        <v>55.36</v>
      </c>
      <c r="BA51" s="231">
        <f t="shared" si="16"/>
        <v>88.5425</v>
      </c>
      <c r="BB51" s="211" t="s">
        <v>947</v>
      </c>
      <c r="BC51" s="57">
        <v>12005</v>
      </c>
      <c r="BD51" s="57">
        <v>2395</v>
      </c>
      <c r="BE51" s="56">
        <f t="shared" si="4"/>
        <v>0.5985006247396918</v>
      </c>
      <c r="BF51" s="57">
        <v>3928</v>
      </c>
      <c r="BG51" s="57">
        <v>2344</v>
      </c>
      <c r="BH51" s="58">
        <f t="shared" si="5"/>
        <v>1.1934826883910388</v>
      </c>
      <c r="BI51" s="1">
        <v>563</v>
      </c>
      <c r="BJ51" s="1">
        <v>237</v>
      </c>
      <c r="BK51" s="59">
        <f t="shared" si="6"/>
        <v>42.09591474245116</v>
      </c>
      <c r="BL51" s="1">
        <v>563</v>
      </c>
      <c r="BM51" s="1">
        <v>112</v>
      </c>
      <c r="BN51" s="59">
        <f t="shared" si="7"/>
        <v>19.893428063943162</v>
      </c>
      <c r="BO51" s="76">
        <v>0</v>
      </c>
      <c r="BP51" s="77">
        <v>4</v>
      </c>
      <c r="BQ51" s="77">
        <v>2</v>
      </c>
      <c r="BR51" s="77">
        <v>2</v>
      </c>
      <c r="BS51" s="78">
        <v>8</v>
      </c>
      <c r="BT51" s="77">
        <v>563</v>
      </c>
      <c r="BU51" s="309"/>
      <c r="BV51" s="309"/>
      <c r="BW51" s="309"/>
      <c r="BX51" s="309"/>
      <c r="BY51" s="52">
        <v>1</v>
      </c>
      <c r="BZ51" s="226">
        <v>45493</v>
      </c>
      <c r="CA51" s="227">
        <v>20</v>
      </c>
      <c r="CB51" s="227">
        <v>100</v>
      </c>
      <c r="CC51" s="65">
        <v>5250</v>
      </c>
      <c r="CD51" s="65">
        <v>5029</v>
      </c>
      <c r="CE51" s="273" t="s">
        <v>206</v>
      </c>
      <c r="CF51" s="277">
        <v>45493</v>
      </c>
      <c r="CG51" s="278">
        <v>20</v>
      </c>
      <c r="CH51" s="64">
        <v>100</v>
      </c>
      <c r="CI51" s="239">
        <v>7</v>
      </c>
      <c r="CJ51" s="79">
        <v>59</v>
      </c>
      <c r="CK51" s="79">
        <v>28</v>
      </c>
      <c r="CL51" s="79">
        <v>1287</v>
      </c>
      <c r="CM51" s="79">
        <v>0</v>
      </c>
      <c r="CN51" s="79">
        <v>0</v>
      </c>
      <c r="CO51" s="79">
        <v>300</v>
      </c>
      <c r="CP51" s="79">
        <v>324</v>
      </c>
      <c r="CQ51" s="242" t="s">
        <v>1157</v>
      </c>
      <c r="CR51" s="241">
        <v>71.4</v>
      </c>
      <c r="CS51" s="350">
        <v>1</v>
      </c>
      <c r="CT51" s="351">
        <v>0</v>
      </c>
      <c r="CU51" s="352">
        <v>0</v>
      </c>
      <c r="CV51" s="68">
        <v>15720</v>
      </c>
      <c r="CW51" s="69">
        <v>27944</v>
      </c>
      <c r="CX51" s="70">
        <f t="shared" si="8"/>
        <v>177.76081424936388</v>
      </c>
      <c r="CY51" s="69">
        <v>9201</v>
      </c>
      <c r="CZ51" s="70">
        <f t="shared" si="9"/>
        <v>58.530534351145036</v>
      </c>
      <c r="DA51" s="69">
        <v>6420</v>
      </c>
      <c r="DB51" s="70">
        <f t="shared" si="10"/>
        <v>40.839694656488554</v>
      </c>
      <c r="DC51" s="69">
        <v>15649</v>
      </c>
      <c r="DD51" s="71">
        <f t="shared" si="11"/>
        <v>99.54834605597964</v>
      </c>
      <c r="DE51" s="69">
        <v>17226</v>
      </c>
      <c r="DF51" s="71">
        <f t="shared" si="12"/>
        <v>109.58015267175571</v>
      </c>
      <c r="DG51" s="69">
        <v>16309</v>
      </c>
      <c r="DH51" s="71">
        <f t="shared" si="13"/>
        <v>103.7468193384224</v>
      </c>
      <c r="DI51" s="72">
        <v>15822</v>
      </c>
      <c r="DJ51" s="73">
        <f t="shared" si="14"/>
        <v>100.64885496183207</v>
      </c>
      <c r="DK51" s="74">
        <v>5</v>
      </c>
      <c r="DL51" s="75">
        <f t="shared" si="15"/>
        <v>83.33333333333334</v>
      </c>
      <c r="DM51" s="251">
        <v>166</v>
      </c>
      <c r="DN51" s="252">
        <v>13</v>
      </c>
      <c r="DO51" s="230">
        <v>7.8</v>
      </c>
      <c r="DP51" s="253"/>
    </row>
    <row r="52" spans="1:120" ht="15" customHeight="1" thickBot="1">
      <c r="A52" s="47">
        <v>9</v>
      </c>
      <c r="B52" s="48" t="s">
        <v>207</v>
      </c>
      <c r="C52" s="2">
        <v>2</v>
      </c>
      <c r="D52" s="2">
        <v>2</v>
      </c>
      <c r="E52" s="2">
        <v>0</v>
      </c>
      <c r="F52" s="2">
        <v>0</v>
      </c>
      <c r="G52" s="3">
        <v>4</v>
      </c>
      <c r="H52" s="2">
        <v>1681</v>
      </c>
      <c r="I52" s="292"/>
      <c r="J52" s="49">
        <v>1</v>
      </c>
      <c r="K52" s="49">
        <v>1</v>
      </c>
      <c r="L52" s="50">
        <f t="shared" si="18"/>
        <v>100</v>
      </c>
      <c r="M52" s="2">
        <v>26</v>
      </c>
      <c r="N52" s="2">
        <v>21</v>
      </c>
      <c r="O52" s="51">
        <f t="shared" si="1"/>
        <v>80.76923076923077</v>
      </c>
      <c r="P52">
        <v>100</v>
      </c>
      <c r="Q52">
        <v>92.86</v>
      </c>
      <c r="R52">
        <v>97.62</v>
      </c>
      <c r="S52">
        <v>97.62</v>
      </c>
      <c r="T52">
        <v>97.02</v>
      </c>
      <c r="U52" s="266">
        <v>18.6046511627907</v>
      </c>
      <c r="V52" s="266">
        <v>67.44186046511628</v>
      </c>
      <c r="W52" s="266">
        <v>76.74418604651163</v>
      </c>
      <c r="X52" s="266">
        <v>74.4186046511628</v>
      </c>
      <c r="Y52" s="266">
        <v>76.74418604651163</v>
      </c>
      <c r="Z52" s="266">
        <v>79.06976744186046</v>
      </c>
      <c r="AA52" s="266">
        <v>93.02325581395348</v>
      </c>
      <c r="AB52" s="266">
        <v>73.04</v>
      </c>
      <c r="AC52" s="266">
        <v>90.69767441860465</v>
      </c>
      <c r="AD52" s="267">
        <v>9</v>
      </c>
      <c r="AE52" s="268">
        <v>9</v>
      </c>
      <c r="AF52" s="269">
        <f t="shared" si="2"/>
        <v>0</v>
      </c>
      <c r="AG52" s="266">
        <f t="shared" si="3"/>
        <v>0</v>
      </c>
      <c r="AH52" s="228">
        <v>2</v>
      </c>
      <c r="AI52" s="229">
        <v>2</v>
      </c>
      <c r="AJ52" s="230">
        <v>100</v>
      </c>
      <c r="AK52" s="7">
        <v>1</v>
      </c>
      <c r="AL52" s="7">
        <v>1</v>
      </c>
      <c r="AM52" s="53">
        <v>100</v>
      </c>
      <c r="AN52" s="54">
        <v>0</v>
      </c>
      <c r="AO52" s="238">
        <v>2</v>
      </c>
      <c r="AP52" s="54">
        <v>0</v>
      </c>
      <c r="AQ52" s="212" t="s">
        <v>977</v>
      </c>
      <c r="AR52" s="207">
        <v>120</v>
      </c>
      <c r="AS52" s="207">
        <v>0</v>
      </c>
      <c r="AT52" s="206">
        <v>0</v>
      </c>
      <c r="AU52" s="207">
        <v>120</v>
      </c>
      <c r="AV52" s="207">
        <v>0</v>
      </c>
      <c r="AW52" s="206">
        <v>0</v>
      </c>
      <c r="AX52" s="207">
        <v>120</v>
      </c>
      <c r="AY52" s="213">
        <v>0</v>
      </c>
      <c r="AZ52" s="210">
        <v>0</v>
      </c>
      <c r="BA52" s="231">
        <f t="shared" si="16"/>
        <v>0</v>
      </c>
      <c r="BB52" s="211" t="s">
        <v>930</v>
      </c>
      <c r="BC52" s="57">
        <v>834</v>
      </c>
      <c r="BD52" s="57">
        <v>359</v>
      </c>
      <c r="BE52" s="56">
        <f t="shared" si="4"/>
        <v>1.29136690647482</v>
      </c>
      <c r="BF52" s="57">
        <v>297</v>
      </c>
      <c r="BG52" s="57">
        <v>29</v>
      </c>
      <c r="BH52" s="58">
        <f t="shared" si="5"/>
        <v>0.19528619528619529</v>
      </c>
      <c r="BI52" s="1">
        <v>30</v>
      </c>
      <c r="BJ52" s="1">
        <v>14</v>
      </c>
      <c r="BK52" s="59">
        <f t="shared" si="6"/>
        <v>46.666666666666664</v>
      </c>
      <c r="BL52" s="1">
        <v>30</v>
      </c>
      <c r="BM52" s="1">
        <v>7</v>
      </c>
      <c r="BN52" s="59">
        <f t="shared" si="7"/>
        <v>23.333333333333332</v>
      </c>
      <c r="BO52" s="76">
        <v>0</v>
      </c>
      <c r="BP52" s="77">
        <v>0</v>
      </c>
      <c r="BQ52" s="77">
        <v>0</v>
      </c>
      <c r="BR52" s="77">
        <v>1</v>
      </c>
      <c r="BS52" s="78">
        <v>1</v>
      </c>
      <c r="BT52" s="77">
        <v>30</v>
      </c>
      <c r="BU52" s="309"/>
      <c r="BV52" s="309"/>
      <c r="BW52" s="309"/>
      <c r="BX52" s="309"/>
      <c r="BY52" s="52">
        <v>0</v>
      </c>
      <c r="BZ52" s="226">
        <v>3892</v>
      </c>
      <c r="CA52" s="227">
        <v>2</v>
      </c>
      <c r="CB52" s="227">
        <v>100</v>
      </c>
      <c r="CC52" s="66">
        <v>602</v>
      </c>
      <c r="CD52" s="66">
        <v>405</v>
      </c>
      <c r="CE52" s="273" t="s">
        <v>208</v>
      </c>
      <c r="CF52" s="277">
        <v>3892</v>
      </c>
      <c r="CG52" s="278">
        <v>2</v>
      </c>
      <c r="CH52" s="64">
        <v>100</v>
      </c>
      <c r="CI52" s="239">
        <v>7</v>
      </c>
      <c r="CJ52" s="79">
        <v>7</v>
      </c>
      <c r="CK52" s="79">
        <v>0</v>
      </c>
      <c r="CL52" s="79">
        <v>11</v>
      </c>
      <c r="CM52" s="79">
        <v>3</v>
      </c>
      <c r="CN52" s="79">
        <v>0</v>
      </c>
      <c r="CO52" s="79">
        <v>23</v>
      </c>
      <c r="CP52" s="79">
        <v>13</v>
      </c>
      <c r="CQ52" s="240" t="s">
        <v>1145</v>
      </c>
      <c r="CR52" s="241">
        <v>71.4</v>
      </c>
      <c r="CS52" s="350">
        <v>0</v>
      </c>
      <c r="CT52" s="351">
        <v>0</v>
      </c>
      <c r="CU52" s="352">
        <v>0</v>
      </c>
      <c r="CV52" s="68">
        <v>1530</v>
      </c>
      <c r="CW52" s="69">
        <v>3182</v>
      </c>
      <c r="CX52" s="70">
        <f t="shared" si="8"/>
        <v>207.97385620915034</v>
      </c>
      <c r="CY52" s="69">
        <v>1121</v>
      </c>
      <c r="CZ52" s="70">
        <f t="shared" si="9"/>
        <v>73.26797385620914</v>
      </c>
      <c r="DA52" s="69">
        <v>590</v>
      </c>
      <c r="DB52" s="70">
        <f t="shared" si="10"/>
        <v>38.56209150326798</v>
      </c>
      <c r="DC52" s="69">
        <v>2721</v>
      </c>
      <c r="DD52" s="71">
        <f t="shared" si="11"/>
        <v>177.84313725490196</v>
      </c>
      <c r="DE52" s="69">
        <v>1524</v>
      </c>
      <c r="DF52" s="71">
        <f t="shared" si="12"/>
        <v>99.6078431372549</v>
      </c>
      <c r="DG52" s="69">
        <v>1527</v>
      </c>
      <c r="DH52" s="71">
        <f t="shared" si="13"/>
        <v>99.80392156862746</v>
      </c>
      <c r="DI52" s="72">
        <v>1529</v>
      </c>
      <c r="DJ52" s="73">
        <f t="shared" si="14"/>
        <v>99.93464052287581</v>
      </c>
      <c r="DK52" s="74">
        <v>6</v>
      </c>
      <c r="DL52" s="75">
        <f t="shared" si="15"/>
        <v>100</v>
      </c>
      <c r="DM52" s="251">
        <v>3</v>
      </c>
      <c r="DN52" s="252">
        <v>3</v>
      </c>
      <c r="DO52" s="230">
        <v>100</v>
      </c>
      <c r="DP52" s="253"/>
    </row>
    <row r="53" spans="1:120" ht="15" customHeight="1" thickBot="1">
      <c r="A53" s="47">
        <v>9</v>
      </c>
      <c r="B53" s="48" t="s">
        <v>209</v>
      </c>
      <c r="C53" s="2">
        <v>15</v>
      </c>
      <c r="D53" s="2">
        <v>10</v>
      </c>
      <c r="E53" s="2">
        <v>1</v>
      </c>
      <c r="F53" s="2">
        <v>2</v>
      </c>
      <c r="G53" s="3">
        <v>28</v>
      </c>
      <c r="H53" s="2">
        <v>9389</v>
      </c>
      <c r="I53" s="292"/>
      <c r="J53" s="49">
        <v>3</v>
      </c>
      <c r="K53" s="49">
        <v>3</v>
      </c>
      <c r="L53" s="50">
        <f t="shared" si="18"/>
        <v>100</v>
      </c>
      <c r="M53" s="2">
        <v>117</v>
      </c>
      <c r="N53" s="2">
        <v>113</v>
      </c>
      <c r="O53" s="51">
        <f t="shared" si="1"/>
        <v>96.58119658119658</v>
      </c>
      <c r="P53">
        <v>56.82</v>
      </c>
      <c r="Q53">
        <v>57.95</v>
      </c>
      <c r="R53">
        <v>53.03</v>
      </c>
      <c r="S53">
        <v>55.68</v>
      </c>
      <c r="T53">
        <v>55.87</v>
      </c>
      <c r="U53" s="266">
        <v>110.71428571428572</v>
      </c>
      <c r="V53" s="266">
        <v>64.28571428571429</v>
      </c>
      <c r="W53" s="266">
        <v>66.66666666666666</v>
      </c>
      <c r="X53" s="266">
        <v>64.68253968253968</v>
      </c>
      <c r="Y53" s="266">
        <v>59.12698412698413</v>
      </c>
      <c r="Z53" s="266">
        <v>61.50793650793651</v>
      </c>
      <c r="AA53" s="266">
        <v>64.68253968253968</v>
      </c>
      <c r="AB53" s="266">
        <v>61.11</v>
      </c>
      <c r="AC53" s="266">
        <v>61.50793650793651</v>
      </c>
      <c r="AD53" s="267">
        <v>8</v>
      </c>
      <c r="AE53" s="268">
        <v>9</v>
      </c>
      <c r="AF53" s="269">
        <f t="shared" si="2"/>
        <v>1</v>
      </c>
      <c r="AG53" s="266">
        <f t="shared" si="3"/>
        <v>11.11111111111111</v>
      </c>
      <c r="AH53" s="228">
        <v>0</v>
      </c>
      <c r="AI53" s="229">
        <v>0</v>
      </c>
      <c r="AJ53" s="230">
        <v>0</v>
      </c>
      <c r="AK53" s="7">
        <v>12</v>
      </c>
      <c r="AL53" s="7">
        <v>12</v>
      </c>
      <c r="AM53" s="53">
        <v>100</v>
      </c>
      <c r="AN53" s="54">
        <v>0</v>
      </c>
      <c r="AO53" s="238">
        <v>1</v>
      </c>
      <c r="AP53" s="54">
        <v>0</v>
      </c>
      <c r="AQ53" s="212" t="s">
        <v>978</v>
      </c>
      <c r="AR53" s="207">
        <v>216</v>
      </c>
      <c r="AS53" s="207">
        <v>125</v>
      </c>
      <c r="AT53" s="206">
        <v>94.7</v>
      </c>
      <c r="AU53" s="207">
        <v>216</v>
      </c>
      <c r="AV53" s="207">
        <v>247</v>
      </c>
      <c r="AW53" s="206">
        <v>187.12</v>
      </c>
      <c r="AX53" s="207">
        <v>216</v>
      </c>
      <c r="AY53" s="213">
        <v>59</v>
      </c>
      <c r="AZ53" s="210">
        <v>44.7</v>
      </c>
      <c r="BA53" s="231">
        <f t="shared" si="16"/>
        <v>107.95624999999998</v>
      </c>
      <c r="BB53" s="211" t="s">
        <v>960</v>
      </c>
      <c r="BC53" s="57">
        <v>4803</v>
      </c>
      <c r="BD53" s="57">
        <v>294</v>
      </c>
      <c r="BE53" s="56">
        <f t="shared" si="4"/>
        <v>0.18363522798251092</v>
      </c>
      <c r="BF53" s="57">
        <v>1601</v>
      </c>
      <c r="BG53" s="57">
        <v>311</v>
      </c>
      <c r="BH53" s="58">
        <f t="shared" si="5"/>
        <v>0.3885071830106184</v>
      </c>
      <c r="BI53" s="1">
        <v>282</v>
      </c>
      <c r="BJ53" s="1">
        <v>89</v>
      </c>
      <c r="BK53" s="59">
        <f t="shared" si="6"/>
        <v>31.560283687943265</v>
      </c>
      <c r="BL53" s="1">
        <v>282</v>
      </c>
      <c r="BM53" s="1">
        <v>75</v>
      </c>
      <c r="BN53" s="59">
        <f t="shared" si="7"/>
        <v>26.595744680851062</v>
      </c>
      <c r="BO53" s="76">
        <v>0</v>
      </c>
      <c r="BP53" s="77">
        <v>2</v>
      </c>
      <c r="BQ53" s="77">
        <v>0</v>
      </c>
      <c r="BR53" s="77">
        <v>0</v>
      </c>
      <c r="BS53" s="78">
        <v>2</v>
      </c>
      <c r="BT53" s="77">
        <v>282</v>
      </c>
      <c r="BU53" s="309"/>
      <c r="BV53" s="309"/>
      <c r="BW53" s="309"/>
      <c r="BX53" s="309"/>
      <c r="BY53" s="52">
        <v>1</v>
      </c>
      <c r="BZ53" s="226">
        <v>20375</v>
      </c>
      <c r="CA53" s="227">
        <v>10</v>
      </c>
      <c r="CB53" s="227">
        <v>100</v>
      </c>
      <c r="CC53" s="65">
        <v>3012</v>
      </c>
      <c r="CD53" s="65">
        <v>2338</v>
      </c>
      <c r="CE53" s="273" t="s">
        <v>210</v>
      </c>
      <c r="CF53" s="277">
        <v>20375</v>
      </c>
      <c r="CG53" s="278">
        <v>10</v>
      </c>
      <c r="CH53" s="64">
        <v>100</v>
      </c>
      <c r="CI53" s="239">
        <v>7</v>
      </c>
      <c r="CJ53" s="79">
        <v>65</v>
      </c>
      <c r="CK53" s="79">
        <v>0</v>
      </c>
      <c r="CL53" s="79">
        <v>65</v>
      </c>
      <c r="CM53" s="79">
        <v>0</v>
      </c>
      <c r="CN53" s="79">
        <v>0</v>
      </c>
      <c r="CO53" s="79">
        <v>124</v>
      </c>
      <c r="CP53" s="79">
        <v>124</v>
      </c>
      <c r="CQ53" s="240" t="s">
        <v>1146</v>
      </c>
      <c r="CR53" s="241">
        <v>57.1</v>
      </c>
      <c r="CS53" s="350">
        <v>1</v>
      </c>
      <c r="CT53" s="351">
        <v>0</v>
      </c>
      <c r="CU53" s="352">
        <v>0</v>
      </c>
      <c r="CV53" s="68">
        <v>6974</v>
      </c>
      <c r="CW53" s="69">
        <v>10270</v>
      </c>
      <c r="CX53" s="70">
        <f t="shared" si="8"/>
        <v>147.26125609406367</v>
      </c>
      <c r="CY53" s="69">
        <v>5355</v>
      </c>
      <c r="CZ53" s="70">
        <f t="shared" si="9"/>
        <v>76.78520217952395</v>
      </c>
      <c r="DA53" s="69">
        <v>5392</v>
      </c>
      <c r="DB53" s="70">
        <f t="shared" si="10"/>
        <v>77.3157441927158</v>
      </c>
      <c r="DC53" s="69">
        <v>6619</v>
      </c>
      <c r="DD53" s="71">
        <f t="shared" si="11"/>
        <v>94.90966446802409</v>
      </c>
      <c r="DE53" s="69">
        <v>6620</v>
      </c>
      <c r="DF53" s="71">
        <f t="shared" si="12"/>
        <v>94.9240034413536</v>
      </c>
      <c r="DG53" s="69">
        <v>6661</v>
      </c>
      <c r="DH53" s="71">
        <f t="shared" si="13"/>
        <v>95.5119013478635</v>
      </c>
      <c r="DI53" s="72">
        <v>6563</v>
      </c>
      <c r="DJ53" s="73">
        <f t="shared" si="14"/>
        <v>94.10668196157155</v>
      </c>
      <c r="DK53" s="74">
        <v>7</v>
      </c>
      <c r="DL53" s="75">
        <f t="shared" si="15"/>
        <v>116.66666666666667</v>
      </c>
      <c r="DM53" s="251">
        <v>3</v>
      </c>
      <c r="DN53" s="252">
        <v>2</v>
      </c>
      <c r="DO53" s="230">
        <v>66.66</v>
      </c>
      <c r="DP53" s="253"/>
    </row>
    <row r="54" spans="1:120" ht="15" customHeight="1" thickBot="1">
      <c r="A54" s="47">
        <v>2</v>
      </c>
      <c r="B54" s="48" t="s">
        <v>211</v>
      </c>
      <c r="C54" s="2">
        <v>9</v>
      </c>
      <c r="D54" s="2">
        <v>7</v>
      </c>
      <c r="E54" s="2">
        <v>0</v>
      </c>
      <c r="F54" s="2">
        <v>1</v>
      </c>
      <c r="G54" s="3">
        <v>17</v>
      </c>
      <c r="H54" s="2">
        <v>4871</v>
      </c>
      <c r="I54" s="292"/>
      <c r="J54" s="49">
        <v>2</v>
      </c>
      <c r="K54" s="49">
        <v>2</v>
      </c>
      <c r="L54" s="50">
        <f t="shared" si="18"/>
        <v>100</v>
      </c>
      <c r="M54" s="2">
        <v>69</v>
      </c>
      <c r="N54" s="2">
        <v>69</v>
      </c>
      <c r="O54" s="51">
        <f t="shared" si="1"/>
        <v>100</v>
      </c>
      <c r="P54">
        <v>89.16</v>
      </c>
      <c r="Q54">
        <v>87.35</v>
      </c>
      <c r="R54">
        <v>86.75</v>
      </c>
      <c r="S54">
        <v>110.84</v>
      </c>
      <c r="T54">
        <v>93.52</v>
      </c>
      <c r="U54" s="266">
        <v>15.577889447236181</v>
      </c>
      <c r="V54" s="266">
        <v>78.89447236180904</v>
      </c>
      <c r="W54" s="266">
        <v>75.87939698492463</v>
      </c>
      <c r="X54" s="266">
        <v>81.90954773869346</v>
      </c>
      <c r="Y54" s="266">
        <v>61.80904522613066</v>
      </c>
      <c r="Z54" s="266">
        <v>80.90452261306532</v>
      </c>
      <c r="AA54" s="266">
        <v>68.34170854271356</v>
      </c>
      <c r="AB54" s="266">
        <v>72.1</v>
      </c>
      <c r="AC54" s="266">
        <v>64.82412060301507</v>
      </c>
      <c r="AD54" s="267">
        <v>9</v>
      </c>
      <c r="AE54" s="268">
        <v>9</v>
      </c>
      <c r="AF54" s="269">
        <f t="shared" si="2"/>
        <v>0</v>
      </c>
      <c r="AG54" s="266">
        <f t="shared" si="3"/>
        <v>0</v>
      </c>
      <c r="AH54" s="228">
        <v>1</v>
      </c>
      <c r="AI54" s="229">
        <v>0</v>
      </c>
      <c r="AJ54" s="230">
        <v>0</v>
      </c>
      <c r="AK54" s="7">
        <v>1</v>
      </c>
      <c r="AL54" s="7">
        <v>1</v>
      </c>
      <c r="AM54" s="53">
        <v>100</v>
      </c>
      <c r="AN54" s="54">
        <v>0</v>
      </c>
      <c r="AO54" s="238">
        <v>0</v>
      </c>
      <c r="AP54" s="54">
        <v>0</v>
      </c>
      <c r="AQ54" s="212" t="s">
        <v>979</v>
      </c>
      <c r="AR54" s="207">
        <v>216</v>
      </c>
      <c r="AS54" s="207">
        <v>79</v>
      </c>
      <c r="AT54" s="206">
        <v>73.15</v>
      </c>
      <c r="AU54" s="207">
        <v>216</v>
      </c>
      <c r="AV54" s="207">
        <v>107</v>
      </c>
      <c r="AW54" s="206">
        <v>99.07</v>
      </c>
      <c r="AX54" s="207">
        <v>216</v>
      </c>
      <c r="AY54" s="213">
        <v>77</v>
      </c>
      <c r="AZ54" s="210">
        <v>71.3</v>
      </c>
      <c r="BA54" s="231">
        <f t="shared" si="16"/>
        <v>80.67187499999999</v>
      </c>
      <c r="BB54" s="211" t="s">
        <v>924</v>
      </c>
      <c r="BC54" s="57">
        <v>2590</v>
      </c>
      <c r="BD54" s="57">
        <v>489</v>
      </c>
      <c r="BE54" s="56">
        <f t="shared" si="4"/>
        <v>0.5664092664092664</v>
      </c>
      <c r="BF54" s="57">
        <v>886</v>
      </c>
      <c r="BG54" s="57">
        <v>369</v>
      </c>
      <c r="BH54" s="58">
        <f t="shared" si="5"/>
        <v>0.8329571106094809</v>
      </c>
      <c r="BI54" s="1">
        <v>149</v>
      </c>
      <c r="BJ54" s="1">
        <v>69</v>
      </c>
      <c r="BK54" s="59">
        <f t="shared" si="6"/>
        <v>46.308724832214764</v>
      </c>
      <c r="BL54" s="1">
        <v>149</v>
      </c>
      <c r="BM54" s="1">
        <v>28</v>
      </c>
      <c r="BN54" s="59">
        <f t="shared" si="7"/>
        <v>18.79194630872483</v>
      </c>
      <c r="BO54" s="76">
        <v>0</v>
      </c>
      <c r="BP54" s="77">
        <v>3</v>
      </c>
      <c r="BQ54" s="77">
        <v>0</v>
      </c>
      <c r="BR54" s="77">
        <v>0</v>
      </c>
      <c r="BS54" s="78">
        <v>3</v>
      </c>
      <c r="BT54" s="77">
        <v>149</v>
      </c>
      <c r="BU54" s="309"/>
      <c r="BV54" s="309"/>
      <c r="BW54" s="309"/>
      <c r="BX54" s="309"/>
      <c r="BY54" s="52">
        <v>0</v>
      </c>
      <c r="BZ54" s="226">
        <v>11092</v>
      </c>
      <c r="CA54" s="227">
        <v>6</v>
      </c>
      <c r="CB54" s="227">
        <v>100</v>
      </c>
      <c r="CC54" s="65">
        <v>1947</v>
      </c>
      <c r="CD54" s="65">
        <v>1614</v>
      </c>
      <c r="CE54" s="273" t="s">
        <v>212</v>
      </c>
      <c r="CF54" s="277">
        <v>11092</v>
      </c>
      <c r="CG54" s="278">
        <v>6</v>
      </c>
      <c r="CH54" s="64">
        <v>100</v>
      </c>
      <c r="CI54" s="239">
        <v>7</v>
      </c>
      <c r="CJ54" s="79">
        <v>35</v>
      </c>
      <c r="CK54" s="79">
        <v>0</v>
      </c>
      <c r="CL54" s="79">
        <v>43</v>
      </c>
      <c r="CM54" s="79">
        <v>0</v>
      </c>
      <c r="CN54" s="79">
        <v>0</v>
      </c>
      <c r="CO54" s="79">
        <v>32</v>
      </c>
      <c r="CP54" s="79">
        <v>30</v>
      </c>
      <c r="CQ54" s="240" t="s">
        <v>1146</v>
      </c>
      <c r="CR54" s="241">
        <v>57.1</v>
      </c>
      <c r="CS54" s="350">
        <v>1</v>
      </c>
      <c r="CT54" s="351">
        <v>0</v>
      </c>
      <c r="CU54" s="352">
        <v>0</v>
      </c>
      <c r="CV54" s="68">
        <v>4516</v>
      </c>
      <c r="CW54" s="69">
        <v>6639</v>
      </c>
      <c r="CX54" s="70">
        <f t="shared" si="8"/>
        <v>147.0106288751107</v>
      </c>
      <c r="CY54" s="69">
        <v>3837</v>
      </c>
      <c r="CZ54" s="70">
        <f t="shared" si="9"/>
        <v>84.96457041629762</v>
      </c>
      <c r="DA54" s="69">
        <v>2189</v>
      </c>
      <c r="DB54" s="70">
        <f t="shared" si="10"/>
        <v>48.472099202834364</v>
      </c>
      <c r="DC54" s="69">
        <v>4527</v>
      </c>
      <c r="DD54" s="71">
        <f t="shared" si="11"/>
        <v>100.24357838795395</v>
      </c>
      <c r="DE54" s="69">
        <v>3718</v>
      </c>
      <c r="DF54" s="71">
        <f t="shared" si="12"/>
        <v>82.32949512843224</v>
      </c>
      <c r="DG54" s="69">
        <v>3410</v>
      </c>
      <c r="DH54" s="71">
        <f t="shared" si="13"/>
        <v>75.50930026572188</v>
      </c>
      <c r="DI54" s="72">
        <v>2296</v>
      </c>
      <c r="DJ54" s="73">
        <f t="shared" si="14"/>
        <v>50.8414526129318</v>
      </c>
      <c r="DK54" s="74">
        <v>6</v>
      </c>
      <c r="DL54" s="75">
        <f t="shared" si="15"/>
        <v>100</v>
      </c>
      <c r="DM54" s="251">
        <v>1</v>
      </c>
      <c r="DN54" s="252">
        <v>0</v>
      </c>
      <c r="DO54" s="230">
        <v>0</v>
      </c>
      <c r="DP54" s="253"/>
    </row>
    <row r="55" spans="1:120" ht="15" customHeight="1" thickBot="1">
      <c r="A55" s="47">
        <v>8</v>
      </c>
      <c r="B55" s="48" t="s">
        <v>213</v>
      </c>
      <c r="C55" s="2">
        <v>3</v>
      </c>
      <c r="D55" s="2">
        <v>1</v>
      </c>
      <c r="E55" s="2">
        <v>0</v>
      </c>
      <c r="F55" s="2">
        <v>0</v>
      </c>
      <c r="G55" s="3">
        <v>4</v>
      </c>
      <c r="H55" s="2">
        <v>1762</v>
      </c>
      <c r="I55" s="292"/>
      <c r="J55" s="49">
        <v>1</v>
      </c>
      <c r="K55" s="49">
        <v>0</v>
      </c>
      <c r="L55" s="50">
        <f t="shared" si="18"/>
        <v>0</v>
      </c>
      <c r="M55" s="2">
        <v>17</v>
      </c>
      <c r="N55" s="2">
        <v>17</v>
      </c>
      <c r="O55" s="51">
        <f t="shared" si="1"/>
        <v>100</v>
      </c>
      <c r="P55">
        <v>174.07</v>
      </c>
      <c r="Q55">
        <v>166.67</v>
      </c>
      <c r="R55">
        <v>162.96</v>
      </c>
      <c r="S55">
        <v>159.26</v>
      </c>
      <c r="T55">
        <v>165.74</v>
      </c>
      <c r="U55" s="266">
        <v>21.568627450980394</v>
      </c>
      <c r="V55" s="266">
        <v>94.11764705882352</v>
      </c>
      <c r="W55" s="266">
        <v>78.43137254901961</v>
      </c>
      <c r="X55" s="266">
        <v>88.23529411764706</v>
      </c>
      <c r="Y55" s="266">
        <v>84.31372549019608</v>
      </c>
      <c r="Z55" s="266">
        <v>92.15686274509804</v>
      </c>
      <c r="AA55" s="266">
        <v>90.19607843137256</v>
      </c>
      <c r="AB55" s="266">
        <v>57.64</v>
      </c>
      <c r="AC55" s="266">
        <v>82.35294117647058</v>
      </c>
      <c r="AD55" s="267">
        <v>8</v>
      </c>
      <c r="AE55" s="268">
        <v>9</v>
      </c>
      <c r="AF55" s="269">
        <f t="shared" si="2"/>
        <v>1</v>
      </c>
      <c r="AG55" s="266">
        <f t="shared" si="3"/>
        <v>11.11111111111111</v>
      </c>
      <c r="AH55" s="228">
        <v>0</v>
      </c>
      <c r="AI55" s="229">
        <v>0</v>
      </c>
      <c r="AJ55" s="230">
        <v>0</v>
      </c>
      <c r="AK55" s="7">
        <v>0</v>
      </c>
      <c r="AL55" s="7">
        <v>0</v>
      </c>
      <c r="AM55" s="53">
        <v>0</v>
      </c>
      <c r="AN55" s="54">
        <v>0</v>
      </c>
      <c r="AO55" s="238">
        <v>0</v>
      </c>
      <c r="AP55" s="54">
        <v>0</v>
      </c>
      <c r="AQ55" s="212" t="s">
        <v>980</v>
      </c>
      <c r="AR55" s="207">
        <v>120</v>
      </c>
      <c r="AS55" s="207">
        <v>0</v>
      </c>
      <c r="AT55" s="206">
        <v>0</v>
      </c>
      <c r="AU55" s="207">
        <v>120</v>
      </c>
      <c r="AV55" s="207">
        <v>0</v>
      </c>
      <c r="AW55" s="206">
        <v>0</v>
      </c>
      <c r="AX55" s="207">
        <v>120</v>
      </c>
      <c r="AY55" s="213">
        <v>0</v>
      </c>
      <c r="AZ55" s="210">
        <v>0</v>
      </c>
      <c r="BA55" s="231">
        <f t="shared" si="16"/>
        <v>0</v>
      </c>
      <c r="BB55" s="211" t="s">
        <v>930</v>
      </c>
      <c r="BC55" s="57">
        <v>835</v>
      </c>
      <c r="BD55" s="57">
        <v>58</v>
      </c>
      <c r="BE55" s="56">
        <f t="shared" si="4"/>
        <v>0.20838323353293414</v>
      </c>
      <c r="BF55" s="57">
        <v>268</v>
      </c>
      <c r="BG55" s="57">
        <v>25</v>
      </c>
      <c r="BH55" s="58">
        <f t="shared" si="5"/>
        <v>0.1865671641791045</v>
      </c>
      <c r="BI55" s="1">
        <v>62</v>
      </c>
      <c r="BJ55" s="1">
        <v>24</v>
      </c>
      <c r="BK55" s="59">
        <f t="shared" si="6"/>
        <v>38.70967741935484</v>
      </c>
      <c r="BL55" s="1">
        <v>62</v>
      </c>
      <c r="BM55" s="1">
        <v>21</v>
      </c>
      <c r="BN55" s="59">
        <f t="shared" si="7"/>
        <v>33.87096774193548</v>
      </c>
      <c r="BO55" s="76">
        <v>0</v>
      </c>
      <c r="BP55" s="77">
        <v>0</v>
      </c>
      <c r="BQ55" s="77">
        <v>1</v>
      </c>
      <c r="BR55" s="77">
        <v>1</v>
      </c>
      <c r="BS55" s="78">
        <v>2</v>
      </c>
      <c r="BT55" s="77">
        <v>62</v>
      </c>
      <c r="BU55" s="309"/>
      <c r="BV55" s="309"/>
      <c r="BW55" s="309"/>
      <c r="BX55" s="309"/>
      <c r="BY55" s="52">
        <v>0</v>
      </c>
      <c r="BZ55" s="226">
        <v>3946</v>
      </c>
      <c r="CA55" s="227">
        <v>2</v>
      </c>
      <c r="CB55" s="227">
        <v>100</v>
      </c>
      <c r="CC55" s="66">
        <v>742</v>
      </c>
      <c r="CD55" s="66">
        <v>686</v>
      </c>
      <c r="CE55" s="273" t="s">
        <v>214</v>
      </c>
      <c r="CF55" s="277">
        <v>3946</v>
      </c>
      <c r="CG55" s="278">
        <v>2</v>
      </c>
      <c r="CH55" s="64">
        <v>50</v>
      </c>
      <c r="CI55" s="239">
        <v>7</v>
      </c>
      <c r="CJ55" s="79">
        <v>0</v>
      </c>
      <c r="CK55" s="79">
        <v>0</v>
      </c>
      <c r="CL55" s="79">
        <v>112</v>
      </c>
      <c r="CM55" s="79">
        <v>163</v>
      </c>
      <c r="CN55" s="79">
        <v>0</v>
      </c>
      <c r="CO55" s="79">
        <v>59</v>
      </c>
      <c r="CP55" s="79">
        <v>33</v>
      </c>
      <c r="CQ55" s="240" t="s">
        <v>1148</v>
      </c>
      <c r="CR55" s="241">
        <v>57.1</v>
      </c>
      <c r="CS55" s="350">
        <v>0</v>
      </c>
      <c r="CT55" s="351">
        <v>0</v>
      </c>
      <c r="CU55" s="352">
        <v>0</v>
      </c>
      <c r="CV55" s="68">
        <v>1309</v>
      </c>
      <c r="CW55" s="69">
        <v>2895</v>
      </c>
      <c r="CX55" s="70">
        <f t="shared" si="8"/>
        <v>221.16119174942702</v>
      </c>
      <c r="CY55" s="69">
        <v>1004</v>
      </c>
      <c r="CZ55" s="70">
        <f t="shared" si="9"/>
        <v>76.69977081741789</v>
      </c>
      <c r="DA55" s="69">
        <v>1670</v>
      </c>
      <c r="DB55" s="70">
        <f t="shared" si="10"/>
        <v>127.57830404889228</v>
      </c>
      <c r="DC55" s="69">
        <v>2625</v>
      </c>
      <c r="DD55" s="71">
        <f t="shared" si="11"/>
        <v>200.53475935828877</v>
      </c>
      <c r="DE55" s="69">
        <v>665</v>
      </c>
      <c r="DF55" s="71">
        <f t="shared" si="12"/>
        <v>50.80213903743316</v>
      </c>
      <c r="DG55" s="69">
        <v>756</v>
      </c>
      <c r="DH55" s="71">
        <f t="shared" si="13"/>
        <v>57.75401069518716</v>
      </c>
      <c r="DI55" s="72">
        <v>581</v>
      </c>
      <c r="DJ55" s="73">
        <f t="shared" si="14"/>
        <v>44.38502673796791</v>
      </c>
      <c r="DK55" s="74">
        <v>7</v>
      </c>
      <c r="DL55" s="75">
        <f t="shared" si="15"/>
        <v>116.66666666666667</v>
      </c>
      <c r="DM55" s="251">
        <v>1</v>
      </c>
      <c r="DN55" s="252">
        <v>1</v>
      </c>
      <c r="DO55" s="230">
        <v>100</v>
      </c>
      <c r="DP55" s="253"/>
    </row>
    <row r="56" spans="1:120" ht="15" customHeight="1" thickBot="1">
      <c r="A56" s="47">
        <v>8</v>
      </c>
      <c r="B56" s="48" t="s">
        <v>215</v>
      </c>
      <c r="C56" s="2">
        <v>0</v>
      </c>
      <c r="D56" s="2">
        <v>3</v>
      </c>
      <c r="E56" s="2">
        <v>1</v>
      </c>
      <c r="F56" s="2">
        <v>0</v>
      </c>
      <c r="G56" s="3">
        <v>4</v>
      </c>
      <c r="H56" s="2">
        <v>4224</v>
      </c>
      <c r="I56" s="292"/>
      <c r="J56" s="49">
        <v>3</v>
      </c>
      <c r="K56" s="49">
        <v>0</v>
      </c>
      <c r="L56" s="50">
        <f t="shared" si="18"/>
        <v>0</v>
      </c>
      <c r="M56" s="2">
        <v>37</v>
      </c>
      <c r="N56" s="2">
        <v>34</v>
      </c>
      <c r="O56" s="51">
        <f t="shared" si="1"/>
        <v>91.8918918918919</v>
      </c>
      <c r="P56">
        <v>73.1</v>
      </c>
      <c r="Q56">
        <v>72.51</v>
      </c>
      <c r="R56">
        <v>69.59</v>
      </c>
      <c r="S56">
        <v>74.27</v>
      </c>
      <c r="T56">
        <v>72.37</v>
      </c>
      <c r="U56" s="266">
        <v>16.666666666666664</v>
      </c>
      <c r="V56" s="266">
        <v>69.23076923076923</v>
      </c>
      <c r="W56" s="266">
        <v>70.51282051282051</v>
      </c>
      <c r="X56" s="266">
        <v>63.46153846153846</v>
      </c>
      <c r="Y56" s="266">
        <v>66.02564102564102</v>
      </c>
      <c r="Z56" s="266">
        <v>71.7948717948718</v>
      </c>
      <c r="AA56" s="266">
        <v>66.66666666666666</v>
      </c>
      <c r="AB56" s="266">
        <v>95.57</v>
      </c>
      <c r="AC56" s="266">
        <v>71.15384615384616</v>
      </c>
      <c r="AD56" s="267">
        <v>8</v>
      </c>
      <c r="AE56" s="268">
        <v>9</v>
      </c>
      <c r="AF56" s="269">
        <f t="shared" si="2"/>
        <v>1</v>
      </c>
      <c r="AG56" s="266">
        <f t="shared" si="3"/>
        <v>11.11111111111111</v>
      </c>
      <c r="AH56" s="228">
        <v>0</v>
      </c>
      <c r="AI56" s="229">
        <v>0</v>
      </c>
      <c r="AJ56" s="230">
        <v>0</v>
      </c>
      <c r="AK56" s="7">
        <v>3</v>
      </c>
      <c r="AL56" s="7">
        <v>2</v>
      </c>
      <c r="AM56" s="53">
        <v>66.6666666666667</v>
      </c>
      <c r="AN56" s="54">
        <v>0</v>
      </c>
      <c r="AO56" s="238">
        <v>0</v>
      </c>
      <c r="AP56" s="54">
        <v>0</v>
      </c>
      <c r="AQ56" s="212" t="s">
        <v>981</v>
      </c>
      <c r="AR56" s="207">
        <v>216</v>
      </c>
      <c r="AS56" s="207">
        <v>0</v>
      </c>
      <c r="AT56" s="206">
        <v>0</v>
      </c>
      <c r="AU56" s="207">
        <v>216</v>
      </c>
      <c r="AV56" s="207">
        <v>0</v>
      </c>
      <c r="AW56" s="206">
        <v>0</v>
      </c>
      <c r="AX56" s="207">
        <v>216</v>
      </c>
      <c r="AY56" s="213">
        <v>0</v>
      </c>
      <c r="AZ56" s="210">
        <v>0</v>
      </c>
      <c r="BA56" s="231">
        <f t="shared" si="16"/>
        <v>0</v>
      </c>
      <c r="BB56" s="211" t="s">
        <v>924</v>
      </c>
      <c r="BC56" s="57">
        <v>2123</v>
      </c>
      <c r="BD56" s="57">
        <v>296</v>
      </c>
      <c r="BE56" s="56">
        <f t="shared" si="4"/>
        <v>0.4182760244936411</v>
      </c>
      <c r="BF56" s="57">
        <v>614</v>
      </c>
      <c r="BG56" s="57">
        <v>15</v>
      </c>
      <c r="BH56" s="58">
        <f t="shared" si="5"/>
        <v>0.048859934853420196</v>
      </c>
      <c r="BI56" s="1">
        <v>177</v>
      </c>
      <c r="BJ56" s="1">
        <v>53</v>
      </c>
      <c r="BK56" s="59">
        <f t="shared" si="6"/>
        <v>29.943502824858758</v>
      </c>
      <c r="BL56" s="1">
        <v>177</v>
      </c>
      <c r="BM56" s="1">
        <v>44</v>
      </c>
      <c r="BN56" s="59">
        <f t="shared" si="7"/>
        <v>24.858757062146893</v>
      </c>
      <c r="BO56" s="76">
        <v>0</v>
      </c>
      <c r="BP56" s="77">
        <v>1</v>
      </c>
      <c r="BQ56" s="77">
        <v>0</v>
      </c>
      <c r="BR56" s="77">
        <v>0</v>
      </c>
      <c r="BS56" s="78">
        <v>1</v>
      </c>
      <c r="BT56" s="77">
        <v>177</v>
      </c>
      <c r="BU56" s="309"/>
      <c r="BV56" s="309"/>
      <c r="BW56" s="309"/>
      <c r="BX56" s="309"/>
      <c r="BY56" s="52">
        <v>0</v>
      </c>
      <c r="BZ56" s="226">
        <v>10448</v>
      </c>
      <c r="CA56" s="227">
        <v>5</v>
      </c>
      <c r="CB56" s="227">
        <v>100</v>
      </c>
      <c r="CC56" s="65">
        <v>1695</v>
      </c>
      <c r="CD56" s="65">
        <v>1675</v>
      </c>
      <c r="CE56" s="273" t="s">
        <v>216</v>
      </c>
      <c r="CF56" s="277">
        <v>10448</v>
      </c>
      <c r="CG56" s="278">
        <v>4</v>
      </c>
      <c r="CH56" s="64">
        <v>80</v>
      </c>
      <c r="CI56" s="239">
        <v>7</v>
      </c>
      <c r="CJ56" s="79">
        <v>344</v>
      </c>
      <c r="CK56" s="79">
        <v>0</v>
      </c>
      <c r="CL56" s="79">
        <v>1468</v>
      </c>
      <c r="CM56" s="79">
        <v>36</v>
      </c>
      <c r="CN56" s="79">
        <v>0</v>
      </c>
      <c r="CO56" s="79">
        <v>0</v>
      </c>
      <c r="CP56" s="79">
        <v>0</v>
      </c>
      <c r="CQ56" s="240" t="s">
        <v>1152</v>
      </c>
      <c r="CR56" s="241">
        <v>42.8</v>
      </c>
      <c r="CS56" s="350">
        <v>0</v>
      </c>
      <c r="CT56" s="351">
        <v>0</v>
      </c>
      <c r="CU56" s="352">
        <v>0</v>
      </c>
      <c r="CV56" s="68">
        <v>3554</v>
      </c>
      <c r="CW56" s="69">
        <v>4933</v>
      </c>
      <c r="CX56" s="70">
        <f t="shared" si="8"/>
        <v>138.80135059088352</v>
      </c>
      <c r="CY56" s="69">
        <v>2788</v>
      </c>
      <c r="CZ56" s="70">
        <f t="shared" si="9"/>
        <v>78.44682048396173</v>
      </c>
      <c r="DA56" s="69">
        <v>2641</v>
      </c>
      <c r="DB56" s="70">
        <f t="shared" si="10"/>
        <v>74.31063590320765</v>
      </c>
      <c r="DC56" s="69">
        <v>5628</v>
      </c>
      <c r="DD56" s="71">
        <f t="shared" si="11"/>
        <v>158.35678109172764</v>
      </c>
      <c r="DE56" s="69">
        <v>4556</v>
      </c>
      <c r="DF56" s="71">
        <f t="shared" si="12"/>
        <v>128.19358469330334</v>
      </c>
      <c r="DG56" s="69">
        <v>2386</v>
      </c>
      <c r="DH56" s="71">
        <f t="shared" si="13"/>
        <v>67.13562183455262</v>
      </c>
      <c r="DI56" s="72">
        <v>200</v>
      </c>
      <c r="DJ56" s="73">
        <f t="shared" si="14"/>
        <v>5.627462014631401</v>
      </c>
      <c r="DK56" s="74">
        <v>6</v>
      </c>
      <c r="DL56" s="75">
        <f t="shared" si="15"/>
        <v>100</v>
      </c>
      <c r="DM56" s="251">
        <v>0</v>
      </c>
      <c r="DN56" s="252">
        <v>0</v>
      </c>
      <c r="DO56" s="230">
        <v>0</v>
      </c>
      <c r="DP56" s="253"/>
    </row>
    <row r="57" spans="1:120" ht="15" customHeight="1" thickBot="1">
      <c r="A57" s="47">
        <v>1</v>
      </c>
      <c r="B57" s="48" t="s">
        <v>217</v>
      </c>
      <c r="C57" s="2">
        <v>2</v>
      </c>
      <c r="D57" s="2">
        <v>4</v>
      </c>
      <c r="E57" s="2">
        <v>0</v>
      </c>
      <c r="F57" s="2">
        <v>0</v>
      </c>
      <c r="G57" s="3">
        <v>6</v>
      </c>
      <c r="H57" s="2">
        <v>2295</v>
      </c>
      <c r="I57" s="292"/>
      <c r="J57" s="49">
        <v>2</v>
      </c>
      <c r="K57" s="49">
        <v>2</v>
      </c>
      <c r="L57" s="50">
        <f t="shared" si="18"/>
        <v>100</v>
      </c>
      <c r="M57" s="2">
        <v>32</v>
      </c>
      <c r="N57" s="2">
        <v>32</v>
      </c>
      <c r="O57" s="51">
        <f t="shared" si="1"/>
        <v>100</v>
      </c>
      <c r="P57">
        <v>52.86</v>
      </c>
      <c r="Q57">
        <v>51.43</v>
      </c>
      <c r="R57">
        <v>51.43</v>
      </c>
      <c r="S57">
        <v>51.43</v>
      </c>
      <c r="T57">
        <v>51.79</v>
      </c>
      <c r="U57" s="266">
        <v>21.25</v>
      </c>
      <c r="V57" s="266">
        <v>101.25</v>
      </c>
      <c r="W57" s="266">
        <v>105</v>
      </c>
      <c r="X57" s="266">
        <v>110.00000000000001</v>
      </c>
      <c r="Y57" s="266">
        <v>106.25</v>
      </c>
      <c r="Z57" s="266">
        <v>107.5</v>
      </c>
      <c r="AA57" s="266">
        <v>95</v>
      </c>
      <c r="AB57" s="266">
        <v>84.05</v>
      </c>
      <c r="AC57" s="266">
        <v>112.5</v>
      </c>
      <c r="AD57" s="267">
        <v>1</v>
      </c>
      <c r="AE57" s="268">
        <v>9</v>
      </c>
      <c r="AF57" s="269">
        <f t="shared" si="2"/>
        <v>8</v>
      </c>
      <c r="AG57" s="266">
        <f t="shared" si="3"/>
        <v>88.88888888888889</v>
      </c>
      <c r="AH57" s="228">
        <v>1</v>
      </c>
      <c r="AI57" s="229">
        <v>1</v>
      </c>
      <c r="AJ57" s="230">
        <v>100</v>
      </c>
      <c r="AK57" s="7">
        <v>1</v>
      </c>
      <c r="AL57" s="7">
        <v>0</v>
      </c>
      <c r="AM57" s="53">
        <v>0</v>
      </c>
      <c r="AN57" s="54">
        <v>0</v>
      </c>
      <c r="AO57" s="238">
        <v>0</v>
      </c>
      <c r="AP57" s="54">
        <v>0</v>
      </c>
      <c r="AQ57" s="212" t="s">
        <v>982</v>
      </c>
      <c r="AR57" s="207">
        <v>168</v>
      </c>
      <c r="AS57" s="207">
        <v>28</v>
      </c>
      <c r="AT57" s="206">
        <v>25.93</v>
      </c>
      <c r="AU57" s="207">
        <v>168</v>
      </c>
      <c r="AV57" s="207">
        <v>28</v>
      </c>
      <c r="AW57" s="206">
        <v>25.93</v>
      </c>
      <c r="AX57" s="207">
        <v>168</v>
      </c>
      <c r="AY57" s="213">
        <v>0</v>
      </c>
      <c r="AZ57" s="210">
        <v>0</v>
      </c>
      <c r="BA57" s="231">
        <f t="shared" si="16"/>
        <v>17.826874999999998</v>
      </c>
      <c r="BB57" s="211" t="s">
        <v>924</v>
      </c>
      <c r="BC57" s="57">
        <v>1133</v>
      </c>
      <c r="BD57" s="57">
        <v>521</v>
      </c>
      <c r="BE57" s="56">
        <f t="shared" si="4"/>
        <v>1.379523389232127</v>
      </c>
      <c r="BF57" s="57">
        <v>369</v>
      </c>
      <c r="BG57" s="57">
        <v>263</v>
      </c>
      <c r="BH57" s="58">
        <f t="shared" si="5"/>
        <v>1.4254742547425474</v>
      </c>
      <c r="BI57" s="1">
        <v>78</v>
      </c>
      <c r="BJ57" s="1">
        <v>58</v>
      </c>
      <c r="BK57" s="59">
        <f t="shared" si="6"/>
        <v>74.35897435897436</v>
      </c>
      <c r="BL57" s="1">
        <v>78</v>
      </c>
      <c r="BM57" s="1">
        <v>24</v>
      </c>
      <c r="BN57" s="59">
        <f t="shared" si="7"/>
        <v>30.76923076923077</v>
      </c>
      <c r="BO57" s="76">
        <v>0</v>
      </c>
      <c r="BP57" s="77">
        <v>0</v>
      </c>
      <c r="BQ57" s="77">
        <v>0</v>
      </c>
      <c r="BR57" s="77">
        <v>0</v>
      </c>
      <c r="BS57" s="78">
        <v>0</v>
      </c>
      <c r="BT57" s="77">
        <v>78</v>
      </c>
      <c r="BU57" s="309"/>
      <c r="BV57" s="309"/>
      <c r="BW57" s="309"/>
      <c r="BX57" s="309"/>
      <c r="BY57" s="52">
        <v>0</v>
      </c>
      <c r="BZ57" s="226">
        <v>5634</v>
      </c>
      <c r="CA57" s="227">
        <v>3</v>
      </c>
      <c r="CB57" s="227">
        <v>100</v>
      </c>
      <c r="CC57" s="66">
        <v>847</v>
      </c>
      <c r="CD57" s="66">
        <v>764</v>
      </c>
      <c r="CE57" s="273" t="s">
        <v>218</v>
      </c>
      <c r="CF57" s="277">
        <v>5634</v>
      </c>
      <c r="CG57" s="278">
        <v>3</v>
      </c>
      <c r="CH57" s="64">
        <v>100</v>
      </c>
      <c r="CI57" s="239">
        <v>7</v>
      </c>
      <c r="CJ57" s="79">
        <v>7</v>
      </c>
      <c r="CK57" s="79">
        <v>0</v>
      </c>
      <c r="CL57" s="79">
        <v>791</v>
      </c>
      <c r="CM57" s="79">
        <v>0</v>
      </c>
      <c r="CN57" s="79">
        <v>0</v>
      </c>
      <c r="CO57" s="79">
        <v>0</v>
      </c>
      <c r="CP57" s="79">
        <v>0</v>
      </c>
      <c r="CQ57" s="240" t="s">
        <v>1156</v>
      </c>
      <c r="CR57" s="241">
        <v>28.5</v>
      </c>
      <c r="CS57" s="350">
        <v>0</v>
      </c>
      <c r="CT57" s="351">
        <v>0</v>
      </c>
      <c r="CU57" s="352">
        <v>0</v>
      </c>
      <c r="CV57" s="68">
        <v>1348</v>
      </c>
      <c r="CW57" s="69">
        <v>1886</v>
      </c>
      <c r="CX57" s="70">
        <f t="shared" si="8"/>
        <v>139.91097922848667</v>
      </c>
      <c r="CY57" s="69">
        <v>819</v>
      </c>
      <c r="CZ57" s="70">
        <f t="shared" si="9"/>
        <v>60.7566765578635</v>
      </c>
      <c r="DA57" s="69">
        <v>1194</v>
      </c>
      <c r="DB57" s="70">
        <f t="shared" si="10"/>
        <v>88.57566765578635</v>
      </c>
      <c r="DC57" s="69">
        <v>1294</v>
      </c>
      <c r="DD57" s="71">
        <f t="shared" si="11"/>
        <v>95.99406528189911</v>
      </c>
      <c r="DE57" s="69">
        <v>1248</v>
      </c>
      <c r="DF57" s="71">
        <f t="shared" si="12"/>
        <v>92.58160237388724</v>
      </c>
      <c r="DG57" s="69">
        <v>1372</v>
      </c>
      <c r="DH57" s="71">
        <f t="shared" si="13"/>
        <v>101.78041543026706</v>
      </c>
      <c r="DI57" s="72">
        <v>1117</v>
      </c>
      <c r="DJ57" s="73">
        <f t="shared" si="14"/>
        <v>82.86350148367953</v>
      </c>
      <c r="DK57" s="74">
        <v>7</v>
      </c>
      <c r="DL57" s="75">
        <f t="shared" si="15"/>
        <v>116.66666666666667</v>
      </c>
      <c r="DM57" s="251">
        <v>0</v>
      </c>
      <c r="DN57" s="252">
        <v>0</v>
      </c>
      <c r="DO57" s="230">
        <v>0</v>
      </c>
      <c r="DP57" s="253"/>
    </row>
    <row r="58" spans="1:120" ht="15" customHeight="1" thickBot="1">
      <c r="A58" s="47">
        <v>6</v>
      </c>
      <c r="B58" s="48" t="s">
        <v>219</v>
      </c>
      <c r="C58" s="2">
        <v>3</v>
      </c>
      <c r="D58" s="2">
        <v>0</v>
      </c>
      <c r="E58" s="2">
        <v>0</v>
      </c>
      <c r="F58" s="2">
        <v>0</v>
      </c>
      <c r="G58" s="3">
        <v>3</v>
      </c>
      <c r="H58" s="2">
        <v>1990</v>
      </c>
      <c r="I58" s="292"/>
      <c r="J58" s="49">
        <v>1</v>
      </c>
      <c r="K58" s="49">
        <v>1</v>
      </c>
      <c r="L58" s="50">
        <f t="shared" si="18"/>
        <v>100</v>
      </c>
      <c r="M58" s="2">
        <v>17</v>
      </c>
      <c r="N58" s="2">
        <v>14</v>
      </c>
      <c r="O58" s="51">
        <f t="shared" si="1"/>
        <v>82.35294117647058</v>
      </c>
      <c r="P58">
        <v>66.22</v>
      </c>
      <c r="Q58">
        <v>62.16</v>
      </c>
      <c r="R58">
        <v>66.22</v>
      </c>
      <c r="S58">
        <v>58.11</v>
      </c>
      <c r="T58">
        <v>63.18</v>
      </c>
      <c r="U58" s="266">
        <v>44.44444444444444</v>
      </c>
      <c r="V58" s="266">
        <v>76.38888888888889</v>
      </c>
      <c r="W58" s="266">
        <v>77.77777777777779</v>
      </c>
      <c r="X58" s="266">
        <v>77.77777777777779</v>
      </c>
      <c r="Y58" s="266">
        <v>52.77777777777778</v>
      </c>
      <c r="Z58" s="266">
        <v>70.83333333333334</v>
      </c>
      <c r="AA58" s="266">
        <v>88.88888888888889</v>
      </c>
      <c r="AB58" s="266">
        <v>71.79</v>
      </c>
      <c r="AC58" s="266">
        <v>84.72222222222221</v>
      </c>
      <c r="AD58" s="267">
        <v>9</v>
      </c>
      <c r="AE58" s="268">
        <v>9</v>
      </c>
      <c r="AF58" s="269">
        <f t="shared" si="2"/>
        <v>0</v>
      </c>
      <c r="AG58" s="266">
        <f t="shared" si="3"/>
        <v>0</v>
      </c>
      <c r="AH58" s="228">
        <v>0</v>
      </c>
      <c r="AI58" s="229">
        <v>0</v>
      </c>
      <c r="AJ58" s="230">
        <v>0</v>
      </c>
      <c r="AK58" s="7">
        <v>0</v>
      </c>
      <c r="AL58" s="7">
        <v>0</v>
      </c>
      <c r="AM58" s="53">
        <v>0</v>
      </c>
      <c r="AN58" s="54">
        <v>0</v>
      </c>
      <c r="AO58" s="238">
        <v>0</v>
      </c>
      <c r="AP58" s="54">
        <v>0</v>
      </c>
      <c r="AQ58" s="212" t="s">
        <v>983</v>
      </c>
      <c r="AR58" s="207">
        <v>120</v>
      </c>
      <c r="AS58" s="207">
        <v>0</v>
      </c>
      <c r="AT58" s="206">
        <v>0</v>
      </c>
      <c r="AU58" s="207">
        <v>120</v>
      </c>
      <c r="AV58" s="207">
        <v>0</v>
      </c>
      <c r="AW58" s="206">
        <v>0</v>
      </c>
      <c r="AX58" s="207">
        <v>120</v>
      </c>
      <c r="AY58" s="213">
        <v>0</v>
      </c>
      <c r="AZ58" s="210">
        <v>0</v>
      </c>
      <c r="BA58" s="231">
        <f t="shared" si="16"/>
        <v>0</v>
      </c>
      <c r="BB58" s="211" t="s">
        <v>930</v>
      </c>
      <c r="BC58" s="57">
        <v>989</v>
      </c>
      <c r="BD58" s="57">
        <v>221</v>
      </c>
      <c r="BE58" s="56">
        <f t="shared" si="4"/>
        <v>0.6703741152679474</v>
      </c>
      <c r="BF58" s="57">
        <v>289</v>
      </c>
      <c r="BG58" s="57">
        <v>53</v>
      </c>
      <c r="BH58" s="58">
        <f t="shared" si="5"/>
        <v>0.36678200692041524</v>
      </c>
      <c r="BI58" s="1">
        <v>58</v>
      </c>
      <c r="BJ58" s="1">
        <v>28</v>
      </c>
      <c r="BK58" s="59">
        <f t="shared" si="6"/>
        <v>48.275862068965516</v>
      </c>
      <c r="BL58" s="1">
        <v>58</v>
      </c>
      <c r="BM58" s="1">
        <v>19</v>
      </c>
      <c r="BN58" s="59">
        <f t="shared" si="7"/>
        <v>32.758620689655174</v>
      </c>
      <c r="BO58" s="76">
        <v>2</v>
      </c>
      <c r="BP58" s="77">
        <v>2</v>
      </c>
      <c r="BQ58" s="77">
        <v>0</v>
      </c>
      <c r="BR58" s="77">
        <v>1</v>
      </c>
      <c r="BS58" s="78">
        <v>3</v>
      </c>
      <c r="BT58" s="77">
        <v>58</v>
      </c>
      <c r="BU58" s="309"/>
      <c r="BV58" s="309"/>
      <c r="BW58" s="309"/>
      <c r="BX58" s="309"/>
      <c r="BY58" s="52">
        <v>0</v>
      </c>
      <c r="BZ58" s="226">
        <v>4915</v>
      </c>
      <c r="CA58" s="227">
        <v>2</v>
      </c>
      <c r="CB58" s="227">
        <v>100</v>
      </c>
      <c r="CC58" s="66">
        <v>813</v>
      </c>
      <c r="CD58" s="66">
        <v>780</v>
      </c>
      <c r="CE58" s="273" t="s">
        <v>220</v>
      </c>
      <c r="CF58" s="277">
        <v>4915</v>
      </c>
      <c r="CG58" s="278">
        <v>2</v>
      </c>
      <c r="CH58" s="64">
        <v>100</v>
      </c>
      <c r="CI58" s="239">
        <v>7</v>
      </c>
      <c r="CJ58" s="79">
        <v>0</v>
      </c>
      <c r="CK58" s="79">
        <v>0</v>
      </c>
      <c r="CL58" s="79">
        <v>571</v>
      </c>
      <c r="CM58" s="79">
        <v>0</v>
      </c>
      <c r="CN58" s="79">
        <v>0</v>
      </c>
      <c r="CO58" s="79">
        <v>0</v>
      </c>
      <c r="CP58" s="79">
        <v>0</v>
      </c>
      <c r="CQ58" s="240" t="s">
        <v>1154</v>
      </c>
      <c r="CR58" s="241">
        <v>14.2</v>
      </c>
      <c r="CS58" s="350">
        <v>0</v>
      </c>
      <c r="CT58" s="351">
        <v>0</v>
      </c>
      <c r="CU58" s="352">
        <v>0</v>
      </c>
      <c r="CV58" s="68">
        <v>1734</v>
      </c>
      <c r="CW58" s="69">
        <v>2893</v>
      </c>
      <c r="CX58" s="70">
        <f t="shared" si="8"/>
        <v>166.8396770472895</v>
      </c>
      <c r="CY58" s="69">
        <v>1340</v>
      </c>
      <c r="CZ58" s="70">
        <f t="shared" si="9"/>
        <v>77.27797001153402</v>
      </c>
      <c r="DA58" s="69">
        <v>1112</v>
      </c>
      <c r="DB58" s="70">
        <f t="shared" si="10"/>
        <v>64.12918108419838</v>
      </c>
      <c r="DC58" s="69">
        <v>2290</v>
      </c>
      <c r="DD58" s="71">
        <f t="shared" si="11"/>
        <v>132.0645905420992</v>
      </c>
      <c r="DE58" s="69">
        <v>2567</v>
      </c>
      <c r="DF58" s="71">
        <f t="shared" si="12"/>
        <v>148.03921568627453</v>
      </c>
      <c r="DG58" s="69">
        <v>2602</v>
      </c>
      <c r="DH58" s="71">
        <f t="shared" si="13"/>
        <v>150.05767012687429</v>
      </c>
      <c r="DI58" s="72">
        <v>1357</v>
      </c>
      <c r="DJ58" s="73">
        <f t="shared" si="14"/>
        <v>78.25836216839677</v>
      </c>
      <c r="DK58" s="74">
        <v>7</v>
      </c>
      <c r="DL58" s="75">
        <f t="shared" si="15"/>
        <v>116.66666666666667</v>
      </c>
      <c r="DM58" s="251">
        <v>1</v>
      </c>
      <c r="DN58" s="252">
        <v>1</v>
      </c>
      <c r="DO58" s="230">
        <v>100</v>
      </c>
      <c r="DP58" s="253"/>
    </row>
    <row r="59" spans="1:120" ht="15" customHeight="1" thickBot="1">
      <c r="A59" s="47">
        <v>3</v>
      </c>
      <c r="B59" s="48" t="s">
        <v>221</v>
      </c>
      <c r="C59" s="2">
        <v>12</v>
      </c>
      <c r="D59" s="2">
        <v>8</v>
      </c>
      <c r="E59" s="2">
        <v>3</v>
      </c>
      <c r="F59" s="2">
        <v>2</v>
      </c>
      <c r="G59" s="3">
        <v>25</v>
      </c>
      <c r="H59" s="2">
        <v>7715</v>
      </c>
      <c r="I59" s="292"/>
      <c r="J59" s="49">
        <v>4</v>
      </c>
      <c r="K59" s="49">
        <v>3</v>
      </c>
      <c r="L59" s="50">
        <f t="shared" si="18"/>
        <v>75</v>
      </c>
      <c r="M59" s="2">
        <v>122</v>
      </c>
      <c r="N59" s="2">
        <v>118</v>
      </c>
      <c r="O59" s="51">
        <f t="shared" si="1"/>
        <v>96.72131147540983</v>
      </c>
      <c r="P59">
        <v>89.07</v>
      </c>
      <c r="Q59">
        <v>84.57</v>
      </c>
      <c r="R59">
        <v>86.5</v>
      </c>
      <c r="S59">
        <v>86.17</v>
      </c>
      <c r="T59">
        <v>86.58</v>
      </c>
      <c r="U59" s="266">
        <v>63.41463414634146</v>
      </c>
      <c r="V59" s="266">
        <v>83.62369337979094</v>
      </c>
      <c r="W59" s="266">
        <v>88.50174216027874</v>
      </c>
      <c r="X59" s="266">
        <v>89.19860627177701</v>
      </c>
      <c r="Y59" s="266">
        <v>74.21602787456446</v>
      </c>
      <c r="Z59" s="266">
        <v>93.72822299651567</v>
      </c>
      <c r="AA59" s="266">
        <v>83.97212543554006</v>
      </c>
      <c r="AB59" s="266">
        <v>81.65</v>
      </c>
      <c r="AC59" s="266">
        <v>79.09407665505228</v>
      </c>
      <c r="AD59" s="267">
        <v>7</v>
      </c>
      <c r="AE59" s="268">
        <v>9</v>
      </c>
      <c r="AF59" s="269">
        <f t="shared" si="2"/>
        <v>2</v>
      </c>
      <c r="AG59" s="266">
        <f t="shared" si="3"/>
        <v>22.22222222222222</v>
      </c>
      <c r="AH59" s="228">
        <v>0</v>
      </c>
      <c r="AI59" s="229">
        <v>0</v>
      </c>
      <c r="AJ59" s="230">
        <v>0</v>
      </c>
      <c r="AK59" s="7">
        <v>2</v>
      </c>
      <c r="AL59" s="7">
        <v>1</v>
      </c>
      <c r="AM59" s="53">
        <v>50</v>
      </c>
      <c r="AN59" s="54">
        <v>0</v>
      </c>
      <c r="AO59" s="238">
        <v>1</v>
      </c>
      <c r="AP59" s="54">
        <v>0</v>
      </c>
      <c r="AQ59" s="212" t="s">
        <v>984</v>
      </c>
      <c r="AR59" s="207">
        <v>216</v>
      </c>
      <c r="AS59" s="207">
        <v>41</v>
      </c>
      <c r="AT59" s="206">
        <v>34.17</v>
      </c>
      <c r="AU59" s="207">
        <v>216</v>
      </c>
      <c r="AV59" s="207">
        <v>77</v>
      </c>
      <c r="AW59" s="206">
        <v>64.17</v>
      </c>
      <c r="AX59" s="207">
        <v>216</v>
      </c>
      <c r="AY59" s="213">
        <v>0</v>
      </c>
      <c r="AZ59" s="210">
        <v>0</v>
      </c>
      <c r="BA59" s="231">
        <f t="shared" si="16"/>
        <v>32.866875</v>
      </c>
      <c r="BB59" s="211" t="s">
        <v>927</v>
      </c>
      <c r="BC59" s="57">
        <v>4208</v>
      </c>
      <c r="BD59" s="57">
        <v>1166</v>
      </c>
      <c r="BE59" s="56">
        <f t="shared" si="4"/>
        <v>0.831273764258555</v>
      </c>
      <c r="BF59" s="57">
        <v>1542</v>
      </c>
      <c r="BG59" s="57">
        <v>50</v>
      </c>
      <c r="BH59" s="58">
        <f t="shared" si="5"/>
        <v>0.0648508430609598</v>
      </c>
      <c r="BI59" s="1">
        <v>268</v>
      </c>
      <c r="BJ59" s="1">
        <v>184</v>
      </c>
      <c r="BK59" s="59">
        <f t="shared" si="6"/>
        <v>68.65671641791045</v>
      </c>
      <c r="BL59" s="1">
        <v>268</v>
      </c>
      <c r="BM59" s="1">
        <v>76</v>
      </c>
      <c r="BN59" s="59">
        <f t="shared" si="7"/>
        <v>28.35820895522388</v>
      </c>
      <c r="BO59" s="76">
        <v>0</v>
      </c>
      <c r="BP59" s="77">
        <v>1</v>
      </c>
      <c r="BQ59" s="77">
        <v>0</v>
      </c>
      <c r="BR59" s="77">
        <v>2</v>
      </c>
      <c r="BS59" s="78">
        <v>3</v>
      </c>
      <c r="BT59" s="77">
        <v>268</v>
      </c>
      <c r="BU59" s="309"/>
      <c r="BV59" s="309"/>
      <c r="BW59" s="309"/>
      <c r="BX59" s="309"/>
      <c r="BY59" s="52">
        <v>0</v>
      </c>
      <c r="BZ59" s="226">
        <v>18336</v>
      </c>
      <c r="CA59" s="227">
        <v>7</v>
      </c>
      <c r="CB59" s="227">
        <v>100</v>
      </c>
      <c r="CC59" s="65">
        <v>2951</v>
      </c>
      <c r="CD59" s="65">
        <v>2942</v>
      </c>
      <c r="CE59" s="273" t="s">
        <v>222</v>
      </c>
      <c r="CF59" s="277">
        <v>18336</v>
      </c>
      <c r="CG59" s="278">
        <v>5</v>
      </c>
      <c r="CH59" s="64">
        <v>71</v>
      </c>
      <c r="CI59" s="239">
        <v>7</v>
      </c>
      <c r="CJ59" s="79">
        <v>0</v>
      </c>
      <c r="CK59" s="79">
        <v>0</v>
      </c>
      <c r="CL59" s="79">
        <v>89</v>
      </c>
      <c r="CM59" s="79">
        <v>0</v>
      </c>
      <c r="CN59" s="79">
        <v>0</v>
      </c>
      <c r="CO59" s="79">
        <v>62</v>
      </c>
      <c r="CP59" s="79">
        <v>48</v>
      </c>
      <c r="CQ59" s="240" t="s">
        <v>1150</v>
      </c>
      <c r="CR59" s="241">
        <v>42.8</v>
      </c>
      <c r="CS59" s="350">
        <v>1</v>
      </c>
      <c r="CT59" s="351">
        <v>0</v>
      </c>
      <c r="CU59" s="352">
        <v>0</v>
      </c>
      <c r="CV59" s="68">
        <v>13470</v>
      </c>
      <c r="CW59" s="69">
        <v>10941</v>
      </c>
      <c r="CX59" s="70">
        <f t="shared" si="8"/>
        <v>81.2249443207127</v>
      </c>
      <c r="CY59" s="69">
        <v>3070</v>
      </c>
      <c r="CZ59" s="70">
        <f t="shared" si="9"/>
        <v>22.791388270230144</v>
      </c>
      <c r="DA59" s="69">
        <v>3622</v>
      </c>
      <c r="DB59" s="70">
        <f t="shared" si="10"/>
        <v>26.889383815887157</v>
      </c>
      <c r="DC59" s="69">
        <v>6926</v>
      </c>
      <c r="DD59" s="71">
        <f t="shared" si="11"/>
        <v>51.41796585003712</v>
      </c>
      <c r="DE59" s="69">
        <v>7323</v>
      </c>
      <c r="DF59" s="71">
        <f t="shared" si="12"/>
        <v>54.365256124721604</v>
      </c>
      <c r="DG59" s="69">
        <v>6316</v>
      </c>
      <c r="DH59" s="71">
        <f t="shared" si="13"/>
        <v>46.88938381588716</v>
      </c>
      <c r="DI59" s="72">
        <v>2462</v>
      </c>
      <c r="DJ59" s="73">
        <f t="shared" si="14"/>
        <v>18.27765404602821</v>
      </c>
      <c r="DK59" s="74">
        <v>4</v>
      </c>
      <c r="DL59" s="75">
        <f t="shared" si="15"/>
        <v>66.66666666666666</v>
      </c>
      <c r="DM59" s="251">
        <v>4</v>
      </c>
      <c r="DN59" s="252">
        <v>4</v>
      </c>
      <c r="DO59" s="230">
        <v>100</v>
      </c>
      <c r="DP59" s="253"/>
    </row>
    <row r="60" spans="1:120" ht="15" customHeight="1" thickBot="1">
      <c r="A60" s="47">
        <v>1</v>
      </c>
      <c r="B60" s="48" t="s">
        <v>223</v>
      </c>
      <c r="C60" s="2">
        <v>1</v>
      </c>
      <c r="D60" s="2">
        <v>0</v>
      </c>
      <c r="E60" s="2">
        <v>0</v>
      </c>
      <c r="F60" s="2">
        <v>0</v>
      </c>
      <c r="G60" s="3">
        <v>1</v>
      </c>
      <c r="H60" s="2">
        <v>1987</v>
      </c>
      <c r="I60" s="292"/>
      <c r="J60" s="49">
        <v>0</v>
      </c>
      <c r="K60" s="49">
        <v>0</v>
      </c>
      <c r="L60" s="50">
        <v>0</v>
      </c>
      <c r="M60" s="2">
        <v>25</v>
      </c>
      <c r="N60" s="2">
        <v>22</v>
      </c>
      <c r="O60" s="51">
        <f t="shared" si="1"/>
        <v>88</v>
      </c>
      <c r="P60">
        <v>95.4</v>
      </c>
      <c r="Q60">
        <v>97.7</v>
      </c>
      <c r="R60">
        <v>91.95</v>
      </c>
      <c r="S60">
        <v>93.1</v>
      </c>
      <c r="T60">
        <v>94.54</v>
      </c>
      <c r="U60" s="266">
        <v>0</v>
      </c>
      <c r="V60" s="266">
        <v>122.66666666666666</v>
      </c>
      <c r="W60" s="266">
        <v>124</v>
      </c>
      <c r="X60" s="266">
        <v>124</v>
      </c>
      <c r="Y60" s="266">
        <v>122.66666666666666</v>
      </c>
      <c r="Z60" s="266">
        <v>122.66666666666666</v>
      </c>
      <c r="AA60" s="266">
        <v>88</v>
      </c>
      <c r="AB60" s="266">
        <v>92.46</v>
      </c>
      <c r="AC60" s="266">
        <v>97.33333333333334</v>
      </c>
      <c r="AD60" s="267">
        <v>2</v>
      </c>
      <c r="AE60" s="268">
        <v>9</v>
      </c>
      <c r="AF60" s="269">
        <f t="shared" si="2"/>
        <v>7</v>
      </c>
      <c r="AG60" s="266">
        <f t="shared" si="3"/>
        <v>77.77777777777779</v>
      </c>
      <c r="AH60" s="228">
        <v>0</v>
      </c>
      <c r="AI60" s="229">
        <v>0</v>
      </c>
      <c r="AJ60" s="230">
        <v>0</v>
      </c>
      <c r="AK60" s="7">
        <v>3</v>
      </c>
      <c r="AL60" s="7">
        <v>3</v>
      </c>
      <c r="AM60" s="53">
        <v>100</v>
      </c>
      <c r="AN60" s="54">
        <v>0</v>
      </c>
      <c r="AO60" s="238">
        <v>2</v>
      </c>
      <c r="AP60" s="54">
        <v>0</v>
      </c>
      <c r="AQ60" s="212" t="s">
        <v>985</v>
      </c>
      <c r="AR60" s="207">
        <v>168</v>
      </c>
      <c r="AS60" s="207">
        <v>13</v>
      </c>
      <c r="AT60" s="206">
        <v>12.04</v>
      </c>
      <c r="AU60" s="207">
        <v>168</v>
      </c>
      <c r="AV60" s="207">
        <v>42</v>
      </c>
      <c r="AW60" s="206">
        <v>38.89</v>
      </c>
      <c r="AX60" s="207">
        <v>168</v>
      </c>
      <c r="AY60" s="213">
        <v>0</v>
      </c>
      <c r="AZ60" s="210">
        <v>0</v>
      </c>
      <c r="BA60" s="231">
        <f t="shared" si="16"/>
        <v>16.668125</v>
      </c>
      <c r="BB60" s="211" t="s">
        <v>924</v>
      </c>
      <c r="BC60" s="57">
        <v>982</v>
      </c>
      <c r="BD60" s="57">
        <v>187</v>
      </c>
      <c r="BE60" s="56">
        <f t="shared" si="4"/>
        <v>0.5712830957230143</v>
      </c>
      <c r="BF60" s="57">
        <v>293</v>
      </c>
      <c r="BG60" s="57">
        <v>153</v>
      </c>
      <c r="BH60" s="58">
        <f t="shared" si="5"/>
        <v>1.0443686006825939</v>
      </c>
      <c r="BI60" s="1">
        <v>98</v>
      </c>
      <c r="BJ60" s="1">
        <v>77</v>
      </c>
      <c r="BK60" s="59">
        <f t="shared" si="6"/>
        <v>78.57142857142857</v>
      </c>
      <c r="BL60" s="1">
        <v>98</v>
      </c>
      <c r="BM60" s="1">
        <v>26</v>
      </c>
      <c r="BN60" s="59">
        <f t="shared" si="7"/>
        <v>26.53061224489796</v>
      </c>
      <c r="BO60" s="76">
        <v>0</v>
      </c>
      <c r="BP60" s="77">
        <v>3</v>
      </c>
      <c r="BQ60" s="77">
        <v>0</v>
      </c>
      <c r="BR60" s="77">
        <v>1</v>
      </c>
      <c r="BS60" s="78">
        <v>4</v>
      </c>
      <c r="BT60" s="77">
        <v>98</v>
      </c>
      <c r="BU60" s="309"/>
      <c r="BV60" s="309"/>
      <c r="BW60" s="309"/>
      <c r="BX60" s="309"/>
      <c r="BY60" s="52">
        <v>0</v>
      </c>
      <c r="BZ60" s="226">
        <v>5174</v>
      </c>
      <c r="CA60" s="227">
        <v>3</v>
      </c>
      <c r="CB60" s="227">
        <v>100</v>
      </c>
      <c r="CC60" s="66">
        <v>700</v>
      </c>
      <c r="CD60" s="66">
        <v>585</v>
      </c>
      <c r="CE60" s="273" t="s">
        <v>224</v>
      </c>
      <c r="CF60" s="277">
        <v>5174</v>
      </c>
      <c r="CG60" s="278">
        <v>1</v>
      </c>
      <c r="CH60" s="64">
        <v>100</v>
      </c>
      <c r="CI60" s="239">
        <v>7</v>
      </c>
      <c r="CJ60" s="79">
        <v>0</v>
      </c>
      <c r="CK60" s="79">
        <v>0</v>
      </c>
      <c r="CL60" s="79">
        <v>412</v>
      </c>
      <c r="CM60" s="79">
        <v>14</v>
      </c>
      <c r="CN60" s="79">
        <v>0</v>
      </c>
      <c r="CO60" s="79">
        <v>2</v>
      </c>
      <c r="CP60" s="79">
        <v>0</v>
      </c>
      <c r="CQ60" s="240" t="s">
        <v>1158</v>
      </c>
      <c r="CR60" s="241">
        <v>42.8</v>
      </c>
      <c r="CS60" s="350">
        <v>0</v>
      </c>
      <c r="CT60" s="351">
        <v>0</v>
      </c>
      <c r="CU60" s="352">
        <v>0</v>
      </c>
      <c r="CV60" s="68">
        <v>1288</v>
      </c>
      <c r="CW60" s="69">
        <v>2067</v>
      </c>
      <c r="CX60" s="70">
        <f t="shared" si="8"/>
        <v>160.48136645962734</v>
      </c>
      <c r="CY60" s="69">
        <v>1402</v>
      </c>
      <c r="CZ60" s="70">
        <f t="shared" si="9"/>
        <v>108.85093167701862</v>
      </c>
      <c r="DA60" s="69">
        <v>1389</v>
      </c>
      <c r="DB60" s="70">
        <f t="shared" si="10"/>
        <v>107.8416149068323</v>
      </c>
      <c r="DC60" s="69">
        <v>1312</v>
      </c>
      <c r="DD60" s="71">
        <f t="shared" si="11"/>
        <v>101.86335403726707</v>
      </c>
      <c r="DE60" s="69">
        <v>2586</v>
      </c>
      <c r="DF60" s="71">
        <f t="shared" si="12"/>
        <v>200.77639751552795</v>
      </c>
      <c r="DG60" s="69">
        <v>1412</v>
      </c>
      <c r="DH60" s="71">
        <f t="shared" si="13"/>
        <v>109.62732919254658</v>
      </c>
      <c r="DI60" s="72">
        <v>0</v>
      </c>
      <c r="DJ60" s="73">
        <f t="shared" si="14"/>
        <v>0</v>
      </c>
      <c r="DK60" s="74">
        <v>6</v>
      </c>
      <c r="DL60" s="75">
        <f t="shared" si="15"/>
        <v>100</v>
      </c>
      <c r="DM60" s="251">
        <v>0</v>
      </c>
      <c r="DN60" s="252">
        <v>0</v>
      </c>
      <c r="DO60" s="230">
        <v>0</v>
      </c>
      <c r="DP60" s="253"/>
    </row>
    <row r="61" spans="1:120" ht="15" customHeight="1" thickBot="1">
      <c r="A61" s="47">
        <v>1</v>
      </c>
      <c r="B61" s="48" t="s">
        <v>225</v>
      </c>
      <c r="C61" s="2">
        <v>10</v>
      </c>
      <c r="D61" s="2">
        <v>10</v>
      </c>
      <c r="E61" s="2">
        <v>3</v>
      </c>
      <c r="F61" s="2">
        <v>3</v>
      </c>
      <c r="G61" s="3">
        <v>26</v>
      </c>
      <c r="H61" s="2">
        <v>10484</v>
      </c>
      <c r="I61" s="292"/>
      <c r="J61" s="49">
        <v>8</v>
      </c>
      <c r="K61" s="49">
        <v>5</v>
      </c>
      <c r="L61" s="81">
        <f>(K61*100/J61)</f>
        <v>62.5</v>
      </c>
      <c r="M61" s="2">
        <v>150</v>
      </c>
      <c r="N61" s="2">
        <v>142</v>
      </c>
      <c r="O61" s="51">
        <f t="shared" si="1"/>
        <v>94.66666666666667</v>
      </c>
      <c r="P61">
        <v>92.93</v>
      </c>
      <c r="Q61">
        <v>93.21</v>
      </c>
      <c r="R61">
        <v>74.18</v>
      </c>
      <c r="S61">
        <v>89.4</v>
      </c>
      <c r="T61">
        <v>87.43</v>
      </c>
      <c r="U61" s="266">
        <v>12.23404255319149</v>
      </c>
      <c r="V61" s="266">
        <v>81.91489361702128</v>
      </c>
      <c r="W61" s="266">
        <v>87.5</v>
      </c>
      <c r="X61" s="266">
        <v>82.7127659574468</v>
      </c>
      <c r="Y61" s="266">
        <v>76.59574468085107</v>
      </c>
      <c r="Z61" s="266">
        <v>80.0531914893617</v>
      </c>
      <c r="AA61" s="266">
        <v>87.2340425531915</v>
      </c>
      <c r="AB61" s="266">
        <v>65.11</v>
      </c>
      <c r="AC61" s="266">
        <v>86.96808510638297</v>
      </c>
      <c r="AD61" s="267">
        <v>9</v>
      </c>
      <c r="AE61" s="268">
        <v>9</v>
      </c>
      <c r="AF61" s="269">
        <f t="shared" si="2"/>
        <v>0</v>
      </c>
      <c r="AG61" s="266">
        <f t="shared" si="3"/>
        <v>0</v>
      </c>
      <c r="AH61" s="228">
        <v>16</v>
      </c>
      <c r="AI61" s="229">
        <v>0</v>
      </c>
      <c r="AJ61" s="230">
        <v>0</v>
      </c>
      <c r="AK61" s="7">
        <v>6</v>
      </c>
      <c r="AL61" s="7">
        <v>4</v>
      </c>
      <c r="AM61" s="53">
        <v>66.6666666666667</v>
      </c>
      <c r="AN61" s="54">
        <v>0</v>
      </c>
      <c r="AO61" s="238">
        <v>0</v>
      </c>
      <c r="AP61" s="54">
        <v>0</v>
      </c>
      <c r="AQ61" s="212" t="s">
        <v>986</v>
      </c>
      <c r="AR61" s="207">
        <v>300</v>
      </c>
      <c r="AS61" s="207">
        <v>0</v>
      </c>
      <c r="AT61" s="206">
        <v>0</v>
      </c>
      <c r="AU61" s="207">
        <v>300</v>
      </c>
      <c r="AV61" s="207">
        <v>0</v>
      </c>
      <c r="AW61" s="206">
        <v>0</v>
      </c>
      <c r="AX61" s="207">
        <v>300</v>
      </c>
      <c r="AY61" s="213">
        <v>0</v>
      </c>
      <c r="AZ61" s="210">
        <v>0</v>
      </c>
      <c r="BA61" s="231">
        <f t="shared" si="16"/>
        <v>0</v>
      </c>
      <c r="BB61" s="211" t="s">
        <v>951</v>
      </c>
      <c r="BC61" s="57">
        <v>5523</v>
      </c>
      <c r="BD61" s="57">
        <v>936</v>
      </c>
      <c r="BE61" s="56">
        <f t="shared" si="4"/>
        <v>0.5084193373166758</v>
      </c>
      <c r="BF61" s="57">
        <v>1735</v>
      </c>
      <c r="BG61" s="57">
        <v>57</v>
      </c>
      <c r="BH61" s="58">
        <f t="shared" si="5"/>
        <v>0.06570605187319885</v>
      </c>
      <c r="BI61" s="1">
        <v>358</v>
      </c>
      <c r="BJ61" s="1">
        <v>257</v>
      </c>
      <c r="BK61" s="59">
        <f t="shared" si="6"/>
        <v>71.7877094972067</v>
      </c>
      <c r="BL61" s="1">
        <v>358</v>
      </c>
      <c r="BM61" s="1">
        <v>81</v>
      </c>
      <c r="BN61" s="59">
        <f t="shared" si="7"/>
        <v>22.62569832402235</v>
      </c>
      <c r="BO61" s="76">
        <v>2</v>
      </c>
      <c r="BP61" s="77">
        <v>6</v>
      </c>
      <c r="BQ61" s="77">
        <v>0</v>
      </c>
      <c r="BR61" s="77">
        <v>3</v>
      </c>
      <c r="BS61" s="78">
        <v>9</v>
      </c>
      <c r="BT61" s="77">
        <v>358</v>
      </c>
      <c r="BU61" s="309"/>
      <c r="BV61" s="309"/>
      <c r="BW61" s="309"/>
      <c r="BX61" s="309"/>
      <c r="BY61" s="52">
        <v>1</v>
      </c>
      <c r="BZ61" s="226">
        <v>27067</v>
      </c>
      <c r="CA61" s="227">
        <v>13</v>
      </c>
      <c r="CB61" s="227">
        <v>100</v>
      </c>
      <c r="CC61" s="65">
        <v>4291</v>
      </c>
      <c r="CD61" s="65">
        <v>2781</v>
      </c>
      <c r="CE61" s="273" t="s">
        <v>226</v>
      </c>
      <c r="CF61" s="277">
        <v>27067</v>
      </c>
      <c r="CG61" s="278">
        <v>5</v>
      </c>
      <c r="CH61" s="64">
        <v>38</v>
      </c>
      <c r="CI61" s="239">
        <v>7</v>
      </c>
      <c r="CJ61" s="79">
        <v>41</v>
      </c>
      <c r="CK61" s="79">
        <v>1</v>
      </c>
      <c r="CL61" s="79">
        <v>146</v>
      </c>
      <c r="CM61" s="79">
        <v>99</v>
      </c>
      <c r="CN61" s="79">
        <v>4</v>
      </c>
      <c r="CO61" s="79">
        <v>284</v>
      </c>
      <c r="CP61" s="79">
        <v>259</v>
      </c>
      <c r="CQ61" s="240" t="s">
        <v>1159</v>
      </c>
      <c r="CR61" s="241">
        <v>100</v>
      </c>
      <c r="CS61" s="350">
        <v>1</v>
      </c>
      <c r="CT61" s="351">
        <v>1</v>
      </c>
      <c r="CU61" s="352">
        <v>100</v>
      </c>
      <c r="CV61" s="68">
        <v>7908</v>
      </c>
      <c r="CW61" s="69">
        <v>15028</v>
      </c>
      <c r="CX61" s="70">
        <f t="shared" si="8"/>
        <v>190.0354071825999</v>
      </c>
      <c r="CY61" s="69">
        <v>5148</v>
      </c>
      <c r="CZ61" s="70">
        <f t="shared" si="9"/>
        <v>65.09863429438543</v>
      </c>
      <c r="DA61" s="69">
        <v>2798</v>
      </c>
      <c r="DB61" s="70">
        <f t="shared" si="10"/>
        <v>35.381891755184625</v>
      </c>
      <c r="DC61" s="69">
        <v>7596</v>
      </c>
      <c r="DD61" s="71">
        <f t="shared" si="11"/>
        <v>96.0546282245827</v>
      </c>
      <c r="DE61" s="69">
        <v>6033</v>
      </c>
      <c r="DF61" s="71">
        <f t="shared" si="12"/>
        <v>76.28983308042488</v>
      </c>
      <c r="DG61" s="69">
        <v>6403</v>
      </c>
      <c r="DH61" s="71">
        <f t="shared" si="13"/>
        <v>80.96863935255438</v>
      </c>
      <c r="DI61" s="72">
        <v>4921</v>
      </c>
      <c r="DJ61" s="73">
        <f t="shared" si="14"/>
        <v>62.2281234193222</v>
      </c>
      <c r="DK61" s="74">
        <v>6</v>
      </c>
      <c r="DL61" s="75">
        <f t="shared" si="15"/>
        <v>100</v>
      </c>
      <c r="DM61" s="251">
        <v>0</v>
      </c>
      <c r="DN61" s="252">
        <v>0</v>
      </c>
      <c r="DO61" s="230">
        <v>0</v>
      </c>
      <c r="DP61" s="253"/>
    </row>
    <row r="62" spans="1:120" ht="15" customHeight="1" thickBot="1">
      <c r="A62" s="47">
        <v>3</v>
      </c>
      <c r="B62" s="48" t="s">
        <v>227</v>
      </c>
      <c r="C62" s="2">
        <v>3</v>
      </c>
      <c r="D62" s="2">
        <v>4</v>
      </c>
      <c r="E62" s="2">
        <v>0</v>
      </c>
      <c r="F62" s="2">
        <v>1</v>
      </c>
      <c r="G62" s="3">
        <v>8</v>
      </c>
      <c r="H62" s="2">
        <v>2142</v>
      </c>
      <c r="I62" s="292"/>
      <c r="J62" s="49">
        <v>2</v>
      </c>
      <c r="K62" s="49">
        <v>1</v>
      </c>
      <c r="L62" s="50">
        <f>(K62*100/J62)</f>
        <v>50</v>
      </c>
      <c r="M62" s="2">
        <v>34</v>
      </c>
      <c r="N62" s="2">
        <v>34</v>
      </c>
      <c r="O62" s="51">
        <f t="shared" si="1"/>
        <v>100</v>
      </c>
      <c r="P62">
        <v>91.67</v>
      </c>
      <c r="Q62">
        <v>91.67</v>
      </c>
      <c r="R62">
        <v>79.17</v>
      </c>
      <c r="S62">
        <v>76.39</v>
      </c>
      <c r="T62">
        <v>84.72</v>
      </c>
      <c r="U62" s="266">
        <v>37.333333333333336</v>
      </c>
      <c r="V62" s="266">
        <v>101.33333333333334</v>
      </c>
      <c r="W62" s="266">
        <v>100</v>
      </c>
      <c r="X62" s="266">
        <v>115.99999999999999</v>
      </c>
      <c r="Y62" s="266">
        <v>92</v>
      </c>
      <c r="Z62" s="266">
        <v>104</v>
      </c>
      <c r="AA62" s="266">
        <v>86.66666666666667</v>
      </c>
      <c r="AB62" s="266">
        <v>89.72</v>
      </c>
      <c r="AC62" s="266">
        <v>90.66666666666666</v>
      </c>
      <c r="AD62" s="267">
        <v>3</v>
      </c>
      <c r="AE62" s="268">
        <v>9</v>
      </c>
      <c r="AF62" s="269">
        <f t="shared" si="2"/>
        <v>6</v>
      </c>
      <c r="AG62" s="266">
        <f t="shared" si="3"/>
        <v>66.66666666666666</v>
      </c>
      <c r="AH62" s="228">
        <v>0</v>
      </c>
      <c r="AI62" s="229">
        <v>0</v>
      </c>
      <c r="AJ62" s="230">
        <v>0</v>
      </c>
      <c r="AK62" s="7">
        <v>1</v>
      </c>
      <c r="AL62" s="7">
        <v>1</v>
      </c>
      <c r="AM62" s="53">
        <v>100</v>
      </c>
      <c r="AN62" s="54">
        <v>0</v>
      </c>
      <c r="AO62" s="238">
        <v>0</v>
      </c>
      <c r="AP62" s="54">
        <v>0</v>
      </c>
      <c r="AQ62" s="212" t="s">
        <v>987</v>
      </c>
      <c r="AR62" s="207">
        <v>120</v>
      </c>
      <c r="AS62" s="207">
        <v>26</v>
      </c>
      <c r="AT62" s="206">
        <v>36.11</v>
      </c>
      <c r="AU62" s="207">
        <v>120</v>
      </c>
      <c r="AV62" s="207">
        <v>49</v>
      </c>
      <c r="AW62" s="206">
        <v>68.06</v>
      </c>
      <c r="AX62" s="207">
        <v>120</v>
      </c>
      <c r="AY62" s="213">
        <v>0</v>
      </c>
      <c r="AZ62" s="210">
        <v>0</v>
      </c>
      <c r="BA62" s="231">
        <f t="shared" si="16"/>
        <v>34.809999999999995</v>
      </c>
      <c r="BB62" s="211" t="s">
        <v>930</v>
      </c>
      <c r="BC62" s="57">
        <v>1122</v>
      </c>
      <c r="BD62" s="57">
        <v>251</v>
      </c>
      <c r="BE62" s="56">
        <f t="shared" si="4"/>
        <v>0.6711229946524064</v>
      </c>
      <c r="BF62" s="57">
        <v>384</v>
      </c>
      <c r="BG62" s="57">
        <v>248</v>
      </c>
      <c r="BH62" s="58">
        <f t="shared" si="5"/>
        <v>1.2916666666666667</v>
      </c>
      <c r="BI62" s="1">
        <v>76</v>
      </c>
      <c r="BJ62" s="1">
        <v>43</v>
      </c>
      <c r="BK62" s="59">
        <f t="shared" si="6"/>
        <v>56.57894736842105</v>
      </c>
      <c r="BL62" s="1">
        <v>76</v>
      </c>
      <c r="BM62" s="1">
        <v>20</v>
      </c>
      <c r="BN62" s="59">
        <f t="shared" si="7"/>
        <v>26.31578947368421</v>
      </c>
      <c r="BO62" s="76">
        <v>0</v>
      </c>
      <c r="BP62" s="77">
        <v>0</v>
      </c>
      <c r="BQ62" s="77">
        <v>0</v>
      </c>
      <c r="BR62" s="77">
        <v>0</v>
      </c>
      <c r="BS62" s="78">
        <v>0</v>
      </c>
      <c r="BT62" s="77">
        <v>76</v>
      </c>
      <c r="BU62" s="309"/>
      <c r="BV62" s="309"/>
      <c r="BW62" s="309"/>
      <c r="BX62" s="309"/>
      <c r="BY62" s="52">
        <v>0</v>
      </c>
      <c r="BZ62" s="226">
        <v>4567</v>
      </c>
      <c r="CA62" s="227">
        <v>2</v>
      </c>
      <c r="CB62" s="227">
        <v>100</v>
      </c>
      <c r="CC62" s="66">
        <v>866</v>
      </c>
      <c r="CD62" s="66">
        <v>766</v>
      </c>
      <c r="CE62" s="273" t="s">
        <v>228</v>
      </c>
      <c r="CF62" s="277">
        <v>4567</v>
      </c>
      <c r="CG62" s="278">
        <v>2</v>
      </c>
      <c r="CH62" s="64">
        <v>100</v>
      </c>
      <c r="CI62" s="239">
        <v>7</v>
      </c>
      <c r="CJ62" s="79">
        <v>0</v>
      </c>
      <c r="CK62" s="79">
        <v>0</v>
      </c>
      <c r="CL62" s="79">
        <v>72</v>
      </c>
      <c r="CM62" s="79">
        <v>2</v>
      </c>
      <c r="CN62" s="79">
        <v>0</v>
      </c>
      <c r="CO62" s="79">
        <v>42</v>
      </c>
      <c r="CP62" s="79">
        <v>42</v>
      </c>
      <c r="CQ62" s="240" t="s">
        <v>1148</v>
      </c>
      <c r="CR62" s="241">
        <v>57.1</v>
      </c>
      <c r="CS62" s="350">
        <v>1</v>
      </c>
      <c r="CT62" s="351">
        <v>0</v>
      </c>
      <c r="CU62" s="352">
        <v>0</v>
      </c>
      <c r="CV62" s="68">
        <v>2616</v>
      </c>
      <c r="CW62" s="69">
        <v>3026</v>
      </c>
      <c r="CX62" s="70">
        <f t="shared" si="8"/>
        <v>115.67278287461772</v>
      </c>
      <c r="CY62" s="69">
        <v>1949</v>
      </c>
      <c r="CZ62" s="70">
        <f t="shared" si="9"/>
        <v>74.50305810397553</v>
      </c>
      <c r="DA62" s="69">
        <v>575</v>
      </c>
      <c r="DB62" s="70">
        <f t="shared" si="10"/>
        <v>21.98012232415902</v>
      </c>
      <c r="DC62" s="69">
        <v>2652</v>
      </c>
      <c r="DD62" s="71">
        <f t="shared" si="11"/>
        <v>101.37614678899082</v>
      </c>
      <c r="DE62" s="69">
        <v>2703</v>
      </c>
      <c r="DF62" s="71">
        <f t="shared" si="12"/>
        <v>103.3256880733945</v>
      </c>
      <c r="DG62" s="69">
        <v>2896</v>
      </c>
      <c r="DH62" s="71">
        <f t="shared" si="13"/>
        <v>110.7033639143731</v>
      </c>
      <c r="DI62" s="72">
        <v>2189</v>
      </c>
      <c r="DJ62" s="73">
        <f t="shared" si="14"/>
        <v>83.67737003058105</v>
      </c>
      <c r="DK62" s="74">
        <v>6</v>
      </c>
      <c r="DL62" s="75">
        <f t="shared" si="15"/>
        <v>100</v>
      </c>
      <c r="DM62" s="251">
        <v>0</v>
      </c>
      <c r="DN62" s="252">
        <v>0</v>
      </c>
      <c r="DO62" s="230">
        <v>0</v>
      </c>
      <c r="DP62" s="253"/>
    </row>
    <row r="63" spans="1:120" ht="15" customHeight="1" thickBot="1">
      <c r="A63" s="47">
        <v>1</v>
      </c>
      <c r="B63" s="48" t="s">
        <v>229</v>
      </c>
      <c r="C63" s="2">
        <v>2</v>
      </c>
      <c r="D63" s="2">
        <v>2</v>
      </c>
      <c r="E63" s="2">
        <v>0</v>
      </c>
      <c r="F63" s="2">
        <v>1</v>
      </c>
      <c r="G63" s="3">
        <v>5</v>
      </c>
      <c r="H63" s="2">
        <v>2521</v>
      </c>
      <c r="I63" s="292"/>
      <c r="J63" s="49">
        <v>0</v>
      </c>
      <c r="K63" s="49">
        <v>0</v>
      </c>
      <c r="L63" s="50">
        <v>0</v>
      </c>
      <c r="M63" s="2">
        <v>24</v>
      </c>
      <c r="N63" s="2">
        <v>24</v>
      </c>
      <c r="O63" s="51">
        <f t="shared" si="1"/>
        <v>100</v>
      </c>
      <c r="P63">
        <v>57.83</v>
      </c>
      <c r="Q63">
        <v>89.16</v>
      </c>
      <c r="R63">
        <v>84.34</v>
      </c>
      <c r="S63">
        <v>106.02</v>
      </c>
      <c r="T63">
        <v>84.34</v>
      </c>
      <c r="U63" s="266">
        <v>20</v>
      </c>
      <c r="V63" s="266">
        <v>94.66666666666667</v>
      </c>
      <c r="W63" s="266">
        <v>77.33333333333333</v>
      </c>
      <c r="X63" s="266">
        <v>96</v>
      </c>
      <c r="Y63" s="266">
        <v>58.666666666666664</v>
      </c>
      <c r="Z63" s="266">
        <v>84</v>
      </c>
      <c r="AA63" s="266">
        <v>77.33333333333333</v>
      </c>
      <c r="AB63" s="266">
        <v>84.34</v>
      </c>
      <c r="AC63" s="266">
        <v>73.33333333333333</v>
      </c>
      <c r="AD63" s="267">
        <v>7</v>
      </c>
      <c r="AE63" s="268">
        <v>9</v>
      </c>
      <c r="AF63" s="269">
        <f t="shared" si="2"/>
        <v>2</v>
      </c>
      <c r="AG63" s="266">
        <f t="shared" si="3"/>
        <v>22.22222222222222</v>
      </c>
      <c r="AH63" s="228">
        <v>0</v>
      </c>
      <c r="AI63" s="229">
        <v>0</v>
      </c>
      <c r="AJ63" s="230">
        <v>0</v>
      </c>
      <c r="AK63" s="7">
        <v>2</v>
      </c>
      <c r="AL63" s="7">
        <v>0</v>
      </c>
      <c r="AM63" s="53">
        <v>0</v>
      </c>
      <c r="AN63" s="54">
        <v>0</v>
      </c>
      <c r="AO63" s="238">
        <v>0</v>
      </c>
      <c r="AP63" s="54">
        <v>0</v>
      </c>
      <c r="AQ63" s="212" t="s">
        <v>988</v>
      </c>
      <c r="AR63" s="207">
        <v>168</v>
      </c>
      <c r="AS63" s="207">
        <v>0</v>
      </c>
      <c r="AT63" s="206">
        <v>0</v>
      </c>
      <c r="AU63" s="207">
        <v>168</v>
      </c>
      <c r="AV63" s="207">
        <v>0</v>
      </c>
      <c r="AW63" s="206">
        <v>0</v>
      </c>
      <c r="AX63" s="207">
        <v>168</v>
      </c>
      <c r="AY63" s="213">
        <v>0</v>
      </c>
      <c r="AZ63" s="210">
        <v>0</v>
      </c>
      <c r="BA63" s="231">
        <f t="shared" si="16"/>
        <v>0</v>
      </c>
      <c r="BB63" s="211" t="s">
        <v>924</v>
      </c>
      <c r="BC63" s="57">
        <v>1249</v>
      </c>
      <c r="BD63" s="57">
        <v>136</v>
      </c>
      <c r="BE63" s="56">
        <f t="shared" si="4"/>
        <v>0.3266613290632506</v>
      </c>
      <c r="BF63" s="57">
        <v>387</v>
      </c>
      <c r="BG63" s="57">
        <v>7</v>
      </c>
      <c r="BH63" s="58">
        <f t="shared" si="5"/>
        <v>0.03617571059431524</v>
      </c>
      <c r="BI63" s="1">
        <v>60</v>
      </c>
      <c r="BJ63" s="1">
        <v>40</v>
      </c>
      <c r="BK63" s="59">
        <f t="shared" si="6"/>
        <v>66.66666666666666</v>
      </c>
      <c r="BL63" s="1">
        <v>60</v>
      </c>
      <c r="BM63" s="1">
        <v>9</v>
      </c>
      <c r="BN63" s="59">
        <f t="shared" si="7"/>
        <v>15</v>
      </c>
      <c r="BO63" s="76">
        <v>1</v>
      </c>
      <c r="BP63" s="77">
        <v>2</v>
      </c>
      <c r="BQ63" s="77">
        <v>0</v>
      </c>
      <c r="BR63" s="77">
        <v>0</v>
      </c>
      <c r="BS63" s="78">
        <v>2</v>
      </c>
      <c r="BT63" s="77">
        <v>60</v>
      </c>
      <c r="BU63" s="309"/>
      <c r="BV63" s="309"/>
      <c r="BW63" s="309"/>
      <c r="BX63" s="309"/>
      <c r="BY63" s="52">
        <v>0</v>
      </c>
      <c r="BZ63" s="226">
        <v>5635</v>
      </c>
      <c r="CA63" s="227">
        <v>3</v>
      </c>
      <c r="CB63" s="227">
        <v>100</v>
      </c>
      <c r="CC63" s="66">
        <v>941</v>
      </c>
      <c r="CD63" s="66">
        <v>887</v>
      </c>
      <c r="CE63" s="273" t="s">
        <v>230</v>
      </c>
      <c r="CF63" s="277">
        <v>5635</v>
      </c>
      <c r="CG63" s="278">
        <v>3</v>
      </c>
      <c r="CH63" s="64">
        <v>100</v>
      </c>
      <c r="CI63" s="239">
        <v>7</v>
      </c>
      <c r="CJ63" s="79">
        <v>21</v>
      </c>
      <c r="CK63" s="79">
        <v>10</v>
      </c>
      <c r="CL63" s="79">
        <v>50</v>
      </c>
      <c r="CM63" s="79">
        <v>21</v>
      </c>
      <c r="CN63" s="79">
        <v>14</v>
      </c>
      <c r="CO63" s="79">
        <v>10</v>
      </c>
      <c r="CP63" s="79">
        <v>9</v>
      </c>
      <c r="CQ63" s="240" t="s">
        <v>1159</v>
      </c>
      <c r="CR63" s="241">
        <v>100</v>
      </c>
      <c r="CS63" s="350">
        <v>0</v>
      </c>
      <c r="CT63" s="351">
        <v>0</v>
      </c>
      <c r="CU63" s="352">
        <v>0</v>
      </c>
      <c r="CV63" s="68">
        <v>2140</v>
      </c>
      <c r="CW63" s="69">
        <v>3993</v>
      </c>
      <c r="CX63" s="70">
        <f t="shared" si="8"/>
        <v>186.588785046729</v>
      </c>
      <c r="CY63" s="69">
        <v>500</v>
      </c>
      <c r="CZ63" s="70">
        <f t="shared" si="9"/>
        <v>23.364485981308412</v>
      </c>
      <c r="DA63" s="69">
        <v>1473</v>
      </c>
      <c r="DB63" s="70">
        <f t="shared" si="10"/>
        <v>68.83177570093459</v>
      </c>
      <c r="DC63" s="69">
        <v>2571</v>
      </c>
      <c r="DD63" s="71">
        <f t="shared" si="11"/>
        <v>120.14018691588785</v>
      </c>
      <c r="DE63" s="69">
        <v>2277</v>
      </c>
      <c r="DF63" s="71">
        <f t="shared" si="12"/>
        <v>106.4018691588785</v>
      </c>
      <c r="DG63" s="69">
        <v>1704</v>
      </c>
      <c r="DH63" s="71">
        <f t="shared" si="13"/>
        <v>79.62616822429906</v>
      </c>
      <c r="DI63" s="72">
        <v>753</v>
      </c>
      <c r="DJ63" s="73">
        <f t="shared" si="14"/>
        <v>35.18691588785047</v>
      </c>
      <c r="DK63" s="74">
        <v>6</v>
      </c>
      <c r="DL63" s="75">
        <f t="shared" si="15"/>
        <v>100</v>
      </c>
      <c r="DM63" s="251">
        <v>0</v>
      </c>
      <c r="DN63" s="252">
        <v>0</v>
      </c>
      <c r="DO63" s="230">
        <v>0</v>
      </c>
      <c r="DP63" s="253"/>
    </row>
    <row r="64" spans="1:120" ht="15" customHeight="1" thickBot="1">
      <c r="A64" s="47">
        <v>4</v>
      </c>
      <c r="B64" s="48" t="s">
        <v>231</v>
      </c>
      <c r="C64" s="2">
        <v>2</v>
      </c>
      <c r="D64" s="2">
        <v>0</v>
      </c>
      <c r="E64" s="2">
        <v>1</v>
      </c>
      <c r="F64" s="2">
        <v>0</v>
      </c>
      <c r="G64" s="3">
        <v>3</v>
      </c>
      <c r="H64" s="2">
        <v>1697</v>
      </c>
      <c r="I64" s="292"/>
      <c r="J64" s="49">
        <v>0</v>
      </c>
      <c r="K64" s="49">
        <v>0</v>
      </c>
      <c r="L64" s="50">
        <v>0</v>
      </c>
      <c r="M64" s="2">
        <v>16</v>
      </c>
      <c r="N64" s="2">
        <v>15</v>
      </c>
      <c r="O64" s="51">
        <f t="shared" si="1"/>
        <v>93.75</v>
      </c>
      <c r="P64">
        <v>85.71</v>
      </c>
      <c r="Q64">
        <v>83.67</v>
      </c>
      <c r="R64">
        <v>83.67</v>
      </c>
      <c r="S64">
        <v>71.43</v>
      </c>
      <c r="T64">
        <v>81.12</v>
      </c>
      <c r="U64" s="266">
        <v>4.081632653061225</v>
      </c>
      <c r="V64" s="266">
        <v>26.53061224489796</v>
      </c>
      <c r="W64" s="266">
        <v>32.6530612244898</v>
      </c>
      <c r="X64" s="266">
        <v>36.734693877551024</v>
      </c>
      <c r="Y64" s="266">
        <v>34.69387755102041</v>
      </c>
      <c r="Z64" s="266">
        <v>28.57142857142857</v>
      </c>
      <c r="AA64" s="266">
        <v>38.775510204081634</v>
      </c>
      <c r="AB64" s="266">
        <v>95.77</v>
      </c>
      <c r="AC64" s="266">
        <v>14.285714285714285</v>
      </c>
      <c r="AD64" s="267">
        <v>8</v>
      </c>
      <c r="AE64" s="268">
        <v>9</v>
      </c>
      <c r="AF64" s="269">
        <f t="shared" si="2"/>
        <v>1</v>
      </c>
      <c r="AG64" s="266">
        <f t="shared" si="3"/>
        <v>11.11111111111111</v>
      </c>
      <c r="AH64" s="228">
        <v>1</v>
      </c>
      <c r="AI64" s="229">
        <v>0</v>
      </c>
      <c r="AJ64" s="230">
        <v>0</v>
      </c>
      <c r="AK64" s="7">
        <v>0</v>
      </c>
      <c r="AL64" s="7">
        <v>0</v>
      </c>
      <c r="AM64" s="53">
        <v>0</v>
      </c>
      <c r="AN64" s="54">
        <v>0</v>
      </c>
      <c r="AO64" s="238">
        <v>1</v>
      </c>
      <c r="AP64" s="54">
        <v>0</v>
      </c>
      <c r="AQ64" s="212" t="s">
        <v>989</v>
      </c>
      <c r="AR64" s="207">
        <v>120</v>
      </c>
      <c r="AS64" s="207">
        <v>43</v>
      </c>
      <c r="AT64" s="206">
        <v>59.72</v>
      </c>
      <c r="AU64" s="207">
        <v>120</v>
      </c>
      <c r="AV64" s="207">
        <v>82</v>
      </c>
      <c r="AW64" s="206">
        <v>113.89</v>
      </c>
      <c r="AX64" s="207">
        <v>120</v>
      </c>
      <c r="AY64" s="213">
        <v>2</v>
      </c>
      <c r="AZ64" s="210">
        <v>2.78</v>
      </c>
      <c r="BA64" s="231">
        <f t="shared" si="16"/>
        <v>58.854375</v>
      </c>
      <c r="BB64" s="211" t="s">
        <v>930</v>
      </c>
      <c r="BC64" s="57">
        <v>865</v>
      </c>
      <c r="BD64" s="57">
        <v>114</v>
      </c>
      <c r="BE64" s="56">
        <f t="shared" si="4"/>
        <v>0.3953757225433526</v>
      </c>
      <c r="BF64" s="57">
        <v>312</v>
      </c>
      <c r="BG64" s="57">
        <v>101</v>
      </c>
      <c r="BH64" s="58">
        <f t="shared" si="5"/>
        <v>0.6474358974358975</v>
      </c>
      <c r="BI64" s="1">
        <v>50</v>
      </c>
      <c r="BJ64" s="1">
        <v>27</v>
      </c>
      <c r="BK64" s="59">
        <f t="shared" si="6"/>
        <v>54</v>
      </c>
      <c r="BL64" s="1">
        <v>50</v>
      </c>
      <c r="BM64" s="1">
        <v>12</v>
      </c>
      <c r="BN64" s="59">
        <f t="shared" si="7"/>
        <v>24</v>
      </c>
      <c r="BO64" s="76">
        <v>0</v>
      </c>
      <c r="BP64" s="77">
        <v>0</v>
      </c>
      <c r="BQ64" s="77">
        <v>0</v>
      </c>
      <c r="BR64" s="77">
        <v>0</v>
      </c>
      <c r="BS64" s="78">
        <v>0</v>
      </c>
      <c r="BT64" s="77">
        <v>50</v>
      </c>
      <c r="BU64" s="309"/>
      <c r="BV64" s="309"/>
      <c r="BW64" s="309"/>
      <c r="BX64" s="309"/>
      <c r="BY64" s="52">
        <v>0</v>
      </c>
      <c r="BZ64" s="226">
        <v>3872</v>
      </c>
      <c r="CA64" s="227">
        <v>2</v>
      </c>
      <c r="CB64" s="227">
        <v>100</v>
      </c>
      <c r="CC64" s="66">
        <v>474</v>
      </c>
      <c r="CD64" s="66">
        <v>434</v>
      </c>
      <c r="CE64" s="273" t="s">
        <v>232</v>
      </c>
      <c r="CF64" s="277">
        <v>3872</v>
      </c>
      <c r="CG64" s="278">
        <v>2</v>
      </c>
      <c r="CH64" s="64">
        <v>100</v>
      </c>
      <c r="CI64" s="239">
        <v>7</v>
      </c>
      <c r="CJ64" s="79">
        <v>1</v>
      </c>
      <c r="CK64" s="79">
        <v>0</v>
      </c>
      <c r="CL64" s="79">
        <v>3</v>
      </c>
      <c r="CM64" s="79">
        <v>15</v>
      </c>
      <c r="CN64" s="79">
        <v>29</v>
      </c>
      <c r="CO64" s="79">
        <v>49</v>
      </c>
      <c r="CP64" s="79">
        <v>49</v>
      </c>
      <c r="CQ64" s="240" t="s">
        <v>1143</v>
      </c>
      <c r="CR64" s="241">
        <v>85.7</v>
      </c>
      <c r="CS64" s="350">
        <v>0</v>
      </c>
      <c r="CT64" s="351">
        <v>0</v>
      </c>
      <c r="CU64" s="352">
        <v>0</v>
      </c>
      <c r="CV64" s="68">
        <v>1159</v>
      </c>
      <c r="CW64" s="69">
        <v>2163</v>
      </c>
      <c r="CX64" s="70">
        <f t="shared" si="8"/>
        <v>186.62640207075066</v>
      </c>
      <c r="CY64" s="69">
        <v>1166</v>
      </c>
      <c r="CZ64" s="70">
        <f t="shared" si="9"/>
        <v>100.60396893874028</v>
      </c>
      <c r="DA64" s="69">
        <v>1168</v>
      </c>
      <c r="DB64" s="70">
        <f t="shared" si="10"/>
        <v>100.7765314926661</v>
      </c>
      <c r="DC64" s="69">
        <v>724</v>
      </c>
      <c r="DD64" s="71">
        <f t="shared" si="11"/>
        <v>62.46764452113891</v>
      </c>
      <c r="DE64" s="69">
        <v>1612</v>
      </c>
      <c r="DF64" s="71">
        <f t="shared" si="12"/>
        <v>139.08541846419325</v>
      </c>
      <c r="DG64" s="69">
        <v>906</v>
      </c>
      <c r="DH64" s="71">
        <f t="shared" si="13"/>
        <v>78.17083692838655</v>
      </c>
      <c r="DI64" s="72">
        <v>106</v>
      </c>
      <c r="DJ64" s="73">
        <f t="shared" si="14"/>
        <v>9.1458153580673</v>
      </c>
      <c r="DK64" s="74">
        <v>6</v>
      </c>
      <c r="DL64" s="75">
        <f t="shared" si="15"/>
        <v>100</v>
      </c>
      <c r="DM64" s="251">
        <v>0</v>
      </c>
      <c r="DN64" s="252">
        <v>0</v>
      </c>
      <c r="DO64" s="230">
        <v>0</v>
      </c>
      <c r="DP64" s="253"/>
    </row>
    <row r="65" spans="1:120" ht="15" customHeight="1" thickBot="1">
      <c r="A65" s="47">
        <v>9</v>
      </c>
      <c r="B65" s="48" t="s">
        <v>233</v>
      </c>
      <c r="C65" s="2">
        <v>3</v>
      </c>
      <c r="D65" s="2">
        <v>1</v>
      </c>
      <c r="E65" s="2">
        <v>1</v>
      </c>
      <c r="F65" s="2">
        <v>2</v>
      </c>
      <c r="G65" s="3">
        <v>7</v>
      </c>
      <c r="H65" s="2">
        <v>2500</v>
      </c>
      <c r="I65" s="292"/>
      <c r="J65" s="49">
        <v>2</v>
      </c>
      <c r="K65" s="49">
        <v>2</v>
      </c>
      <c r="L65" s="50">
        <f>(K65*100/J65)</f>
        <v>100</v>
      </c>
      <c r="M65" s="2">
        <v>36</v>
      </c>
      <c r="N65" s="2">
        <v>36</v>
      </c>
      <c r="O65" s="51">
        <f t="shared" si="1"/>
        <v>100</v>
      </c>
      <c r="P65">
        <v>106.85</v>
      </c>
      <c r="Q65">
        <v>94.52</v>
      </c>
      <c r="R65">
        <v>73.97</v>
      </c>
      <c r="S65">
        <v>113.7</v>
      </c>
      <c r="T65">
        <v>97.26</v>
      </c>
      <c r="U65" s="266">
        <v>39.02439024390244</v>
      </c>
      <c r="V65" s="266">
        <v>89.02439024390245</v>
      </c>
      <c r="W65" s="266">
        <v>98.78048780487805</v>
      </c>
      <c r="X65" s="266">
        <v>95.1219512195122</v>
      </c>
      <c r="Y65" s="266">
        <v>100</v>
      </c>
      <c r="Z65" s="266">
        <v>100</v>
      </c>
      <c r="AA65" s="266">
        <v>96.34146341463415</v>
      </c>
      <c r="AB65" s="266">
        <v>63.47</v>
      </c>
      <c r="AC65" s="266">
        <v>102.4390243902439</v>
      </c>
      <c r="AD65" s="267">
        <v>3</v>
      </c>
      <c r="AE65" s="268">
        <v>9</v>
      </c>
      <c r="AF65" s="269">
        <f t="shared" si="2"/>
        <v>6</v>
      </c>
      <c r="AG65" s="266">
        <f t="shared" si="3"/>
        <v>66.66666666666666</v>
      </c>
      <c r="AH65" s="228">
        <v>0</v>
      </c>
      <c r="AI65" s="229">
        <v>0</v>
      </c>
      <c r="AJ65" s="230">
        <v>0</v>
      </c>
      <c r="AK65" s="7">
        <v>5</v>
      </c>
      <c r="AL65" s="7">
        <v>5</v>
      </c>
      <c r="AM65" s="53">
        <v>100</v>
      </c>
      <c r="AN65" s="54">
        <v>0</v>
      </c>
      <c r="AO65" s="238">
        <v>1</v>
      </c>
      <c r="AP65" s="54">
        <v>0</v>
      </c>
      <c r="AQ65" s="207">
        <v>6314</v>
      </c>
      <c r="AR65" s="207">
        <v>168</v>
      </c>
      <c r="AS65" s="207">
        <v>5</v>
      </c>
      <c r="AT65" s="206">
        <v>4.63</v>
      </c>
      <c r="AU65" s="207">
        <v>168</v>
      </c>
      <c r="AV65" s="207">
        <v>5</v>
      </c>
      <c r="AW65" s="206">
        <v>4.63</v>
      </c>
      <c r="AX65" s="207">
        <v>168</v>
      </c>
      <c r="AY65" s="213">
        <v>3</v>
      </c>
      <c r="AZ65" s="210">
        <v>2.78</v>
      </c>
      <c r="BA65" s="231">
        <f t="shared" si="16"/>
        <v>4.051875</v>
      </c>
      <c r="BB65" s="211" t="s">
        <v>924</v>
      </c>
      <c r="BC65" s="57">
        <v>1343</v>
      </c>
      <c r="BD65" s="57">
        <v>194</v>
      </c>
      <c r="BE65" s="56">
        <f t="shared" si="4"/>
        <v>0.43335815338793743</v>
      </c>
      <c r="BF65" s="57">
        <v>410</v>
      </c>
      <c r="BG65" s="57">
        <v>3</v>
      </c>
      <c r="BH65" s="58">
        <f t="shared" si="5"/>
        <v>0.014634146341463415</v>
      </c>
      <c r="BI65" s="1">
        <v>92</v>
      </c>
      <c r="BJ65" s="1">
        <v>40</v>
      </c>
      <c r="BK65" s="59">
        <f t="shared" si="6"/>
        <v>43.47826086956522</v>
      </c>
      <c r="BL65" s="1">
        <v>92</v>
      </c>
      <c r="BM65" s="1">
        <v>32</v>
      </c>
      <c r="BN65" s="59">
        <f t="shared" si="7"/>
        <v>34.78260869565217</v>
      </c>
      <c r="BO65" s="76">
        <v>0</v>
      </c>
      <c r="BP65" s="77">
        <v>0</v>
      </c>
      <c r="BQ65" s="77">
        <v>2</v>
      </c>
      <c r="BR65" s="77">
        <v>0</v>
      </c>
      <c r="BS65" s="78">
        <v>2</v>
      </c>
      <c r="BT65" s="77">
        <v>92</v>
      </c>
      <c r="BU65" s="309"/>
      <c r="BV65" s="309"/>
      <c r="BW65" s="309"/>
      <c r="BX65" s="309"/>
      <c r="BY65" s="52">
        <v>1</v>
      </c>
      <c r="BZ65" s="226">
        <v>6191</v>
      </c>
      <c r="CA65" s="227">
        <v>3</v>
      </c>
      <c r="CB65" s="227">
        <v>100</v>
      </c>
      <c r="CC65" s="66">
        <v>933</v>
      </c>
      <c r="CD65" s="66">
        <v>758</v>
      </c>
      <c r="CE65" s="273" t="s">
        <v>234</v>
      </c>
      <c r="CF65" s="277">
        <v>6191</v>
      </c>
      <c r="CG65" s="278">
        <v>3</v>
      </c>
      <c r="CH65" s="64">
        <v>100</v>
      </c>
      <c r="CI65" s="239">
        <v>7</v>
      </c>
      <c r="CJ65" s="79">
        <v>0</v>
      </c>
      <c r="CK65" s="79">
        <v>0</v>
      </c>
      <c r="CL65" s="79">
        <v>332</v>
      </c>
      <c r="CM65" s="79">
        <v>36</v>
      </c>
      <c r="CN65" s="79">
        <v>0</v>
      </c>
      <c r="CO65" s="79">
        <v>129</v>
      </c>
      <c r="CP65" s="79">
        <v>134</v>
      </c>
      <c r="CQ65" s="240" t="s">
        <v>1148</v>
      </c>
      <c r="CR65" s="241">
        <v>57.1</v>
      </c>
      <c r="CS65" s="350">
        <v>0</v>
      </c>
      <c r="CT65" s="351">
        <v>0</v>
      </c>
      <c r="CU65" s="352">
        <v>0</v>
      </c>
      <c r="CV65" s="68">
        <v>4006</v>
      </c>
      <c r="CW65" s="69">
        <v>4105</v>
      </c>
      <c r="CX65" s="70">
        <f t="shared" si="8"/>
        <v>102.47129306040938</v>
      </c>
      <c r="CY65" s="69">
        <v>2320</v>
      </c>
      <c r="CZ65" s="70">
        <f t="shared" si="9"/>
        <v>57.91313030454318</v>
      </c>
      <c r="DA65" s="69">
        <v>1864</v>
      </c>
      <c r="DB65" s="70">
        <f t="shared" si="10"/>
        <v>46.53020469296056</v>
      </c>
      <c r="DC65" s="69">
        <v>4388</v>
      </c>
      <c r="DD65" s="71">
        <f t="shared" si="11"/>
        <v>109.53569645531702</v>
      </c>
      <c r="DE65" s="69">
        <v>3910</v>
      </c>
      <c r="DF65" s="71">
        <f t="shared" si="12"/>
        <v>97.60359460808787</v>
      </c>
      <c r="DG65" s="69">
        <v>2891</v>
      </c>
      <c r="DH65" s="71">
        <f t="shared" si="13"/>
        <v>72.16674987518722</v>
      </c>
      <c r="DI65" s="72">
        <v>2473</v>
      </c>
      <c r="DJ65" s="73">
        <f t="shared" si="14"/>
        <v>61.732401397903146</v>
      </c>
      <c r="DK65" s="74">
        <v>7</v>
      </c>
      <c r="DL65" s="75">
        <f t="shared" si="15"/>
        <v>116.66666666666667</v>
      </c>
      <c r="DM65" s="251">
        <v>0</v>
      </c>
      <c r="DN65" s="252">
        <v>0</v>
      </c>
      <c r="DO65" s="230">
        <v>0</v>
      </c>
      <c r="DP65" s="253"/>
    </row>
    <row r="66" spans="1:120" ht="15" customHeight="1" thickBot="1">
      <c r="A66" s="47">
        <v>7</v>
      </c>
      <c r="B66" s="48" t="s">
        <v>235</v>
      </c>
      <c r="C66" s="2">
        <v>6</v>
      </c>
      <c r="D66" s="2">
        <v>3</v>
      </c>
      <c r="E66" s="2">
        <v>0</v>
      </c>
      <c r="F66" s="2">
        <v>0</v>
      </c>
      <c r="G66" s="3">
        <v>9</v>
      </c>
      <c r="H66" s="2">
        <v>3282</v>
      </c>
      <c r="I66" s="292"/>
      <c r="J66" s="49">
        <v>4</v>
      </c>
      <c r="K66" s="49">
        <v>3</v>
      </c>
      <c r="L66" s="50">
        <f>(K66*100/J66)</f>
        <v>75</v>
      </c>
      <c r="M66" s="2">
        <v>36</v>
      </c>
      <c r="N66" s="2">
        <v>32</v>
      </c>
      <c r="O66" s="51">
        <f t="shared" si="1"/>
        <v>88.88888888888889</v>
      </c>
      <c r="P66">
        <v>66.67</v>
      </c>
      <c r="Q66">
        <v>67.95</v>
      </c>
      <c r="R66">
        <v>62.82</v>
      </c>
      <c r="S66">
        <v>46.15</v>
      </c>
      <c r="T66">
        <v>60.9</v>
      </c>
      <c r="U66" s="266">
        <v>2.127659574468085</v>
      </c>
      <c r="V66" s="266">
        <v>47.87234042553192</v>
      </c>
      <c r="W66" s="266">
        <v>36.17021276595745</v>
      </c>
      <c r="X66" s="266">
        <v>42.5531914893617</v>
      </c>
      <c r="Y66" s="266">
        <v>35.1063829787234</v>
      </c>
      <c r="Z66" s="266">
        <v>44.680851063829785</v>
      </c>
      <c r="AA66" s="266">
        <v>51.06382978723404</v>
      </c>
      <c r="AB66" s="266">
        <v>56.84</v>
      </c>
      <c r="AC66" s="266">
        <v>50</v>
      </c>
      <c r="AD66" s="267">
        <v>9</v>
      </c>
      <c r="AE66" s="268">
        <v>9</v>
      </c>
      <c r="AF66" s="269">
        <f t="shared" si="2"/>
        <v>0</v>
      </c>
      <c r="AG66" s="266">
        <f t="shared" si="3"/>
        <v>0</v>
      </c>
      <c r="AH66" s="228">
        <v>0</v>
      </c>
      <c r="AI66" s="229">
        <v>0</v>
      </c>
      <c r="AJ66" s="230">
        <v>0</v>
      </c>
      <c r="AK66" s="7">
        <v>4</v>
      </c>
      <c r="AL66" s="7">
        <v>3</v>
      </c>
      <c r="AM66" s="53">
        <v>75</v>
      </c>
      <c r="AN66" s="54">
        <v>0</v>
      </c>
      <c r="AO66" s="238">
        <v>0</v>
      </c>
      <c r="AP66" s="54">
        <v>0</v>
      </c>
      <c r="AQ66" s="212" t="s">
        <v>990</v>
      </c>
      <c r="AR66" s="207">
        <v>168</v>
      </c>
      <c r="AS66" s="207">
        <v>0</v>
      </c>
      <c r="AT66" s="206">
        <v>0</v>
      </c>
      <c r="AU66" s="207">
        <v>168</v>
      </c>
      <c r="AV66" s="207">
        <v>0</v>
      </c>
      <c r="AW66" s="206">
        <v>0</v>
      </c>
      <c r="AX66" s="207">
        <v>168</v>
      </c>
      <c r="AY66" s="213">
        <v>0</v>
      </c>
      <c r="AZ66" s="210">
        <v>0</v>
      </c>
      <c r="BA66" s="231">
        <f t="shared" si="16"/>
        <v>0</v>
      </c>
      <c r="BB66" s="211" t="s">
        <v>924</v>
      </c>
      <c r="BC66" s="57">
        <v>1708</v>
      </c>
      <c r="BD66" s="57">
        <v>483</v>
      </c>
      <c r="BE66" s="56">
        <f t="shared" si="4"/>
        <v>0.8483606557377049</v>
      </c>
      <c r="BF66" s="57">
        <v>583</v>
      </c>
      <c r="BG66" s="57">
        <v>122</v>
      </c>
      <c r="BH66" s="58">
        <f t="shared" si="5"/>
        <v>0.41852487135506006</v>
      </c>
      <c r="BI66" s="1">
        <v>85</v>
      </c>
      <c r="BJ66" s="1">
        <v>41</v>
      </c>
      <c r="BK66" s="59">
        <f t="shared" si="6"/>
        <v>48.23529411764706</v>
      </c>
      <c r="BL66" s="1">
        <v>85</v>
      </c>
      <c r="BM66" s="1">
        <v>21</v>
      </c>
      <c r="BN66" s="59">
        <f t="shared" si="7"/>
        <v>24.705882352941178</v>
      </c>
      <c r="BO66" s="76">
        <v>0</v>
      </c>
      <c r="BP66" s="77">
        <v>1</v>
      </c>
      <c r="BQ66" s="77">
        <v>0</v>
      </c>
      <c r="BR66" s="77">
        <v>1</v>
      </c>
      <c r="BS66" s="78">
        <v>2</v>
      </c>
      <c r="BT66" s="77">
        <v>85</v>
      </c>
      <c r="BU66" s="309"/>
      <c r="BV66" s="309"/>
      <c r="BW66" s="309"/>
      <c r="BX66" s="309"/>
      <c r="BY66" s="52">
        <v>0</v>
      </c>
      <c r="BZ66" s="226">
        <v>7461</v>
      </c>
      <c r="CA66" s="227">
        <v>4</v>
      </c>
      <c r="CB66" s="227">
        <v>100</v>
      </c>
      <c r="CC66" s="65">
        <v>1128</v>
      </c>
      <c r="CD66" s="66">
        <v>945</v>
      </c>
      <c r="CE66" s="273" t="s">
        <v>236</v>
      </c>
      <c r="CF66" s="277">
        <v>7461</v>
      </c>
      <c r="CG66" s="278">
        <v>4</v>
      </c>
      <c r="CH66" s="64">
        <v>100</v>
      </c>
      <c r="CI66" s="239">
        <v>7</v>
      </c>
      <c r="CJ66" s="79">
        <v>52</v>
      </c>
      <c r="CK66" s="79">
        <v>0</v>
      </c>
      <c r="CL66" s="79">
        <v>45</v>
      </c>
      <c r="CM66" s="79">
        <v>94</v>
      </c>
      <c r="CN66" s="79">
        <v>0</v>
      </c>
      <c r="CO66" s="79">
        <v>16</v>
      </c>
      <c r="CP66" s="79">
        <v>8</v>
      </c>
      <c r="CQ66" s="240" t="s">
        <v>1145</v>
      </c>
      <c r="CR66" s="241">
        <v>71.4</v>
      </c>
      <c r="CS66" s="350">
        <v>0</v>
      </c>
      <c r="CT66" s="351">
        <v>0</v>
      </c>
      <c r="CU66" s="352">
        <v>0</v>
      </c>
      <c r="CV66" s="68">
        <v>2133</v>
      </c>
      <c r="CW66" s="69">
        <v>3382</v>
      </c>
      <c r="CX66" s="70">
        <f t="shared" si="8"/>
        <v>158.55602437880918</v>
      </c>
      <c r="CY66" s="69">
        <v>2029</v>
      </c>
      <c r="CZ66" s="70">
        <f t="shared" si="9"/>
        <v>95.12423816221285</v>
      </c>
      <c r="DA66" s="69">
        <v>2048</v>
      </c>
      <c r="DB66" s="70">
        <f t="shared" si="10"/>
        <v>96.01500234411627</v>
      </c>
      <c r="DC66" s="69">
        <v>4378</v>
      </c>
      <c r="DD66" s="71">
        <f t="shared" si="11"/>
        <v>205.25082044069384</v>
      </c>
      <c r="DE66" s="69">
        <v>3887</v>
      </c>
      <c r="DF66" s="71">
        <f t="shared" si="12"/>
        <v>182.23159868729488</v>
      </c>
      <c r="DG66" s="69">
        <v>4256</v>
      </c>
      <c r="DH66" s="71">
        <f t="shared" si="13"/>
        <v>199.5311767463666</v>
      </c>
      <c r="DI66" s="72">
        <v>3723</v>
      </c>
      <c r="DJ66" s="73">
        <f t="shared" si="14"/>
        <v>174.54289732770744</v>
      </c>
      <c r="DK66" s="74">
        <v>7</v>
      </c>
      <c r="DL66" s="75">
        <f t="shared" si="15"/>
        <v>116.66666666666667</v>
      </c>
      <c r="DM66" s="251">
        <v>0</v>
      </c>
      <c r="DN66" s="252">
        <v>0</v>
      </c>
      <c r="DO66" s="230">
        <v>0</v>
      </c>
      <c r="DP66" s="253"/>
    </row>
    <row r="67" spans="1:120" ht="15" customHeight="1" thickBot="1">
      <c r="A67" s="47">
        <v>7</v>
      </c>
      <c r="B67" s="48" t="s">
        <v>237</v>
      </c>
      <c r="C67" s="2">
        <v>3</v>
      </c>
      <c r="D67" s="2">
        <v>2</v>
      </c>
      <c r="E67" s="2">
        <v>0</v>
      </c>
      <c r="F67" s="2">
        <v>1</v>
      </c>
      <c r="G67" s="3">
        <v>6</v>
      </c>
      <c r="H67" s="2">
        <v>2056</v>
      </c>
      <c r="I67" s="292"/>
      <c r="J67" s="49">
        <v>1</v>
      </c>
      <c r="K67" s="49">
        <v>1</v>
      </c>
      <c r="L67" s="50">
        <f>(K67*100/J67)</f>
        <v>100</v>
      </c>
      <c r="M67" s="2">
        <v>29</v>
      </c>
      <c r="N67" s="2">
        <v>29</v>
      </c>
      <c r="O67" s="51">
        <f t="shared" si="1"/>
        <v>100</v>
      </c>
      <c r="P67">
        <v>86.67</v>
      </c>
      <c r="Q67">
        <v>93.33</v>
      </c>
      <c r="R67">
        <v>73.33</v>
      </c>
      <c r="S67">
        <v>88</v>
      </c>
      <c r="T67">
        <v>85.33</v>
      </c>
      <c r="U67" s="266">
        <v>21.311475409836063</v>
      </c>
      <c r="V67" s="266">
        <v>72.1311475409836</v>
      </c>
      <c r="W67" s="266">
        <v>52.459016393442624</v>
      </c>
      <c r="X67" s="266">
        <v>78.68852459016394</v>
      </c>
      <c r="Y67" s="266">
        <v>57.377049180327866</v>
      </c>
      <c r="Z67" s="266">
        <v>73.77049180327869</v>
      </c>
      <c r="AA67" s="266">
        <v>75.40983606557377</v>
      </c>
      <c r="AB67" s="266">
        <v>89.25</v>
      </c>
      <c r="AC67" s="266">
        <v>73.77049180327869</v>
      </c>
      <c r="AD67" s="267">
        <v>8</v>
      </c>
      <c r="AE67" s="268">
        <v>9</v>
      </c>
      <c r="AF67" s="269">
        <f t="shared" si="2"/>
        <v>1</v>
      </c>
      <c r="AG67" s="266">
        <f t="shared" si="3"/>
        <v>11.11111111111111</v>
      </c>
      <c r="AH67" s="228">
        <v>1</v>
      </c>
      <c r="AI67" s="229">
        <v>1</v>
      </c>
      <c r="AJ67" s="230">
        <v>100</v>
      </c>
      <c r="AK67" s="7">
        <v>1</v>
      </c>
      <c r="AL67" s="7">
        <v>1</v>
      </c>
      <c r="AM67" s="53">
        <v>100</v>
      </c>
      <c r="AN67" s="54">
        <v>0</v>
      </c>
      <c r="AO67" s="238">
        <v>0</v>
      </c>
      <c r="AP67" s="54">
        <v>0</v>
      </c>
      <c r="AQ67" s="212" t="s">
        <v>991</v>
      </c>
      <c r="AR67" s="207">
        <v>120</v>
      </c>
      <c r="AS67" s="207">
        <v>2</v>
      </c>
      <c r="AT67" s="206">
        <v>2.78</v>
      </c>
      <c r="AU67" s="207">
        <v>120</v>
      </c>
      <c r="AV67" s="207">
        <v>10</v>
      </c>
      <c r="AW67" s="206">
        <v>13.89</v>
      </c>
      <c r="AX67" s="207">
        <v>120</v>
      </c>
      <c r="AY67" s="213">
        <v>0</v>
      </c>
      <c r="AZ67" s="210">
        <v>0</v>
      </c>
      <c r="BA67" s="231">
        <f t="shared" si="16"/>
        <v>5.383125</v>
      </c>
      <c r="BB67" s="211" t="s">
        <v>930</v>
      </c>
      <c r="BC67" s="57">
        <v>1032</v>
      </c>
      <c r="BD67" s="57">
        <v>224</v>
      </c>
      <c r="BE67" s="56">
        <f t="shared" si="4"/>
        <v>0.6511627906976745</v>
      </c>
      <c r="BF67" s="57">
        <v>358</v>
      </c>
      <c r="BG67" s="57">
        <v>8</v>
      </c>
      <c r="BH67" s="58">
        <f t="shared" si="5"/>
        <v>0.0446927374301676</v>
      </c>
      <c r="BI67" s="1">
        <v>69</v>
      </c>
      <c r="BJ67" s="1">
        <v>27</v>
      </c>
      <c r="BK67" s="59">
        <f t="shared" si="6"/>
        <v>39.130434782608695</v>
      </c>
      <c r="BL67" s="1">
        <v>69</v>
      </c>
      <c r="BM67" s="1">
        <v>17</v>
      </c>
      <c r="BN67" s="59">
        <f t="shared" si="7"/>
        <v>24.637681159420293</v>
      </c>
      <c r="BO67" s="76">
        <v>0</v>
      </c>
      <c r="BP67" s="77">
        <v>0</v>
      </c>
      <c r="BQ67" s="77">
        <v>1</v>
      </c>
      <c r="BR67" s="77">
        <v>0</v>
      </c>
      <c r="BS67" s="78">
        <v>1</v>
      </c>
      <c r="BT67" s="77">
        <v>69</v>
      </c>
      <c r="BU67" s="309"/>
      <c r="BV67" s="309"/>
      <c r="BW67" s="309"/>
      <c r="BX67" s="309"/>
      <c r="BY67" s="52">
        <v>0</v>
      </c>
      <c r="BZ67" s="226">
        <v>4496</v>
      </c>
      <c r="CA67" s="227">
        <v>2</v>
      </c>
      <c r="CB67" s="227">
        <v>100</v>
      </c>
      <c r="CC67" s="66">
        <v>738</v>
      </c>
      <c r="CD67" s="66">
        <v>662</v>
      </c>
      <c r="CE67" s="273" t="s">
        <v>238</v>
      </c>
      <c r="CF67" s="277">
        <v>4496</v>
      </c>
      <c r="CG67" s="278">
        <v>2</v>
      </c>
      <c r="CH67" s="64">
        <v>100</v>
      </c>
      <c r="CI67" s="239">
        <v>7</v>
      </c>
      <c r="CJ67" s="79">
        <v>3</v>
      </c>
      <c r="CK67" s="79">
        <v>0</v>
      </c>
      <c r="CL67" s="79">
        <v>5</v>
      </c>
      <c r="CM67" s="79">
        <v>18</v>
      </c>
      <c r="CN67" s="79">
        <v>0</v>
      </c>
      <c r="CO67" s="79">
        <v>25</v>
      </c>
      <c r="CP67" s="79">
        <v>25</v>
      </c>
      <c r="CQ67" s="240" t="s">
        <v>1145</v>
      </c>
      <c r="CR67" s="241">
        <v>71.4</v>
      </c>
      <c r="CS67" s="350">
        <v>0</v>
      </c>
      <c r="CT67" s="351">
        <v>0</v>
      </c>
      <c r="CU67" s="352">
        <v>0</v>
      </c>
      <c r="CV67" s="68">
        <v>1899</v>
      </c>
      <c r="CW67" s="69">
        <v>3635</v>
      </c>
      <c r="CX67" s="70">
        <f t="shared" si="8"/>
        <v>191.41653501843075</v>
      </c>
      <c r="CY67" s="69">
        <v>1786</v>
      </c>
      <c r="CZ67" s="70">
        <f t="shared" si="9"/>
        <v>94.04949973670352</v>
      </c>
      <c r="DA67" s="69">
        <v>974</v>
      </c>
      <c r="DB67" s="70">
        <f t="shared" si="10"/>
        <v>51.29015271195366</v>
      </c>
      <c r="DC67" s="69">
        <v>2185</v>
      </c>
      <c r="DD67" s="71">
        <f t="shared" si="11"/>
        <v>115.06055818852028</v>
      </c>
      <c r="DE67" s="69">
        <v>2253</v>
      </c>
      <c r="DF67" s="71">
        <f t="shared" si="12"/>
        <v>118.64139020537125</v>
      </c>
      <c r="DG67" s="69">
        <v>1858</v>
      </c>
      <c r="DH67" s="71">
        <f t="shared" si="13"/>
        <v>97.84096893101632</v>
      </c>
      <c r="DI67" s="72">
        <v>1842</v>
      </c>
      <c r="DJ67" s="73">
        <f t="shared" si="14"/>
        <v>96.99842022116904</v>
      </c>
      <c r="DK67" s="74">
        <v>7</v>
      </c>
      <c r="DL67" s="75">
        <f t="shared" si="15"/>
        <v>116.66666666666667</v>
      </c>
      <c r="DM67" s="251">
        <v>1</v>
      </c>
      <c r="DN67" s="252">
        <v>1</v>
      </c>
      <c r="DO67" s="230">
        <v>100</v>
      </c>
      <c r="DP67" s="253"/>
    </row>
    <row r="68" spans="1:120" ht="15" customHeight="1" thickBot="1">
      <c r="A68" s="47">
        <v>8</v>
      </c>
      <c r="B68" s="48" t="s">
        <v>239</v>
      </c>
      <c r="C68" s="2">
        <v>0</v>
      </c>
      <c r="D68" s="2">
        <v>0</v>
      </c>
      <c r="E68" s="2">
        <v>0</v>
      </c>
      <c r="F68" s="2">
        <v>0</v>
      </c>
      <c r="G68" s="3">
        <v>0</v>
      </c>
      <c r="H68" s="2">
        <v>2167</v>
      </c>
      <c r="I68" s="292"/>
      <c r="J68" s="49">
        <v>0</v>
      </c>
      <c r="K68" s="49">
        <v>0</v>
      </c>
      <c r="L68" s="50">
        <v>0</v>
      </c>
      <c r="M68" s="2">
        <v>18</v>
      </c>
      <c r="N68" s="2">
        <v>16</v>
      </c>
      <c r="O68" s="51">
        <f t="shared" si="1"/>
        <v>88.88888888888889</v>
      </c>
      <c r="P68">
        <v>103.77</v>
      </c>
      <c r="Q68">
        <v>109.43</v>
      </c>
      <c r="R68">
        <v>103.77</v>
      </c>
      <c r="S68">
        <v>86.79</v>
      </c>
      <c r="T68">
        <v>100.94</v>
      </c>
      <c r="U68" s="266">
        <v>37.096774193548384</v>
      </c>
      <c r="V68" s="266">
        <v>69.35483870967742</v>
      </c>
      <c r="W68" s="266">
        <v>67.74193548387096</v>
      </c>
      <c r="X68" s="266">
        <v>77.41935483870968</v>
      </c>
      <c r="Y68" s="266">
        <v>67.74193548387096</v>
      </c>
      <c r="Z68" s="266">
        <v>79.03225806451613</v>
      </c>
      <c r="AA68" s="266">
        <v>59.67741935483871</v>
      </c>
      <c r="AB68" s="266">
        <v>69.7</v>
      </c>
      <c r="AC68" s="266">
        <v>62.903225806451616</v>
      </c>
      <c r="AD68" s="267">
        <v>9</v>
      </c>
      <c r="AE68" s="268">
        <v>9</v>
      </c>
      <c r="AF68" s="269">
        <f t="shared" si="2"/>
        <v>0</v>
      </c>
      <c r="AG68" s="266">
        <f t="shared" si="3"/>
        <v>0</v>
      </c>
      <c r="AH68" s="228">
        <v>0</v>
      </c>
      <c r="AI68" s="229">
        <v>0</v>
      </c>
      <c r="AJ68" s="230">
        <v>0</v>
      </c>
      <c r="AK68" s="7">
        <v>0</v>
      </c>
      <c r="AL68" s="7">
        <v>0</v>
      </c>
      <c r="AM68" s="53">
        <v>0</v>
      </c>
      <c r="AN68" s="54">
        <v>0</v>
      </c>
      <c r="AO68" s="238">
        <v>0</v>
      </c>
      <c r="AP68" s="54">
        <v>0</v>
      </c>
      <c r="AQ68" s="212" t="s">
        <v>992</v>
      </c>
      <c r="AR68" s="207">
        <v>120</v>
      </c>
      <c r="AS68" s="207">
        <v>44</v>
      </c>
      <c r="AT68" s="206">
        <v>61.11</v>
      </c>
      <c r="AU68" s="207">
        <v>120</v>
      </c>
      <c r="AV68" s="207">
        <v>76</v>
      </c>
      <c r="AW68" s="206">
        <v>105.56</v>
      </c>
      <c r="AX68" s="207">
        <v>120</v>
      </c>
      <c r="AY68" s="213">
        <v>0</v>
      </c>
      <c r="AZ68" s="210">
        <v>0</v>
      </c>
      <c r="BA68" s="231">
        <f t="shared" si="16"/>
        <v>55.903749999999995</v>
      </c>
      <c r="BB68" s="211" t="s">
        <v>930</v>
      </c>
      <c r="BC68" s="57">
        <v>1052</v>
      </c>
      <c r="BD68" s="57">
        <v>25</v>
      </c>
      <c r="BE68" s="56">
        <f t="shared" si="4"/>
        <v>0.07129277566539924</v>
      </c>
      <c r="BF68" s="57">
        <v>364</v>
      </c>
      <c r="BG68" s="57">
        <v>34</v>
      </c>
      <c r="BH68" s="58">
        <f t="shared" si="5"/>
        <v>0.18681318681318682</v>
      </c>
      <c r="BI68" s="1">
        <v>65</v>
      </c>
      <c r="BJ68" s="1">
        <v>19</v>
      </c>
      <c r="BK68" s="59">
        <f t="shared" si="6"/>
        <v>29.230769230769234</v>
      </c>
      <c r="BL68" s="1">
        <v>65</v>
      </c>
      <c r="BM68" s="1">
        <v>18</v>
      </c>
      <c r="BN68" s="59">
        <f t="shared" si="7"/>
        <v>27.692307692307693</v>
      </c>
      <c r="BO68" s="76">
        <v>0</v>
      </c>
      <c r="BP68" s="77">
        <v>1</v>
      </c>
      <c r="BQ68" s="77">
        <v>0</v>
      </c>
      <c r="BR68" s="77">
        <v>0</v>
      </c>
      <c r="BS68" s="78">
        <v>1</v>
      </c>
      <c r="BT68" s="77">
        <v>65</v>
      </c>
      <c r="BU68" s="309"/>
      <c r="BV68" s="309"/>
      <c r="BW68" s="309"/>
      <c r="BX68" s="309"/>
      <c r="BY68" s="52">
        <v>0</v>
      </c>
      <c r="BZ68" s="226">
        <v>4561</v>
      </c>
      <c r="CA68" s="227">
        <v>2</v>
      </c>
      <c r="CB68" s="227">
        <v>100</v>
      </c>
      <c r="CC68" s="66">
        <v>818</v>
      </c>
      <c r="CD68" s="66">
        <v>508</v>
      </c>
      <c r="CE68" s="273" t="s">
        <v>240</v>
      </c>
      <c r="CF68" s="277">
        <v>4561</v>
      </c>
      <c r="CG68" s="278">
        <v>2</v>
      </c>
      <c r="CH68" s="64">
        <v>100</v>
      </c>
      <c r="CI68" s="239">
        <v>7</v>
      </c>
      <c r="CJ68" s="79">
        <v>0</v>
      </c>
      <c r="CK68" s="79">
        <v>0</v>
      </c>
      <c r="CL68" s="79">
        <v>133</v>
      </c>
      <c r="CM68" s="79">
        <v>0</v>
      </c>
      <c r="CN68" s="79">
        <v>76</v>
      </c>
      <c r="CO68" s="79">
        <v>0</v>
      </c>
      <c r="CP68" s="79">
        <v>0</v>
      </c>
      <c r="CQ68" s="240" t="s">
        <v>1160</v>
      </c>
      <c r="CR68" s="241">
        <v>28.5</v>
      </c>
      <c r="CS68" s="350">
        <v>0</v>
      </c>
      <c r="CT68" s="351">
        <v>0</v>
      </c>
      <c r="CU68" s="352">
        <v>0</v>
      </c>
      <c r="CV68" s="68">
        <v>1264</v>
      </c>
      <c r="CW68" s="69">
        <v>2207</v>
      </c>
      <c r="CX68" s="70">
        <f t="shared" si="8"/>
        <v>174.60443037974684</v>
      </c>
      <c r="CY68" s="69">
        <v>1103</v>
      </c>
      <c r="CZ68" s="70">
        <f t="shared" si="9"/>
        <v>87.2626582278481</v>
      </c>
      <c r="DA68" s="69">
        <v>1001</v>
      </c>
      <c r="DB68" s="70">
        <f t="shared" si="10"/>
        <v>79.19303797468355</v>
      </c>
      <c r="DC68" s="69">
        <v>1995</v>
      </c>
      <c r="DD68" s="71">
        <f t="shared" si="11"/>
        <v>157.83227848101268</v>
      </c>
      <c r="DE68" s="69">
        <v>2227</v>
      </c>
      <c r="DF68" s="71">
        <f t="shared" si="12"/>
        <v>176.1867088607595</v>
      </c>
      <c r="DG68" s="69">
        <v>1131</v>
      </c>
      <c r="DH68" s="71">
        <f t="shared" si="13"/>
        <v>89.47784810126582</v>
      </c>
      <c r="DI68" s="72">
        <v>2626</v>
      </c>
      <c r="DJ68" s="73">
        <f t="shared" si="14"/>
        <v>207.75316455696205</v>
      </c>
      <c r="DK68" s="74">
        <v>7</v>
      </c>
      <c r="DL68" s="75">
        <f t="shared" si="15"/>
        <v>116.66666666666667</v>
      </c>
      <c r="DM68" s="251">
        <v>0</v>
      </c>
      <c r="DN68" s="252">
        <v>0</v>
      </c>
      <c r="DO68" s="230">
        <v>0</v>
      </c>
      <c r="DP68" s="253"/>
    </row>
    <row r="69" spans="1:120" ht="15" customHeight="1" thickBot="1">
      <c r="A69" s="47">
        <v>11</v>
      </c>
      <c r="B69" s="48" t="s">
        <v>241</v>
      </c>
      <c r="C69" s="2">
        <v>18</v>
      </c>
      <c r="D69" s="2">
        <v>5</v>
      </c>
      <c r="E69" s="2">
        <v>2</v>
      </c>
      <c r="F69" s="2">
        <v>2</v>
      </c>
      <c r="G69" s="3">
        <v>27</v>
      </c>
      <c r="H69" s="2">
        <v>10413</v>
      </c>
      <c r="I69" s="292"/>
      <c r="J69" s="49">
        <v>4</v>
      </c>
      <c r="K69" s="49">
        <v>1</v>
      </c>
      <c r="L69" s="50">
        <f>(K69*100/J69)</f>
        <v>25</v>
      </c>
      <c r="M69" s="2">
        <v>137</v>
      </c>
      <c r="N69" s="2">
        <v>129</v>
      </c>
      <c r="O69" s="51">
        <f aca="true" t="shared" si="19" ref="O69:O132">N69/M69*100</f>
        <v>94.16058394160584</v>
      </c>
      <c r="P69">
        <v>93.15</v>
      </c>
      <c r="Q69">
        <v>93.89</v>
      </c>
      <c r="R69">
        <v>100.73</v>
      </c>
      <c r="S69">
        <v>90.71</v>
      </c>
      <c r="T69">
        <v>94.62</v>
      </c>
      <c r="U69" s="266">
        <v>123.93364928909953</v>
      </c>
      <c r="V69" s="266">
        <v>75.59241706161137</v>
      </c>
      <c r="W69" s="266">
        <v>97.6303317535545</v>
      </c>
      <c r="X69" s="266">
        <v>85.30805687203792</v>
      </c>
      <c r="Y69" s="266">
        <v>106.63507109004739</v>
      </c>
      <c r="Z69" s="266">
        <v>77.01421800947867</v>
      </c>
      <c r="AA69" s="266">
        <v>88.38862559241706</v>
      </c>
      <c r="AB69" s="266">
        <v>70.38</v>
      </c>
      <c r="AC69" s="266">
        <v>4.976303317535545</v>
      </c>
      <c r="AD69" s="267">
        <v>6</v>
      </c>
      <c r="AE69" s="268">
        <v>9</v>
      </c>
      <c r="AF69" s="269">
        <f aca="true" t="shared" si="20" ref="AF69:AF132">AE69-AD69</f>
        <v>3</v>
      </c>
      <c r="AG69" s="266">
        <f aca="true" t="shared" si="21" ref="AG69:AG132">AF69/AE69*100</f>
        <v>33.33333333333333</v>
      </c>
      <c r="AH69" s="228">
        <v>0</v>
      </c>
      <c r="AI69" s="229">
        <v>0</v>
      </c>
      <c r="AJ69" s="230">
        <v>0</v>
      </c>
      <c r="AK69" s="7">
        <v>5</v>
      </c>
      <c r="AL69" s="7">
        <v>5</v>
      </c>
      <c r="AM69" s="53">
        <v>100</v>
      </c>
      <c r="AN69" s="54">
        <v>0</v>
      </c>
      <c r="AO69" s="238">
        <v>0</v>
      </c>
      <c r="AP69" s="54">
        <v>0</v>
      </c>
      <c r="AQ69" s="212" t="s">
        <v>993</v>
      </c>
      <c r="AR69" s="207">
        <v>300</v>
      </c>
      <c r="AS69" s="207">
        <v>30</v>
      </c>
      <c r="AT69" s="206">
        <v>22.73</v>
      </c>
      <c r="AU69" s="207">
        <v>300</v>
      </c>
      <c r="AV69" s="207">
        <v>78</v>
      </c>
      <c r="AW69" s="206">
        <v>59.09</v>
      </c>
      <c r="AX69" s="207">
        <v>300</v>
      </c>
      <c r="AY69" s="213">
        <v>76</v>
      </c>
      <c r="AZ69" s="210">
        <v>57.58</v>
      </c>
      <c r="BA69" s="231">
        <f t="shared" si="16"/>
        <v>44.983124999999994</v>
      </c>
      <c r="BB69" s="211" t="s">
        <v>960</v>
      </c>
      <c r="BC69" s="57">
        <v>5430</v>
      </c>
      <c r="BD69" s="57">
        <v>654</v>
      </c>
      <c r="BE69" s="56">
        <f aca="true" t="shared" si="22" ref="BE69:BE132">(BD69/(BC69/3))</f>
        <v>0.36132596685082874</v>
      </c>
      <c r="BF69" s="57">
        <v>1606</v>
      </c>
      <c r="BG69" s="57">
        <v>284</v>
      </c>
      <c r="BH69" s="58">
        <f aca="true" t="shared" si="23" ref="BH69:BH132">(BG69/(BF69/2))</f>
        <v>0.35367372353673726</v>
      </c>
      <c r="BI69" s="1">
        <v>389</v>
      </c>
      <c r="BJ69" s="1">
        <v>239</v>
      </c>
      <c r="BK69" s="59">
        <f aca="true" t="shared" si="24" ref="BK69:BK132">BJ69/BI69*100</f>
        <v>61.43958868894601</v>
      </c>
      <c r="BL69" s="1">
        <v>389</v>
      </c>
      <c r="BM69" s="1">
        <v>114</v>
      </c>
      <c r="BN69" s="59">
        <f aca="true" t="shared" si="25" ref="BN69:BN132">BM69/BL69*100</f>
        <v>29.30591259640103</v>
      </c>
      <c r="BO69" s="76">
        <v>4</v>
      </c>
      <c r="BP69" s="77">
        <v>11</v>
      </c>
      <c r="BQ69" s="77">
        <v>0</v>
      </c>
      <c r="BR69" s="77">
        <v>4</v>
      </c>
      <c r="BS69" s="78">
        <v>15</v>
      </c>
      <c r="BT69" s="77">
        <v>389</v>
      </c>
      <c r="BU69" s="309"/>
      <c r="BV69" s="309"/>
      <c r="BW69" s="309"/>
      <c r="BX69" s="309"/>
      <c r="BY69" s="52">
        <v>1</v>
      </c>
      <c r="BZ69" s="226">
        <v>25737</v>
      </c>
      <c r="CA69" s="227">
        <v>13</v>
      </c>
      <c r="CB69" s="227">
        <v>100</v>
      </c>
      <c r="CC69" s="65">
        <v>3303</v>
      </c>
      <c r="CD69" s="65">
        <v>2149</v>
      </c>
      <c r="CE69" s="273" t="s">
        <v>242</v>
      </c>
      <c r="CF69" s="277">
        <v>25737</v>
      </c>
      <c r="CG69" s="278">
        <v>10</v>
      </c>
      <c r="CH69" s="64">
        <v>76</v>
      </c>
      <c r="CI69" s="239">
        <v>7</v>
      </c>
      <c r="CJ69" s="79">
        <v>42</v>
      </c>
      <c r="CK69" s="79">
        <v>0</v>
      </c>
      <c r="CL69" s="79">
        <v>284</v>
      </c>
      <c r="CM69" s="79">
        <v>14</v>
      </c>
      <c r="CN69" s="79">
        <v>131</v>
      </c>
      <c r="CO69" s="79">
        <v>83</v>
      </c>
      <c r="CP69" s="79">
        <v>80</v>
      </c>
      <c r="CQ69" s="240" t="s">
        <v>1143</v>
      </c>
      <c r="CR69" s="241">
        <v>85.7</v>
      </c>
      <c r="CS69" s="350">
        <v>1</v>
      </c>
      <c r="CT69" s="351">
        <v>0</v>
      </c>
      <c r="CU69" s="352">
        <v>0</v>
      </c>
      <c r="CV69" s="68">
        <v>11982</v>
      </c>
      <c r="CW69" s="69">
        <v>11310</v>
      </c>
      <c r="CX69" s="70">
        <f aca="true" t="shared" si="26" ref="CX69:CX132">(CW69/CV69)*100</f>
        <v>94.3915873810716</v>
      </c>
      <c r="CY69" s="69">
        <v>9884</v>
      </c>
      <c r="CZ69" s="70">
        <f aca="true" t="shared" si="27" ref="CZ69:CZ132">(CY69/CV69)*100</f>
        <v>82.49040227007177</v>
      </c>
      <c r="DA69" s="69">
        <v>7393</v>
      </c>
      <c r="DB69" s="70">
        <f aca="true" t="shared" si="28" ref="DB69:DB132">(DA69/CV69)*100</f>
        <v>61.700884660323815</v>
      </c>
      <c r="DC69" s="69">
        <v>14495</v>
      </c>
      <c r="DD69" s="71">
        <f aca="true" t="shared" si="29" ref="DD69:DD132">(DC69/CV69)*100</f>
        <v>120.97312635620096</v>
      </c>
      <c r="DE69" s="69">
        <v>8303</v>
      </c>
      <c r="DF69" s="71">
        <f aca="true" t="shared" si="30" ref="DF69:DF132">(DE69/CV69)*100</f>
        <v>69.29561008178935</v>
      </c>
      <c r="DG69" s="69">
        <v>4382</v>
      </c>
      <c r="DH69" s="71">
        <f aca="true" t="shared" si="31" ref="DH69:DH132">(DG69/CV69)*100</f>
        <v>36.571523952595555</v>
      </c>
      <c r="DI69" s="72">
        <v>3321</v>
      </c>
      <c r="DJ69" s="73">
        <f aca="true" t="shared" si="32" ref="DJ69:DJ132">(DI69/CV69)*100</f>
        <v>27.71657486229344</v>
      </c>
      <c r="DK69" s="74">
        <v>5</v>
      </c>
      <c r="DL69" s="75">
        <f aca="true" t="shared" si="33" ref="DL69:DL132">DK69/6*100</f>
        <v>83.33333333333334</v>
      </c>
      <c r="DM69" s="251">
        <v>3</v>
      </c>
      <c r="DN69" s="252">
        <v>3</v>
      </c>
      <c r="DO69" s="230">
        <v>100</v>
      </c>
      <c r="DP69" s="253"/>
    </row>
    <row r="70" spans="1:120" ht="15" customHeight="1" thickBot="1">
      <c r="A70" s="47">
        <v>11</v>
      </c>
      <c r="B70" s="48" t="s">
        <v>243</v>
      </c>
      <c r="C70" s="2">
        <v>2</v>
      </c>
      <c r="D70" s="2">
        <v>1</v>
      </c>
      <c r="E70" s="2">
        <v>0</v>
      </c>
      <c r="F70" s="2">
        <v>0</v>
      </c>
      <c r="G70" s="3">
        <v>3</v>
      </c>
      <c r="H70" s="2">
        <v>3242</v>
      </c>
      <c r="I70" s="292"/>
      <c r="J70" s="49">
        <v>0</v>
      </c>
      <c r="K70" s="49">
        <v>0</v>
      </c>
      <c r="L70" s="50">
        <v>0</v>
      </c>
      <c r="M70" s="2">
        <v>20</v>
      </c>
      <c r="N70" s="2">
        <v>19</v>
      </c>
      <c r="O70" s="51">
        <f t="shared" si="19"/>
        <v>95</v>
      </c>
      <c r="P70">
        <v>86.67</v>
      </c>
      <c r="Q70">
        <v>86.67</v>
      </c>
      <c r="R70">
        <v>78.1</v>
      </c>
      <c r="S70">
        <v>76.19</v>
      </c>
      <c r="T70">
        <v>81.9</v>
      </c>
      <c r="U70" s="266">
        <v>47.78761061946903</v>
      </c>
      <c r="V70" s="266">
        <v>76.10619469026548</v>
      </c>
      <c r="W70" s="266">
        <v>84.070796460177</v>
      </c>
      <c r="X70" s="266">
        <v>76.10619469026548</v>
      </c>
      <c r="Y70" s="266">
        <v>83.1858407079646</v>
      </c>
      <c r="Z70" s="266">
        <v>71.68141592920354</v>
      </c>
      <c r="AA70" s="266">
        <v>71.68141592920354</v>
      </c>
      <c r="AB70" s="266">
        <v>79.96</v>
      </c>
      <c r="AC70" s="266">
        <v>69.91150442477876</v>
      </c>
      <c r="AD70" s="267">
        <v>9</v>
      </c>
      <c r="AE70" s="268">
        <v>9</v>
      </c>
      <c r="AF70" s="269">
        <f t="shared" si="20"/>
        <v>0</v>
      </c>
      <c r="AG70" s="266">
        <f t="shared" si="21"/>
        <v>0</v>
      </c>
      <c r="AH70" s="228">
        <v>0</v>
      </c>
      <c r="AI70" s="229">
        <v>0</v>
      </c>
      <c r="AJ70" s="230">
        <v>0</v>
      </c>
      <c r="AK70" s="7">
        <v>0</v>
      </c>
      <c r="AL70" s="7">
        <v>0</v>
      </c>
      <c r="AM70" s="53">
        <v>0</v>
      </c>
      <c r="AN70" s="54">
        <v>0</v>
      </c>
      <c r="AO70" s="238">
        <v>0</v>
      </c>
      <c r="AP70" s="54">
        <v>0</v>
      </c>
      <c r="AQ70" s="212" t="s">
        <v>994</v>
      </c>
      <c r="AR70" s="207">
        <v>168</v>
      </c>
      <c r="AS70" s="207">
        <v>0</v>
      </c>
      <c r="AT70" s="206">
        <v>0</v>
      </c>
      <c r="AU70" s="207">
        <v>168</v>
      </c>
      <c r="AV70" s="207">
        <v>0</v>
      </c>
      <c r="AW70" s="206">
        <v>0</v>
      </c>
      <c r="AX70" s="207">
        <v>168</v>
      </c>
      <c r="AY70" s="213">
        <v>0</v>
      </c>
      <c r="AZ70" s="210">
        <v>0</v>
      </c>
      <c r="BA70" s="231">
        <f aca="true" t="shared" si="34" ref="BA70:BA133">(AT70*1.2+AW70+AZ70)/3.2</f>
        <v>0</v>
      </c>
      <c r="BB70" s="211" t="s">
        <v>924</v>
      </c>
      <c r="BC70" s="57">
        <v>1602</v>
      </c>
      <c r="BD70" s="57">
        <v>162</v>
      </c>
      <c r="BE70" s="56">
        <f t="shared" si="22"/>
        <v>0.30337078651685395</v>
      </c>
      <c r="BF70" s="57">
        <v>538</v>
      </c>
      <c r="BG70" s="57">
        <v>48</v>
      </c>
      <c r="BH70" s="58">
        <f t="shared" si="23"/>
        <v>0.17843866171003717</v>
      </c>
      <c r="BI70" s="1">
        <v>91</v>
      </c>
      <c r="BJ70" s="1">
        <v>65</v>
      </c>
      <c r="BK70" s="59">
        <f t="shared" si="24"/>
        <v>71.42857142857143</v>
      </c>
      <c r="BL70" s="1">
        <v>91</v>
      </c>
      <c r="BM70" s="1">
        <v>31</v>
      </c>
      <c r="BN70" s="59">
        <f t="shared" si="25"/>
        <v>34.065934065934066</v>
      </c>
      <c r="BO70" s="76">
        <v>0</v>
      </c>
      <c r="BP70" s="77">
        <v>2</v>
      </c>
      <c r="BQ70" s="77">
        <v>0</v>
      </c>
      <c r="BR70" s="77">
        <v>2</v>
      </c>
      <c r="BS70" s="78">
        <v>4</v>
      </c>
      <c r="BT70" s="77">
        <v>91</v>
      </c>
      <c r="BU70" s="309"/>
      <c r="BV70" s="309"/>
      <c r="BW70" s="309"/>
      <c r="BX70" s="309"/>
      <c r="BY70" s="52">
        <v>0</v>
      </c>
      <c r="BZ70" s="226">
        <v>7973</v>
      </c>
      <c r="CA70" s="227">
        <v>4</v>
      </c>
      <c r="CB70" s="227">
        <v>100</v>
      </c>
      <c r="CC70" s="66">
        <v>898</v>
      </c>
      <c r="CD70" s="66">
        <v>428</v>
      </c>
      <c r="CE70" s="273" t="s">
        <v>244</v>
      </c>
      <c r="CF70" s="277">
        <v>7973</v>
      </c>
      <c r="CG70" s="278">
        <v>4</v>
      </c>
      <c r="CH70" s="64">
        <v>100</v>
      </c>
      <c r="CI70" s="239">
        <v>7</v>
      </c>
      <c r="CJ70" s="79">
        <v>3</v>
      </c>
      <c r="CK70" s="79">
        <v>0</v>
      </c>
      <c r="CL70" s="79">
        <v>41</v>
      </c>
      <c r="CM70" s="79">
        <v>11</v>
      </c>
      <c r="CN70" s="79">
        <v>3</v>
      </c>
      <c r="CO70" s="79">
        <v>32</v>
      </c>
      <c r="CP70" s="79">
        <v>18</v>
      </c>
      <c r="CQ70" s="240" t="s">
        <v>1143</v>
      </c>
      <c r="CR70" s="241">
        <v>85.7</v>
      </c>
      <c r="CS70" s="350">
        <v>0</v>
      </c>
      <c r="CT70" s="351">
        <v>0</v>
      </c>
      <c r="CU70" s="352">
        <v>0</v>
      </c>
      <c r="CV70" s="68">
        <v>2114</v>
      </c>
      <c r="CW70" s="69">
        <v>851</v>
      </c>
      <c r="CX70" s="70">
        <f t="shared" si="26"/>
        <v>40.255439924314096</v>
      </c>
      <c r="CY70" s="69">
        <v>769</v>
      </c>
      <c r="CZ70" s="70">
        <f t="shared" si="27"/>
        <v>36.37653736991485</v>
      </c>
      <c r="DA70" s="69">
        <v>114</v>
      </c>
      <c r="DB70" s="70">
        <f t="shared" si="28"/>
        <v>5.392620624408704</v>
      </c>
      <c r="DC70" s="69">
        <v>0</v>
      </c>
      <c r="DD70" s="71">
        <f t="shared" si="29"/>
        <v>0</v>
      </c>
      <c r="DE70" s="69">
        <v>0</v>
      </c>
      <c r="DF70" s="71">
        <f t="shared" si="30"/>
        <v>0</v>
      </c>
      <c r="DG70" s="69">
        <v>0</v>
      </c>
      <c r="DH70" s="71">
        <f t="shared" si="31"/>
        <v>0</v>
      </c>
      <c r="DI70" s="72">
        <v>0</v>
      </c>
      <c r="DJ70" s="73">
        <f t="shared" si="32"/>
        <v>0</v>
      </c>
      <c r="DK70" s="74">
        <v>0</v>
      </c>
      <c r="DL70" s="75">
        <f t="shared" si="33"/>
        <v>0</v>
      </c>
      <c r="DM70" s="251">
        <v>2</v>
      </c>
      <c r="DN70" s="252">
        <v>2</v>
      </c>
      <c r="DO70" s="230">
        <v>100</v>
      </c>
      <c r="DP70" s="253"/>
    </row>
    <row r="71" spans="1:120" ht="15" customHeight="1" thickBot="1">
      <c r="A71" s="47">
        <v>11</v>
      </c>
      <c r="B71" s="48" t="s">
        <v>245</v>
      </c>
      <c r="C71" s="2">
        <v>5</v>
      </c>
      <c r="D71" s="2">
        <v>1</v>
      </c>
      <c r="E71" s="2">
        <v>2</v>
      </c>
      <c r="F71" s="2">
        <v>2</v>
      </c>
      <c r="G71" s="3">
        <v>10</v>
      </c>
      <c r="H71" s="2">
        <v>3947</v>
      </c>
      <c r="I71" s="292"/>
      <c r="J71" s="49">
        <v>2</v>
      </c>
      <c r="K71" s="49">
        <v>2</v>
      </c>
      <c r="L71" s="50">
        <f>(K71*100/J71)</f>
        <v>100</v>
      </c>
      <c r="M71" s="2">
        <v>42</v>
      </c>
      <c r="N71" s="2">
        <v>41</v>
      </c>
      <c r="O71" s="51">
        <f t="shared" si="19"/>
        <v>97.61904761904762</v>
      </c>
      <c r="P71">
        <v>40.85</v>
      </c>
      <c r="Q71">
        <v>38.41</v>
      </c>
      <c r="R71">
        <v>39.02</v>
      </c>
      <c r="S71">
        <v>45.73</v>
      </c>
      <c r="T71">
        <v>41.01</v>
      </c>
      <c r="U71" s="266">
        <v>0</v>
      </c>
      <c r="V71" s="266">
        <v>0.6493506493506493</v>
      </c>
      <c r="W71" s="266">
        <v>0.6493506493506493</v>
      </c>
      <c r="X71" s="266">
        <v>0</v>
      </c>
      <c r="Y71" s="266">
        <v>1.2987012987012987</v>
      </c>
      <c r="Z71" s="266">
        <v>0</v>
      </c>
      <c r="AA71" s="266">
        <v>0</v>
      </c>
      <c r="AB71" s="266">
        <v>87.15</v>
      </c>
      <c r="AC71" s="266">
        <v>0.6493506493506493</v>
      </c>
      <c r="AD71" s="267">
        <v>8</v>
      </c>
      <c r="AE71" s="268">
        <v>9</v>
      </c>
      <c r="AF71" s="269">
        <f t="shared" si="20"/>
        <v>1</v>
      </c>
      <c r="AG71" s="266">
        <f t="shared" si="21"/>
        <v>11.11111111111111</v>
      </c>
      <c r="AH71" s="228">
        <v>0</v>
      </c>
      <c r="AI71" s="229">
        <v>0</v>
      </c>
      <c r="AJ71" s="230">
        <v>0</v>
      </c>
      <c r="AK71" s="7">
        <v>31</v>
      </c>
      <c r="AL71" s="7">
        <v>27</v>
      </c>
      <c r="AM71" s="53">
        <v>87.0967741935484</v>
      </c>
      <c r="AN71" s="54">
        <v>0</v>
      </c>
      <c r="AO71" s="238">
        <v>0</v>
      </c>
      <c r="AP71" s="54">
        <v>0</v>
      </c>
      <c r="AQ71" s="212" t="s">
        <v>995</v>
      </c>
      <c r="AR71" s="207">
        <v>216</v>
      </c>
      <c r="AS71" s="207">
        <v>22</v>
      </c>
      <c r="AT71" s="206">
        <v>20.37</v>
      </c>
      <c r="AU71" s="207">
        <v>216</v>
      </c>
      <c r="AV71" s="207">
        <v>35</v>
      </c>
      <c r="AW71" s="206">
        <v>32.41</v>
      </c>
      <c r="AX71" s="207">
        <v>216</v>
      </c>
      <c r="AY71" s="213">
        <v>0</v>
      </c>
      <c r="AZ71" s="210">
        <v>0</v>
      </c>
      <c r="BA71" s="231">
        <f t="shared" si="34"/>
        <v>17.766875</v>
      </c>
      <c r="BB71" s="211" t="s">
        <v>924</v>
      </c>
      <c r="BC71" s="57">
        <v>2111</v>
      </c>
      <c r="BD71" s="57">
        <v>136</v>
      </c>
      <c r="BE71" s="56">
        <f t="shared" si="22"/>
        <v>0.1932733301752724</v>
      </c>
      <c r="BF71" s="57">
        <v>689</v>
      </c>
      <c r="BG71" s="57">
        <v>39</v>
      </c>
      <c r="BH71" s="58">
        <f t="shared" si="23"/>
        <v>0.11320754716981132</v>
      </c>
      <c r="BI71" s="1">
        <v>167</v>
      </c>
      <c r="BJ71" s="1">
        <v>66</v>
      </c>
      <c r="BK71" s="59">
        <f t="shared" si="24"/>
        <v>39.52095808383233</v>
      </c>
      <c r="BL71" s="1">
        <v>167</v>
      </c>
      <c r="BM71" s="1">
        <v>40</v>
      </c>
      <c r="BN71" s="59">
        <f t="shared" si="25"/>
        <v>23.952095808383234</v>
      </c>
      <c r="BO71" s="76">
        <v>1</v>
      </c>
      <c r="BP71" s="77">
        <v>3</v>
      </c>
      <c r="BQ71" s="77">
        <v>0</v>
      </c>
      <c r="BR71" s="77">
        <v>2</v>
      </c>
      <c r="BS71" s="78">
        <v>5</v>
      </c>
      <c r="BT71" s="77">
        <v>167</v>
      </c>
      <c r="BU71" s="309"/>
      <c r="BV71" s="309"/>
      <c r="BW71" s="309"/>
      <c r="BX71" s="309"/>
      <c r="BY71" s="52">
        <v>0</v>
      </c>
      <c r="BZ71" s="226">
        <v>10089</v>
      </c>
      <c r="CA71" s="227">
        <v>5</v>
      </c>
      <c r="CB71" s="227">
        <v>100</v>
      </c>
      <c r="CC71" s="65">
        <v>1245</v>
      </c>
      <c r="CD71" s="65">
        <v>1062</v>
      </c>
      <c r="CE71" s="273" t="s">
        <v>246</v>
      </c>
      <c r="CF71" s="277">
        <v>10089</v>
      </c>
      <c r="CG71" s="278">
        <v>5</v>
      </c>
      <c r="CH71" s="64">
        <v>100</v>
      </c>
      <c r="CI71" s="239">
        <v>7</v>
      </c>
      <c r="CJ71" s="79">
        <v>0</v>
      </c>
      <c r="CK71" s="79">
        <v>0</v>
      </c>
      <c r="CL71" s="79">
        <v>0</v>
      </c>
      <c r="CM71" s="79">
        <v>0</v>
      </c>
      <c r="CN71" s="79">
        <v>0</v>
      </c>
      <c r="CO71" s="79">
        <v>0</v>
      </c>
      <c r="CP71" s="79">
        <v>0</v>
      </c>
      <c r="CQ71" s="240" t="s">
        <v>1147</v>
      </c>
      <c r="CR71" s="243">
        <v>0</v>
      </c>
      <c r="CS71" s="350">
        <v>1</v>
      </c>
      <c r="CT71" s="351">
        <v>0</v>
      </c>
      <c r="CU71" s="352">
        <v>0</v>
      </c>
      <c r="CV71" s="68">
        <v>4182</v>
      </c>
      <c r="CW71" s="69">
        <v>5158</v>
      </c>
      <c r="CX71" s="70">
        <f t="shared" si="26"/>
        <v>123.33811573409852</v>
      </c>
      <c r="CY71" s="69">
        <v>2303</v>
      </c>
      <c r="CZ71" s="70">
        <f t="shared" si="27"/>
        <v>55.06934481109516</v>
      </c>
      <c r="DA71" s="69">
        <v>1904</v>
      </c>
      <c r="DB71" s="70">
        <f t="shared" si="28"/>
        <v>45.52845528455284</v>
      </c>
      <c r="DC71" s="69">
        <v>5214</v>
      </c>
      <c r="DD71" s="71">
        <f t="shared" si="29"/>
        <v>124.67718794835008</v>
      </c>
      <c r="DE71" s="69">
        <v>3239</v>
      </c>
      <c r="DF71" s="71">
        <f t="shared" si="30"/>
        <v>77.45098039215686</v>
      </c>
      <c r="DG71" s="69">
        <v>2143</v>
      </c>
      <c r="DH71" s="71">
        <f t="shared" si="31"/>
        <v>51.24342419894787</v>
      </c>
      <c r="DI71" s="72">
        <v>1383</v>
      </c>
      <c r="DJ71" s="73">
        <f t="shared" si="32"/>
        <v>33.07030129124821</v>
      </c>
      <c r="DK71" s="74">
        <v>3</v>
      </c>
      <c r="DL71" s="75">
        <f t="shared" si="33"/>
        <v>50</v>
      </c>
      <c r="DM71" s="251">
        <v>1</v>
      </c>
      <c r="DN71" s="252">
        <v>0</v>
      </c>
      <c r="DO71" s="230">
        <v>0</v>
      </c>
      <c r="DP71" s="253"/>
    </row>
    <row r="72" spans="1:120" ht="15" customHeight="1" thickBot="1">
      <c r="A72" s="47">
        <v>11</v>
      </c>
      <c r="B72" s="48" t="s">
        <v>247</v>
      </c>
      <c r="C72" s="2">
        <v>6</v>
      </c>
      <c r="D72" s="2">
        <v>2</v>
      </c>
      <c r="E72" s="2">
        <v>1</v>
      </c>
      <c r="F72" s="2">
        <v>0</v>
      </c>
      <c r="G72" s="3">
        <v>9</v>
      </c>
      <c r="H72" s="2">
        <v>4490</v>
      </c>
      <c r="I72" s="292"/>
      <c r="J72" s="49">
        <v>2</v>
      </c>
      <c r="K72" s="49">
        <v>0</v>
      </c>
      <c r="L72" s="50">
        <f>(K72*100/J72)</f>
        <v>0</v>
      </c>
      <c r="M72" s="2">
        <v>44</v>
      </c>
      <c r="N72" s="2">
        <v>38</v>
      </c>
      <c r="O72" s="51">
        <f t="shared" si="19"/>
        <v>86.36363636363636</v>
      </c>
      <c r="P72">
        <v>46.99</v>
      </c>
      <c r="Q72">
        <v>50</v>
      </c>
      <c r="R72">
        <v>46.99</v>
      </c>
      <c r="S72">
        <v>47.59</v>
      </c>
      <c r="T72">
        <v>47.89</v>
      </c>
      <c r="U72" s="266">
        <v>5.9880239520958085</v>
      </c>
      <c r="V72" s="266">
        <v>63.47305389221557</v>
      </c>
      <c r="W72" s="266">
        <v>56.287425149700596</v>
      </c>
      <c r="X72" s="266">
        <v>64.67065868263472</v>
      </c>
      <c r="Y72" s="266">
        <v>48.50299401197605</v>
      </c>
      <c r="Z72" s="266">
        <v>60.47904191616767</v>
      </c>
      <c r="AA72" s="266">
        <v>49.700598802395206</v>
      </c>
      <c r="AB72" s="266">
        <v>72.38</v>
      </c>
      <c r="AC72" s="266">
        <v>48.50299401197605</v>
      </c>
      <c r="AD72" s="267">
        <v>9</v>
      </c>
      <c r="AE72" s="268">
        <v>9</v>
      </c>
      <c r="AF72" s="269">
        <f t="shared" si="20"/>
        <v>0</v>
      </c>
      <c r="AG72" s="266">
        <f t="shared" si="21"/>
        <v>0</v>
      </c>
      <c r="AH72" s="228">
        <v>0</v>
      </c>
      <c r="AI72" s="229">
        <v>0</v>
      </c>
      <c r="AJ72" s="230">
        <v>0</v>
      </c>
      <c r="AK72" s="7">
        <v>4</v>
      </c>
      <c r="AL72" s="7">
        <v>2</v>
      </c>
      <c r="AM72" s="53">
        <v>50</v>
      </c>
      <c r="AN72" s="54">
        <v>0</v>
      </c>
      <c r="AO72" s="238">
        <v>0</v>
      </c>
      <c r="AP72" s="54">
        <v>0</v>
      </c>
      <c r="AQ72" s="212" t="s">
        <v>996</v>
      </c>
      <c r="AR72" s="207">
        <v>216</v>
      </c>
      <c r="AS72" s="207">
        <v>32</v>
      </c>
      <c r="AT72" s="206">
        <v>29.63</v>
      </c>
      <c r="AU72" s="207">
        <v>216</v>
      </c>
      <c r="AV72" s="207">
        <v>47</v>
      </c>
      <c r="AW72" s="206">
        <v>43.52</v>
      </c>
      <c r="AX72" s="207">
        <v>216</v>
      </c>
      <c r="AY72" s="213">
        <v>39</v>
      </c>
      <c r="AZ72" s="210">
        <v>36.11</v>
      </c>
      <c r="BA72" s="231">
        <f t="shared" si="34"/>
        <v>35.995625</v>
      </c>
      <c r="BB72" s="211" t="s">
        <v>924</v>
      </c>
      <c r="BC72" s="57">
        <v>2338</v>
      </c>
      <c r="BD72" s="57">
        <v>380</v>
      </c>
      <c r="BE72" s="56">
        <f t="shared" si="22"/>
        <v>0.4875962360992301</v>
      </c>
      <c r="BF72" s="57">
        <v>720</v>
      </c>
      <c r="BG72" s="57" t="s">
        <v>128</v>
      </c>
      <c r="BH72" s="58" t="e">
        <f t="shared" si="23"/>
        <v>#VALUE!</v>
      </c>
      <c r="BI72" s="1">
        <v>207</v>
      </c>
      <c r="BJ72" s="1">
        <v>106</v>
      </c>
      <c r="BK72" s="59">
        <f t="shared" si="24"/>
        <v>51.20772946859904</v>
      </c>
      <c r="BL72" s="1">
        <v>207</v>
      </c>
      <c r="BM72" s="1">
        <v>71</v>
      </c>
      <c r="BN72" s="59">
        <f t="shared" si="25"/>
        <v>34.29951690821256</v>
      </c>
      <c r="BO72" s="76">
        <v>1</v>
      </c>
      <c r="BP72" s="77">
        <v>3</v>
      </c>
      <c r="BQ72" s="77">
        <v>2</v>
      </c>
      <c r="BR72" s="77">
        <v>1</v>
      </c>
      <c r="BS72" s="78">
        <v>6</v>
      </c>
      <c r="BT72" s="77">
        <v>207</v>
      </c>
      <c r="BU72" s="309"/>
      <c r="BV72" s="309"/>
      <c r="BW72" s="309"/>
      <c r="BX72" s="309"/>
      <c r="BY72" s="52">
        <v>1</v>
      </c>
      <c r="BZ72" s="226">
        <v>10948</v>
      </c>
      <c r="CA72" s="227">
        <v>5</v>
      </c>
      <c r="CB72" s="227">
        <v>100</v>
      </c>
      <c r="CC72" s="65">
        <v>1414</v>
      </c>
      <c r="CD72" s="66">
        <v>945</v>
      </c>
      <c r="CE72" s="273" t="s">
        <v>248</v>
      </c>
      <c r="CF72" s="277">
        <v>10948</v>
      </c>
      <c r="CG72" s="278">
        <v>4</v>
      </c>
      <c r="CH72" s="64">
        <v>80</v>
      </c>
      <c r="CI72" s="239">
        <v>7</v>
      </c>
      <c r="CJ72" s="79">
        <v>5</v>
      </c>
      <c r="CK72" s="79">
        <v>0</v>
      </c>
      <c r="CL72" s="79">
        <v>84</v>
      </c>
      <c r="CM72" s="79">
        <v>7</v>
      </c>
      <c r="CN72" s="79">
        <v>5</v>
      </c>
      <c r="CO72" s="79">
        <v>40</v>
      </c>
      <c r="CP72" s="79">
        <v>28</v>
      </c>
      <c r="CQ72" s="240" t="s">
        <v>1143</v>
      </c>
      <c r="CR72" s="241">
        <v>85.7</v>
      </c>
      <c r="CS72" s="350">
        <v>0</v>
      </c>
      <c r="CT72" s="351">
        <v>0</v>
      </c>
      <c r="CU72" s="352">
        <v>0</v>
      </c>
      <c r="CV72" s="68">
        <v>4890</v>
      </c>
      <c r="CW72" s="69">
        <v>10695</v>
      </c>
      <c r="CX72" s="70">
        <f t="shared" si="26"/>
        <v>218.7116564417178</v>
      </c>
      <c r="CY72" s="69">
        <v>5664</v>
      </c>
      <c r="CZ72" s="70">
        <f t="shared" si="27"/>
        <v>115.8282208588957</v>
      </c>
      <c r="DA72" s="69">
        <v>7066</v>
      </c>
      <c r="DB72" s="70">
        <f t="shared" si="28"/>
        <v>144.49897750511246</v>
      </c>
      <c r="DC72" s="69">
        <v>8309</v>
      </c>
      <c r="DD72" s="71">
        <f t="shared" si="29"/>
        <v>169.91820040899796</v>
      </c>
      <c r="DE72" s="69">
        <v>5123</v>
      </c>
      <c r="DF72" s="71">
        <f t="shared" si="30"/>
        <v>104.76482617586913</v>
      </c>
      <c r="DG72" s="69">
        <v>6324</v>
      </c>
      <c r="DH72" s="71">
        <f t="shared" si="31"/>
        <v>129.32515337423314</v>
      </c>
      <c r="DI72" s="72">
        <v>3493</v>
      </c>
      <c r="DJ72" s="73">
        <f t="shared" si="32"/>
        <v>71.43149284253579</v>
      </c>
      <c r="DK72" s="74">
        <v>7</v>
      </c>
      <c r="DL72" s="75">
        <f t="shared" si="33"/>
        <v>116.66666666666667</v>
      </c>
      <c r="DM72" s="251">
        <v>0</v>
      </c>
      <c r="DN72" s="252">
        <v>0</v>
      </c>
      <c r="DO72" s="230">
        <v>0</v>
      </c>
      <c r="DP72" s="253"/>
    </row>
    <row r="73" spans="1:120" ht="15" customHeight="1" thickBot="1">
      <c r="A73" s="47">
        <v>11</v>
      </c>
      <c r="B73" s="48" t="s">
        <v>249</v>
      </c>
      <c r="C73" s="2">
        <v>1</v>
      </c>
      <c r="D73" s="2">
        <v>1</v>
      </c>
      <c r="E73" s="2">
        <v>0</v>
      </c>
      <c r="F73" s="2">
        <v>0</v>
      </c>
      <c r="G73" s="3">
        <v>2</v>
      </c>
      <c r="H73" s="2">
        <v>1872</v>
      </c>
      <c r="I73" s="292"/>
      <c r="J73" s="49">
        <v>0</v>
      </c>
      <c r="K73" s="49">
        <v>0</v>
      </c>
      <c r="L73" s="50">
        <v>0</v>
      </c>
      <c r="M73" s="2">
        <v>18</v>
      </c>
      <c r="N73" s="2">
        <v>15</v>
      </c>
      <c r="O73" s="51">
        <f t="shared" si="19"/>
        <v>83.33333333333334</v>
      </c>
      <c r="P73">
        <v>73.42</v>
      </c>
      <c r="Q73">
        <v>68.35</v>
      </c>
      <c r="R73">
        <v>68.35</v>
      </c>
      <c r="S73">
        <v>74.68</v>
      </c>
      <c r="T73">
        <v>71.2</v>
      </c>
      <c r="U73" s="266">
        <v>1.2987012987012987</v>
      </c>
      <c r="V73" s="266">
        <v>90.9090909090909</v>
      </c>
      <c r="W73" s="266">
        <v>96.1038961038961</v>
      </c>
      <c r="X73" s="266">
        <v>97.40259740259741</v>
      </c>
      <c r="Y73" s="266">
        <v>79.22077922077922</v>
      </c>
      <c r="Z73" s="266">
        <v>96.1038961038961</v>
      </c>
      <c r="AA73" s="266">
        <v>94.8051948051948</v>
      </c>
      <c r="AB73" s="266">
        <v>108.53</v>
      </c>
      <c r="AC73" s="266">
        <v>90.9090909090909</v>
      </c>
      <c r="AD73" s="267">
        <v>5</v>
      </c>
      <c r="AE73" s="268">
        <v>9</v>
      </c>
      <c r="AF73" s="269">
        <f t="shared" si="20"/>
        <v>4</v>
      </c>
      <c r="AG73" s="266">
        <f t="shared" si="21"/>
        <v>44.44444444444444</v>
      </c>
      <c r="AH73" s="228">
        <v>0</v>
      </c>
      <c r="AI73" s="229">
        <v>0</v>
      </c>
      <c r="AJ73" s="230">
        <v>0</v>
      </c>
      <c r="AK73" s="7">
        <v>4</v>
      </c>
      <c r="AL73" s="7">
        <v>1</v>
      </c>
      <c r="AM73" s="53">
        <v>25</v>
      </c>
      <c r="AN73" s="54">
        <v>0</v>
      </c>
      <c r="AO73" s="238">
        <v>0</v>
      </c>
      <c r="AP73" s="54">
        <v>0</v>
      </c>
      <c r="AQ73" s="212" t="s">
        <v>997</v>
      </c>
      <c r="AR73" s="207">
        <v>120</v>
      </c>
      <c r="AS73" s="207">
        <v>39</v>
      </c>
      <c r="AT73" s="206">
        <v>54.17</v>
      </c>
      <c r="AU73" s="207">
        <v>120</v>
      </c>
      <c r="AV73" s="207">
        <v>49</v>
      </c>
      <c r="AW73" s="206">
        <v>68.06</v>
      </c>
      <c r="AX73" s="207">
        <v>120</v>
      </c>
      <c r="AY73" s="213">
        <v>0</v>
      </c>
      <c r="AZ73" s="210">
        <v>0</v>
      </c>
      <c r="BA73" s="231">
        <f t="shared" si="34"/>
        <v>41.5825</v>
      </c>
      <c r="BB73" s="211" t="s">
        <v>930</v>
      </c>
      <c r="BC73" s="57">
        <v>936</v>
      </c>
      <c r="BD73" s="57">
        <v>101</v>
      </c>
      <c r="BE73" s="56">
        <f t="shared" si="22"/>
        <v>0.32371794871794873</v>
      </c>
      <c r="BF73" s="57">
        <v>332</v>
      </c>
      <c r="BG73" s="57">
        <v>38</v>
      </c>
      <c r="BH73" s="58">
        <f t="shared" si="23"/>
        <v>0.2289156626506024</v>
      </c>
      <c r="BI73" s="1">
        <v>80</v>
      </c>
      <c r="BJ73" s="1">
        <v>32</v>
      </c>
      <c r="BK73" s="59">
        <f t="shared" si="24"/>
        <v>40</v>
      </c>
      <c r="BL73" s="1">
        <v>80</v>
      </c>
      <c r="BM73" s="1">
        <v>14</v>
      </c>
      <c r="BN73" s="59">
        <f t="shared" si="25"/>
        <v>17.5</v>
      </c>
      <c r="BO73" s="76">
        <v>0</v>
      </c>
      <c r="BP73" s="77">
        <v>3</v>
      </c>
      <c r="BQ73" s="77">
        <v>0</v>
      </c>
      <c r="BR73" s="77">
        <v>2</v>
      </c>
      <c r="BS73" s="78">
        <v>5</v>
      </c>
      <c r="BT73" s="77">
        <v>80</v>
      </c>
      <c r="BU73" s="309"/>
      <c r="BV73" s="309"/>
      <c r="BW73" s="309"/>
      <c r="BX73" s="309"/>
      <c r="BY73" s="52">
        <v>0</v>
      </c>
      <c r="BZ73" s="226">
        <v>4776</v>
      </c>
      <c r="CA73" s="227">
        <v>2</v>
      </c>
      <c r="CB73" s="227">
        <v>100</v>
      </c>
      <c r="CC73" s="66">
        <v>810</v>
      </c>
      <c r="CD73" s="66">
        <v>611</v>
      </c>
      <c r="CE73" s="273" t="s">
        <v>250</v>
      </c>
      <c r="CF73" s="277">
        <v>4776</v>
      </c>
      <c r="CG73" s="278">
        <v>2</v>
      </c>
      <c r="CH73" s="64">
        <v>100</v>
      </c>
      <c r="CI73" s="239">
        <v>7</v>
      </c>
      <c r="CJ73" s="79">
        <v>0</v>
      </c>
      <c r="CK73" s="79">
        <v>0</v>
      </c>
      <c r="CL73" s="79">
        <v>0</v>
      </c>
      <c r="CM73" s="79">
        <v>61</v>
      </c>
      <c r="CN73" s="79">
        <v>0</v>
      </c>
      <c r="CO73" s="79">
        <v>0</v>
      </c>
      <c r="CP73" s="79">
        <v>0</v>
      </c>
      <c r="CQ73" s="240" t="s">
        <v>1161</v>
      </c>
      <c r="CR73" s="241">
        <v>14.2</v>
      </c>
      <c r="CS73" s="350">
        <v>0</v>
      </c>
      <c r="CT73" s="351">
        <v>0</v>
      </c>
      <c r="CU73" s="352">
        <v>0</v>
      </c>
      <c r="CV73" s="68">
        <v>823</v>
      </c>
      <c r="CW73" s="69">
        <v>1642</v>
      </c>
      <c r="CX73" s="70">
        <f t="shared" si="26"/>
        <v>199.51397326852978</v>
      </c>
      <c r="CY73" s="69">
        <v>822</v>
      </c>
      <c r="CZ73" s="70">
        <f t="shared" si="27"/>
        <v>99.87849331713244</v>
      </c>
      <c r="DA73" s="69">
        <v>1129</v>
      </c>
      <c r="DB73" s="70">
        <f t="shared" si="28"/>
        <v>137.18104495747266</v>
      </c>
      <c r="DC73" s="69">
        <v>747</v>
      </c>
      <c r="DD73" s="71">
        <f t="shared" si="29"/>
        <v>90.76549210206562</v>
      </c>
      <c r="DE73" s="69">
        <v>881</v>
      </c>
      <c r="DF73" s="71">
        <f t="shared" si="30"/>
        <v>107.04738760631835</v>
      </c>
      <c r="DG73" s="69">
        <v>1035</v>
      </c>
      <c r="DH73" s="71">
        <f t="shared" si="31"/>
        <v>125.75941676792223</v>
      </c>
      <c r="DI73" s="72">
        <v>0</v>
      </c>
      <c r="DJ73" s="73">
        <f t="shared" si="32"/>
        <v>0</v>
      </c>
      <c r="DK73" s="74">
        <v>6</v>
      </c>
      <c r="DL73" s="75">
        <f t="shared" si="33"/>
        <v>100</v>
      </c>
      <c r="DM73" s="251">
        <v>0</v>
      </c>
      <c r="DN73" s="252">
        <v>0</v>
      </c>
      <c r="DO73" s="230">
        <v>0</v>
      </c>
      <c r="DP73" s="253"/>
    </row>
    <row r="74" spans="1:120" ht="15" customHeight="1" thickBot="1">
      <c r="A74" s="47">
        <v>6</v>
      </c>
      <c r="B74" s="48" t="s">
        <v>251</v>
      </c>
      <c r="C74" s="2">
        <v>3</v>
      </c>
      <c r="D74" s="2">
        <v>1</v>
      </c>
      <c r="E74" s="2">
        <v>0</v>
      </c>
      <c r="F74" s="2">
        <v>0</v>
      </c>
      <c r="G74" s="3">
        <v>4</v>
      </c>
      <c r="H74" s="2">
        <v>1867</v>
      </c>
      <c r="I74" s="292"/>
      <c r="J74" s="49">
        <v>1</v>
      </c>
      <c r="K74" s="49">
        <v>0</v>
      </c>
      <c r="L74" s="50">
        <f>(K74*100/J74)</f>
        <v>0</v>
      </c>
      <c r="M74" s="2">
        <v>17</v>
      </c>
      <c r="N74" s="2">
        <v>17</v>
      </c>
      <c r="O74" s="51">
        <f t="shared" si="19"/>
        <v>100</v>
      </c>
      <c r="P74">
        <v>108.97</v>
      </c>
      <c r="Q74">
        <v>117.95</v>
      </c>
      <c r="R74">
        <v>98.72</v>
      </c>
      <c r="S74">
        <v>117.95</v>
      </c>
      <c r="T74">
        <v>110.9</v>
      </c>
      <c r="U74" s="266">
        <v>116.4179104477612</v>
      </c>
      <c r="V74" s="266">
        <v>107.46268656716418</v>
      </c>
      <c r="W74" s="266">
        <v>79.1044776119403</v>
      </c>
      <c r="X74" s="266">
        <v>98.50746268656717</v>
      </c>
      <c r="Y74" s="266">
        <v>70.1492537313433</v>
      </c>
      <c r="Z74" s="266">
        <v>101.49253731343283</v>
      </c>
      <c r="AA74" s="266">
        <v>104.4776119402985</v>
      </c>
      <c r="AB74" s="266">
        <v>44.16</v>
      </c>
      <c r="AC74" s="266">
        <v>74.6268656716418</v>
      </c>
      <c r="AD74" s="267">
        <v>4</v>
      </c>
      <c r="AE74" s="268">
        <v>9</v>
      </c>
      <c r="AF74" s="269">
        <f t="shared" si="20"/>
        <v>5</v>
      </c>
      <c r="AG74" s="266">
        <f t="shared" si="21"/>
        <v>55.55555555555556</v>
      </c>
      <c r="AH74" s="228">
        <v>0</v>
      </c>
      <c r="AI74" s="229">
        <v>0</v>
      </c>
      <c r="AJ74" s="230">
        <v>0</v>
      </c>
      <c r="AK74" s="7">
        <v>0</v>
      </c>
      <c r="AL74" s="7">
        <v>0</v>
      </c>
      <c r="AM74" s="53">
        <v>0</v>
      </c>
      <c r="AN74" s="54">
        <v>0</v>
      </c>
      <c r="AO74" s="238">
        <v>0</v>
      </c>
      <c r="AP74" s="54">
        <v>0</v>
      </c>
      <c r="AQ74" s="212" t="s">
        <v>998</v>
      </c>
      <c r="AR74" s="207">
        <v>120</v>
      </c>
      <c r="AS74" s="207">
        <v>0</v>
      </c>
      <c r="AT74" s="206">
        <v>0</v>
      </c>
      <c r="AU74" s="207">
        <v>120</v>
      </c>
      <c r="AV74" s="207">
        <v>0</v>
      </c>
      <c r="AW74" s="206">
        <v>0</v>
      </c>
      <c r="AX74" s="207">
        <v>120</v>
      </c>
      <c r="AY74" s="213">
        <v>0</v>
      </c>
      <c r="AZ74" s="210">
        <v>0</v>
      </c>
      <c r="BA74" s="231">
        <f t="shared" si="34"/>
        <v>0</v>
      </c>
      <c r="BB74" s="211" t="s">
        <v>924</v>
      </c>
      <c r="BC74" s="57">
        <v>963</v>
      </c>
      <c r="BD74" s="57">
        <v>51</v>
      </c>
      <c r="BE74" s="56">
        <f t="shared" si="22"/>
        <v>0.1588785046728972</v>
      </c>
      <c r="BF74" s="57">
        <v>261</v>
      </c>
      <c r="BG74" s="57">
        <v>12</v>
      </c>
      <c r="BH74" s="58">
        <f t="shared" si="23"/>
        <v>0.09195402298850575</v>
      </c>
      <c r="BI74" s="1">
        <v>59</v>
      </c>
      <c r="BJ74" s="1">
        <v>27</v>
      </c>
      <c r="BK74" s="59">
        <f t="shared" si="24"/>
        <v>45.76271186440678</v>
      </c>
      <c r="BL74" s="1">
        <v>59</v>
      </c>
      <c r="BM74" s="1">
        <v>15</v>
      </c>
      <c r="BN74" s="59">
        <f t="shared" si="25"/>
        <v>25.423728813559322</v>
      </c>
      <c r="BO74" s="76">
        <v>0</v>
      </c>
      <c r="BP74" s="77">
        <v>0</v>
      </c>
      <c r="BQ74" s="77">
        <v>0</v>
      </c>
      <c r="BR74" s="77">
        <v>0</v>
      </c>
      <c r="BS74" s="78">
        <v>0</v>
      </c>
      <c r="BT74" s="77">
        <v>59</v>
      </c>
      <c r="BU74" s="309"/>
      <c r="BV74" s="309"/>
      <c r="BW74" s="309"/>
      <c r="BX74" s="309"/>
      <c r="BY74" s="52">
        <v>0</v>
      </c>
      <c r="BZ74" s="226">
        <v>4265</v>
      </c>
      <c r="CA74" s="227">
        <v>2</v>
      </c>
      <c r="CB74" s="227">
        <v>100</v>
      </c>
      <c r="CC74" s="66">
        <v>864</v>
      </c>
      <c r="CD74" s="66">
        <v>671</v>
      </c>
      <c r="CE74" s="273" t="s">
        <v>252</v>
      </c>
      <c r="CF74" s="277">
        <v>4990</v>
      </c>
      <c r="CG74" s="278">
        <v>2</v>
      </c>
      <c r="CH74" s="64">
        <v>100</v>
      </c>
      <c r="CI74" s="239">
        <v>7</v>
      </c>
      <c r="CJ74" s="79">
        <v>0</v>
      </c>
      <c r="CK74" s="79">
        <v>0</v>
      </c>
      <c r="CL74" s="79">
        <v>231</v>
      </c>
      <c r="CM74" s="79">
        <v>9</v>
      </c>
      <c r="CN74" s="79">
        <v>0</v>
      </c>
      <c r="CO74" s="79">
        <v>0</v>
      </c>
      <c r="CP74" s="79">
        <v>0</v>
      </c>
      <c r="CQ74" s="240" t="s">
        <v>1162</v>
      </c>
      <c r="CR74" s="241">
        <v>28.5</v>
      </c>
      <c r="CS74" s="350">
        <v>0</v>
      </c>
      <c r="CT74" s="351">
        <v>0</v>
      </c>
      <c r="CU74" s="352">
        <v>0</v>
      </c>
      <c r="CV74" s="68">
        <v>1545</v>
      </c>
      <c r="CW74" s="69">
        <v>2713</v>
      </c>
      <c r="CX74" s="70">
        <f t="shared" si="26"/>
        <v>175.5987055016181</v>
      </c>
      <c r="CY74" s="69">
        <v>1514</v>
      </c>
      <c r="CZ74" s="70">
        <f t="shared" si="27"/>
        <v>97.99352750809062</v>
      </c>
      <c r="DA74" s="69">
        <v>1584</v>
      </c>
      <c r="DB74" s="70">
        <f t="shared" si="28"/>
        <v>102.52427184466019</v>
      </c>
      <c r="DC74" s="69">
        <v>3191</v>
      </c>
      <c r="DD74" s="71">
        <f t="shared" si="29"/>
        <v>206.53721682847896</v>
      </c>
      <c r="DE74" s="69">
        <v>1696</v>
      </c>
      <c r="DF74" s="71">
        <f t="shared" si="30"/>
        <v>109.77346278317152</v>
      </c>
      <c r="DG74" s="69">
        <v>1168</v>
      </c>
      <c r="DH74" s="71">
        <f t="shared" si="31"/>
        <v>75.59870550161813</v>
      </c>
      <c r="DI74" s="72">
        <v>1304</v>
      </c>
      <c r="DJ74" s="73">
        <f t="shared" si="32"/>
        <v>84.40129449838187</v>
      </c>
      <c r="DK74" s="74">
        <v>7</v>
      </c>
      <c r="DL74" s="75">
        <f t="shared" si="33"/>
        <v>116.66666666666667</v>
      </c>
      <c r="DM74" s="251">
        <v>0</v>
      </c>
      <c r="DN74" s="252">
        <v>0</v>
      </c>
      <c r="DO74" s="230">
        <v>0</v>
      </c>
      <c r="DP74" s="253"/>
    </row>
    <row r="75" spans="1:120" ht="15" customHeight="1" thickBot="1">
      <c r="A75" s="47">
        <v>4</v>
      </c>
      <c r="B75" s="48" t="s">
        <v>253</v>
      </c>
      <c r="C75" s="2">
        <v>2</v>
      </c>
      <c r="D75" s="2">
        <v>2</v>
      </c>
      <c r="E75" s="2">
        <v>0</v>
      </c>
      <c r="F75" s="2">
        <v>1</v>
      </c>
      <c r="G75" s="3">
        <v>5</v>
      </c>
      <c r="H75" s="2">
        <v>1706</v>
      </c>
      <c r="I75" s="292"/>
      <c r="J75" s="49">
        <v>1</v>
      </c>
      <c r="K75" s="49">
        <v>1</v>
      </c>
      <c r="L75" s="50">
        <f>(K75*100/J75)</f>
        <v>100</v>
      </c>
      <c r="M75" s="2">
        <v>22</v>
      </c>
      <c r="N75" s="2">
        <v>21</v>
      </c>
      <c r="O75" s="51">
        <f t="shared" si="19"/>
        <v>95.45454545454545</v>
      </c>
      <c r="P75">
        <v>90.48</v>
      </c>
      <c r="Q75">
        <v>93.65</v>
      </c>
      <c r="R75">
        <v>93.65</v>
      </c>
      <c r="S75">
        <v>96.83</v>
      </c>
      <c r="T75">
        <v>93.65</v>
      </c>
      <c r="U75" s="266">
        <v>16.94915254237288</v>
      </c>
      <c r="V75" s="266">
        <v>94.91525423728814</v>
      </c>
      <c r="W75" s="266">
        <v>103.38983050847457</v>
      </c>
      <c r="X75" s="266">
        <v>89.83050847457628</v>
      </c>
      <c r="Y75" s="266">
        <v>93.22033898305084</v>
      </c>
      <c r="Z75" s="266">
        <v>88.13559322033898</v>
      </c>
      <c r="AA75" s="266">
        <v>83.05084745762711</v>
      </c>
      <c r="AB75" s="266">
        <v>85.07</v>
      </c>
      <c r="AC75" s="266">
        <v>91.52542372881356</v>
      </c>
      <c r="AD75" s="267">
        <v>6</v>
      </c>
      <c r="AE75" s="268">
        <v>9</v>
      </c>
      <c r="AF75" s="269">
        <f t="shared" si="20"/>
        <v>3</v>
      </c>
      <c r="AG75" s="266">
        <f t="shared" si="21"/>
        <v>33.33333333333333</v>
      </c>
      <c r="AH75" s="228">
        <v>0</v>
      </c>
      <c r="AI75" s="229">
        <v>0</v>
      </c>
      <c r="AJ75" s="230">
        <v>0</v>
      </c>
      <c r="AK75" s="7">
        <v>0</v>
      </c>
      <c r="AL75" s="7">
        <v>0</v>
      </c>
      <c r="AM75" s="53">
        <v>0</v>
      </c>
      <c r="AN75" s="54">
        <v>0</v>
      </c>
      <c r="AO75" s="238">
        <v>1</v>
      </c>
      <c r="AP75" s="54">
        <v>0</v>
      </c>
      <c r="AQ75" s="212" t="s">
        <v>999</v>
      </c>
      <c r="AR75" s="207">
        <v>120</v>
      </c>
      <c r="AS75" s="207">
        <v>21</v>
      </c>
      <c r="AT75" s="206">
        <v>29.17</v>
      </c>
      <c r="AU75" s="207">
        <v>120</v>
      </c>
      <c r="AV75" s="207">
        <v>53</v>
      </c>
      <c r="AW75" s="206">
        <v>73.61</v>
      </c>
      <c r="AX75" s="207">
        <v>120</v>
      </c>
      <c r="AY75" s="213">
        <v>0</v>
      </c>
      <c r="AZ75" s="210">
        <v>0</v>
      </c>
      <c r="BA75" s="231">
        <f t="shared" si="34"/>
        <v>33.941874999999996</v>
      </c>
      <c r="BB75" s="211" t="s">
        <v>930</v>
      </c>
      <c r="BC75" s="57">
        <v>901</v>
      </c>
      <c r="BD75" s="57">
        <v>102</v>
      </c>
      <c r="BE75" s="56">
        <f t="shared" si="22"/>
        <v>0.339622641509434</v>
      </c>
      <c r="BF75" s="57">
        <v>306</v>
      </c>
      <c r="BG75" s="57">
        <v>17</v>
      </c>
      <c r="BH75" s="58">
        <f t="shared" si="23"/>
        <v>0.1111111111111111</v>
      </c>
      <c r="BI75" s="1">
        <v>51</v>
      </c>
      <c r="BJ75" s="1">
        <v>29</v>
      </c>
      <c r="BK75" s="59">
        <f t="shared" si="24"/>
        <v>56.86274509803921</v>
      </c>
      <c r="BL75" s="1">
        <v>51</v>
      </c>
      <c r="BM75" s="1">
        <v>12</v>
      </c>
      <c r="BN75" s="59">
        <f t="shared" si="25"/>
        <v>23.52941176470588</v>
      </c>
      <c r="BO75" s="76">
        <v>1</v>
      </c>
      <c r="BP75" s="77">
        <v>1</v>
      </c>
      <c r="BQ75" s="77">
        <v>0</v>
      </c>
      <c r="BR75" s="77">
        <v>0</v>
      </c>
      <c r="BS75" s="78">
        <v>1</v>
      </c>
      <c r="BT75" s="77">
        <v>51</v>
      </c>
      <c r="BU75" s="309"/>
      <c r="BV75" s="309"/>
      <c r="BW75" s="309"/>
      <c r="BX75" s="309"/>
      <c r="BY75" s="52">
        <v>0</v>
      </c>
      <c r="BZ75" s="226">
        <v>4990</v>
      </c>
      <c r="CA75" s="227">
        <v>2</v>
      </c>
      <c r="CB75" s="227">
        <v>100</v>
      </c>
      <c r="CC75" s="66">
        <v>671</v>
      </c>
      <c r="CD75" s="66">
        <v>584</v>
      </c>
      <c r="CE75" s="273" t="s">
        <v>254</v>
      </c>
      <c r="CF75" s="277">
        <v>4265</v>
      </c>
      <c r="CG75" s="278">
        <v>2</v>
      </c>
      <c r="CH75" s="64">
        <v>100</v>
      </c>
      <c r="CI75" s="239">
        <v>7</v>
      </c>
      <c r="CJ75" s="79">
        <v>0</v>
      </c>
      <c r="CK75" s="79">
        <v>0</v>
      </c>
      <c r="CL75" s="79">
        <v>6</v>
      </c>
      <c r="CM75" s="79">
        <v>10</v>
      </c>
      <c r="CN75" s="79">
        <v>3</v>
      </c>
      <c r="CO75" s="79">
        <v>11</v>
      </c>
      <c r="CP75" s="79">
        <v>21</v>
      </c>
      <c r="CQ75" s="240" t="s">
        <v>1163</v>
      </c>
      <c r="CR75" s="241">
        <v>71.4</v>
      </c>
      <c r="CS75" s="350">
        <v>0</v>
      </c>
      <c r="CT75" s="351">
        <v>0</v>
      </c>
      <c r="CU75" s="352">
        <v>0</v>
      </c>
      <c r="CV75" s="68">
        <v>1958</v>
      </c>
      <c r="CW75" s="69">
        <v>2660</v>
      </c>
      <c r="CX75" s="70">
        <f t="shared" si="26"/>
        <v>135.85291113381</v>
      </c>
      <c r="CY75" s="69">
        <v>1245</v>
      </c>
      <c r="CZ75" s="70">
        <f t="shared" si="27"/>
        <v>63.585291113381004</v>
      </c>
      <c r="DA75" s="69">
        <v>859</v>
      </c>
      <c r="DB75" s="70">
        <f t="shared" si="28"/>
        <v>43.871297242083756</v>
      </c>
      <c r="DC75" s="69">
        <v>2151</v>
      </c>
      <c r="DD75" s="71">
        <f t="shared" si="29"/>
        <v>109.85699693564864</v>
      </c>
      <c r="DE75" s="69">
        <v>1424</v>
      </c>
      <c r="DF75" s="71">
        <f t="shared" si="30"/>
        <v>72.72727272727273</v>
      </c>
      <c r="DG75" s="69">
        <v>866</v>
      </c>
      <c r="DH75" s="71">
        <f t="shared" si="31"/>
        <v>44.2288049029622</v>
      </c>
      <c r="DI75" s="72">
        <v>454</v>
      </c>
      <c r="DJ75" s="73">
        <f t="shared" si="32"/>
        <v>23.186925434116446</v>
      </c>
      <c r="DK75" s="74">
        <v>6</v>
      </c>
      <c r="DL75" s="75">
        <f t="shared" si="33"/>
        <v>100</v>
      </c>
      <c r="DM75" s="251">
        <v>0</v>
      </c>
      <c r="DN75" s="252">
        <v>0</v>
      </c>
      <c r="DO75" s="230">
        <v>0</v>
      </c>
      <c r="DP75" s="253"/>
    </row>
    <row r="76" spans="1:120" ht="15" customHeight="1" thickBot="1">
      <c r="A76" s="47">
        <v>4</v>
      </c>
      <c r="B76" s="48" t="s">
        <v>255</v>
      </c>
      <c r="C76" s="2">
        <v>11</v>
      </c>
      <c r="D76" s="2">
        <v>4</v>
      </c>
      <c r="E76" s="2">
        <v>3</v>
      </c>
      <c r="F76" s="2">
        <v>1</v>
      </c>
      <c r="G76" s="3">
        <v>19</v>
      </c>
      <c r="H76" s="2">
        <v>5949</v>
      </c>
      <c r="I76" s="292"/>
      <c r="J76" s="49">
        <v>3</v>
      </c>
      <c r="K76" s="49">
        <v>1</v>
      </c>
      <c r="L76" s="81">
        <f>(K76*100/J76)</f>
        <v>33.333333333333336</v>
      </c>
      <c r="M76" s="2">
        <v>100</v>
      </c>
      <c r="N76" s="2">
        <v>99</v>
      </c>
      <c r="O76" s="51">
        <f t="shared" si="19"/>
        <v>99</v>
      </c>
      <c r="P76">
        <v>129.41</v>
      </c>
      <c r="Q76">
        <v>134.76</v>
      </c>
      <c r="R76">
        <v>124.6</v>
      </c>
      <c r="S76">
        <v>130.48</v>
      </c>
      <c r="T76">
        <v>129.81</v>
      </c>
      <c r="U76" s="266">
        <v>81.95121951219512</v>
      </c>
      <c r="V76" s="266">
        <v>167.8048780487805</v>
      </c>
      <c r="W76" s="266">
        <v>160.97560975609758</v>
      </c>
      <c r="X76" s="266">
        <v>182.9268292682927</v>
      </c>
      <c r="Y76" s="266">
        <v>160</v>
      </c>
      <c r="Z76" s="266">
        <v>177.5609756097561</v>
      </c>
      <c r="AA76" s="266">
        <v>127.3170731707317</v>
      </c>
      <c r="AB76" s="266">
        <v>93.61</v>
      </c>
      <c r="AC76" s="266">
        <v>33.65853658536586</v>
      </c>
      <c r="AD76" s="267">
        <v>2</v>
      </c>
      <c r="AE76" s="268">
        <v>9</v>
      </c>
      <c r="AF76" s="269">
        <f t="shared" si="20"/>
        <v>7</v>
      </c>
      <c r="AG76" s="266">
        <f t="shared" si="21"/>
        <v>77.77777777777779</v>
      </c>
      <c r="AH76" s="228">
        <v>0</v>
      </c>
      <c r="AI76" s="229">
        <v>0</v>
      </c>
      <c r="AJ76" s="230">
        <v>0</v>
      </c>
      <c r="AK76" s="7">
        <v>9</v>
      </c>
      <c r="AL76" s="7">
        <v>7</v>
      </c>
      <c r="AM76" s="53">
        <v>77.7777777777778</v>
      </c>
      <c r="AN76" s="54">
        <v>0</v>
      </c>
      <c r="AO76" s="238">
        <v>8</v>
      </c>
      <c r="AP76" s="54">
        <v>0</v>
      </c>
      <c r="AQ76" s="212" t="s">
        <v>1000</v>
      </c>
      <c r="AR76" s="207">
        <v>216</v>
      </c>
      <c r="AS76" s="207">
        <v>66</v>
      </c>
      <c r="AT76" s="206">
        <v>55</v>
      </c>
      <c r="AU76" s="207">
        <v>216</v>
      </c>
      <c r="AV76" s="207">
        <v>113</v>
      </c>
      <c r="AW76" s="206">
        <v>94.17</v>
      </c>
      <c r="AX76" s="207">
        <v>216</v>
      </c>
      <c r="AY76" s="213">
        <v>75</v>
      </c>
      <c r="AZ76" s="210">
        <v>62.5</v>
      </c>
      <c r="BA76" s="231">
        <f t="shared" si="34"/>
        <v>69.584375</v>
      </c>
      <c r="BB76" s="211" t="s">
        <v>927</v>
      </c>
      <c r="BC76" s="57">
        <v>3234</v>
      </c>
      <c r="BD76" s="57">
        <v>540</v>
      </c>
      <c r="BE76" s="56">
        <f t="shared" si="22"/>
        <v>0.5009276437847866</v>
      </c>
      <c r="BF76" s="57">
        <v>1097</v>
      </c>
      <c r="BG76" s="57">
        <v>73</v>
      </c>
      <c r="BH76" s="58">
        <f t="shared" si="23"/>
        <v>0.13309024612579762</v>
      </c>
      <c r="BI76" s="1">
        <v>221</v>
      </c>
      <c r="BJ76" s="1">
        <v>110</v>
      </c>
      <c r="BK76" s="59">
        <f t="shared" si="24"/>
        <v>49.7737556561086</v>
      </c>
      <c r="BL76" s="1">
        <v>221</v>
      </c>
      <c r="BM76" s="1">
        <v>49</v>
      </c>
      <c r="BN76" s="59">
        <f t="shared" si="25"/>
        <v>22.171945701357465</v>
      </c>
      <c r="BO76" s="76">
        <v>1</v>
      </c>
      <c r="BP76" s="77">
        <v>2</v>
      </c>
      <c r="BQ76" s="77">
        <v>1</v>
      </c>
      <c r="BR76" s="77">
        <v>1</v>
      </c>
      <c r="BS76" s="78">
        <v>4</v>
      </c>
      <c r="BT76" s="77">
        <v>221</v>
      </c>
      <c r="BU76" s="309"/>
      <c r="BV76" s="309"/>
      <c r="BW76" s="309"/>
      <c r="BX76" s="309"/>
      <c r="BY76" s="52">
        <v>1</v>
      </c>
      <c r="BZ76" s="226">
        <v>13398</v>
      </c>
      <c r="CA76" s="227">
        <v>7</v>
      </c>
      <c r="CB76" s="227">
        <v>100</v>
      </c>
      <c r="CC76" s="65">
        <v>2086</v>
      </c>
      <c r="CD76" s="65">
        <v>1816</v>
      </c>
      <c r="CE76" s="273" t="s">
        <v>256</v>
      </c>
      <c r="CF76" s="277">
        <v>13398</v>
      </c>
      <c r="CG76" s="278">
        <v>7</v>
      </c>
      <c r="CH76" s="64">
        <v>100</v>
      </c>
      <c r="CI76" s="239">
        <v>7</v>
      </c>
      <c r="CJ76" s="79">
        <v>65</v>
      </c>
      <c r="CK76" s="79">
        <v>0</v>
      </c>
      <c r="CL76" s="79">
        <v>86</v>
      </c>
      <c r="CM76" s="79">
        <v>225</v>
      </c>
      <c r="CN76" s="79">
        <v>0</v>
      </c>
      <c r="CO76" s="79">
        <v>13</v>
      </c>
      <c r="CP76" s="79">
        <v>18</v>
      </c>
      <c r="CQ76" s="240" t="s">
        <v>1145</v>
      </c>
      <c r="CR76" s="241">
        <v>71.4</v>
      </c>
      <c r="CS76" s="350">
        <v>0</v>
      </c>
      <c r="CT76" s="351">
        <v>0</v>
      </c>
      <c r="CU76" s="352">
        <v>0</v>
      </c>
      <c r="CV76" s="68">
        <v>7857</v>
      </c>
      <c r="CW76" s="69">
        <v>4360</v>
      </c>
      <c r="CX76" s="70">
        <f t="shared" si="26"/>
        <v>55.491918034873365</v>
      </c>
      <c r="CY76" s="69">
        <v>6337</v>
      </c>
      <c r="CZ76" s="70">
        <f t="shared" si="27"/>
        <v>80.65419371261295</v>
      </c>
      <c r="DA76" s="69">
        <v>5456</v>
      </c>
      <c r="DB76" s="70">
        <f t="shared" si="28"/>
        <v>69.44126256841034</v>
      </c>
      <c r="DC76" s="69">
        <v>10541</v>
      </c>
      <c r="DD76" s="71">
        <f t="shared" si="29"/>
        <v>134.16062110220187</v>
      </c>
      <c r="DE76" s="69">
        <v>9694</v>
      </c>
      <c r="DF76" s="71">
        <f t="shared" si="30"/>
        <v>123.38042509863816</v>
      </c>
      <c r="DG76" s="69">
        <v>5009</v>
      </c>
      <c r="DH76" s="71">
        <f t="shared" si="31"/>
        <v>63.75206821942218</v>
      </c>
      <c r="DI76" s="72">
        <v>4482</v>
      </c>
      <c r="DJ76" s="73">
        <f t="shared" si="32"/>
        <v>57.0446735395189</v>
      </c>
      <c r="DK76" s="74">
        <v>7</v>
      </c>
      <c r="DL76" s="75">
        <f t="shared" si="33"/>
        <v>116.66666666666667</v>
      </c>
      <c r="DM76" s="251">
        <v>1</v>
      </c>
      <c r="DN76" s="252">
        <v>1</v>
      </c>
      <c r="DO76" s="230">
        <v>100</v>
      </c>
      <c r="DP76" s="253"/>
    </row>
    <row r="77" spans="1:120" ht="15" customHeight="1" thickBot="1">
      <c r="A77" s="47">
        <v>8</v>
      </c>
      <c r="B77" s="48" t="s">
        <v>257</v>
      </c>
      <c r="C77" s="2">
        <v>6</v>
      </c>
      <c r="D77" s="2">
        <v>0</v>
      </c>
      <c r="E77" s="2">
        <v>0</v>
      </c>
      <c r="F77" s="2">
        <v>0</v>
      </c>
      <c r="G77" s="3">
        <v>6</v>
      </c>
      <c r="H77" s="2">
        <v>3060</v>
      </c>
      <c r="I77" s="292"/>
      <c r="J77" s="49">
        <v>0</v>
      </c>
      <c r="K77" s="49">
        <v>0</v>
      </c>
      <c r="L77" s="50">
        <v>0</v>
      </c>
      <c r="M77" s="2">
        <v>18</v>
      </c>
      <c r="N77" s="2">
        <v>15</v>
      </c>
      <c r="O77" s="51">
        <f t="shared" si="19"/>
        <v>83.33333333333334</v>
      </c>
      <c r="P77">
        <v>36.46</v>
      </c>
      <c r="Q77">
        <v>39.58</v>
      </c>
      <c r="R77">
        <v>38.54</v>
      </c>
      <c r="S77">
        <v>39.58</v>
      </c>
      <c r="T77">
        <v>38.54</v>
      </c>
      <c r="U77" s="266">
        <v>69.04761904761905</v>
      </c>
      <c r="V77" s="266">
        <v>48.80952380952381</v>
      </c>
      <c r="W77" s="266">
        <v>45.23809523809524</v>
      </c>
      <c r="X77" s="266">
        <v>57.14285714285714</v>
      </c>
      <c r="Y77" s="266">
        <v>50</v>
      </c>
      <c r="Z77" s="266">
        <v>50</v>
      </c>
      <c r="AA77" s="266">
        <v>27.380952380952383</v>
      </c>
      <c r="AB77" s="266">
        <v>73.74</v>
      </c>
      <c r="AC77" s="266">
        <v>39.285714285714285</v>
      </c>
      <c r="AD77" s="267">
        <v>9</v>
      </c>
      <c r="AE77" s="268">
        <v>9</v>
      </c>
      <c r="AF77" s="269">
        <f t="shared" si="20"/>
        <v>0</v>
      </c>
      <c r="AG77" s="266">
        <f t="shared" si="21"/>
        <v>0</v>
      </c>
      <c r="AH77" s="228">
        <v>0</v>
      </c>
      <c r="AI77" s="229">
        <v>0</v>
      </c>
      <c r="AJ77" s="230">
        <v>0</v>
      </c>
      <c r="AK77" s="7">
        <v>0</v>
      </c>
      <c r="AL77" s="7">
        <v>0</v>
      </c>
      <c r="AM77" s="53">
        <v>0</v>
      </c>
      <c r="AN77" s="54">
        <v>0</v>
      </c>
      <c r="AO77" s="238">
        <v>0</v>
      </c>
      <c r="AP77" s="54">
        <v>0</v>
      </c>
      <c r="AQ77" s="212" t="s">
        <v>1001</v>
      </c>
      <c r="AR77" s="207">
        <v>168</v>
      </c>
      <c r="AS77" s="207">
        <v>0</v>
      </c>
      <c r="AT77" s="206">
        <v>0</v>
      </c>
      <c r="AU77" s="207">
        <v>168</v>
      </c>
      <c r="AV77" s="207">
        <v>0</v>
      </c>
      <c r="AW77" s="206">
        <v>0</v>
      </c>
      <c r="AX77" s="207">
        <v>168</v>
      </c>
      <c r="AY77" s="213">
        <v>0</v>
      </c>
      <c r="AZ77" s="210">
        <v>0</v>
      </c>
      <c r="BA77" s="231">
        <f t="shared" si="34"/>
        <v>0</v>
      </c>
      <c r="BB77" s="211" t="s">
        <v>924</v>
      </c>
      <c r="BC77" s="57">
        <v>1515</v>
      </c>
      <c r="BD77" s="57" t="s">
        <v>128</v>
      </c>
      <c r="BE77" s="56" t="e">
        <f t="shared" si="22"/>
        <v>#VALUE!</v>
      </c>
      <c r="BF77" s="57">
        <v>523</v>
      </c>
      <c r="BG77" s="57">
        <v>15</v>
      </c>
      <c r="BH77" s="58">
        <f t="shared" si="23"/>
        <v>0.05736137667304015</v>
      </c>
      <c r="BI77" s="1">
        <v>94</v>
      </c>
      <c r="BJ77" s="1">
        <v>32</v>
      </c>
      <c r="BK77" s="59">
        <f t="shared" si="24"/>
        <v>34.04255319148936</v>
      </c>
      <c r="BL77" s="1">
        <v>94</v>
      </c>
      <c r="BM77" s="1">
        <v>30</v>
      </c>
      <c r="BN77" s="59">
        <f t="shared" si="25"/>
        <v>31.914893617021278</v>
      </c>
      <c r="BO77" s="76">
        <v>0</v>
      </c>
      <c r="BP77" s="77">
        <v>1</v>
      </c>
      <c r="BQ77" s="77">
        <v>0</v>
      </c>
      <c r="BR77" s="77">
        <v>0</v>
      </c>
      <c r="BS77" s="78">
        <v>1</v>
      </c>
      <c r="BT77" s="77">
        <v>94</v>
      </c>
      <c r="BU77" s="309"/>
      <c r="BV77" s="309"/>
      <c r="BW77" s="309"/>
      <c r="BX77" s="309"/>
      <c r="BY77" s="52">
        <v>0</v>
      </c>
      <c r="BZ77" s="226">
        <v>6767</v>
      </c>
      <c r="CA77" s="227">
        <v>3</v>
      </c>
      <c r="CB77" s="227">
        <v>100</v>
      </c>
      <c r="CC77" s="65">
        <v>1030</v>
      </c>
      <c r="CD77" s="66">
        <v>593</v>
      </c>
      <c r="CE77" s="273" t="s">
        <v>258</v>
      </c>
      <c r="CF77" s="277">
        <v>6767</v>
      </c>
      <c r="CG77" s="278">
        <v>3</v>
      </c>
      <c r="CH77" s="64">
        <v>100</v>
      </c>
      <c r="CI77" s="239">
        <v>7</v>
      </c>
      <c r="CJ77" s="79">
        <v>9</v>
      </c>
      <c r="CK77" s="79">
        <v>0</v>
      </c>
      <c r="CL77" s="79">
        <v>56</v>
      </c>
      <c r="CM77" s="79">
        <v>1</v>
      </c>
      <c r="CN77" s="79">
        <v>0</v>
      </c>
      <c r="CO77" s="79">
        <v>0</v>
      </c>
      <c r="CP77" s="79">
        <v>0</v>
      </c>
      <c r="CQ77" s="240" t="s">
        <v>1152</v>
      </c>
      <c r="CR77" s="241">
        <v>42.8</v>
      </c>
      <c r="CS77" s="350">
        <v>0</v>
      </c>
      <c r="CT77" s="351">
        <v>0</v>
      </c>
      <c r="CU77" s="352">
        <v>0</v>
      </c>
      <c r="CV77" s="68">
        <v>2154</v>
      </c>
      <c r="CW77" s="69">
        <v>4285</v>
      </c>
      <c r="CX77" s="70">
        <f t="shared" si="26"/>
        <v>198.9322191272052</v>
      </c>
      <c r="CY77" s="69">
        <v>2156</v>
      </c>
      <c r="CZ77" s="70">
        <f t="shared" si="27"/>
        <v>100.0928505106778</v>
      </c>
      <c r="DA77" s="69">
        <v>2155</v>
      </c>
      <c r="DB77" s="70">
        <f t="shared" si="28"/>
        <v>100.04642525533892</v>
      </c>
      <c r="DC77" s="69">
        <v>2861</v>
      </c>
      <c r="DD77" s="71">
        <f t="shared" si="29"/>
        <v>132.82265552460538</v>
      </c>
      <c r="DE77" s="69">
        <v>1413</v>
      </c>
      <c r="DF77" s="71">
        <f t="shared" si="30"/>
        <v>65.59888579387186</v>
      </c>
      <c r="DG77" s="69">
        <v>2169</v>
      </c>
      <c r="DH77" s="71">
        <f t="shared" si="31"/>
        <v>100.69637883008356</v>
      </c>
      <c r="DI77" s="72">
        <v>2169</v>
      </c>
      <c r="DJ77" s="73">
        <f t="shared" si="32"/>
        <v>100.69637883008356</v>
      </c>
      <c r="DK77" s="74">
        <v>7</v>
      </c>
      <c r="DL77" s="75">
        <f t="shared" si="33"/>
        <v>116.66666666666667</v>
      </c>
      <c r="DM77" s="251">
        <v>0</v>
      </c>
      <c r="DN77" s="252">
        <v>0</v>
      </c>
      <c r="DO77" s="230">
        <v>0</v>
      </c>
      <c r="DP77" s="253"/>
    </row>
    <row r="78" spans="1:120" ht="15" customHeight="1" thickBot="1">
      <c r="A78" s="47">
        <v>6</v>
      </c>
      <c r="B78" s="48" t="s">
        <v>259</v>
      </c>
      <c r="C78" s="2">
        <v>4</v>
      </c>
      <c r="D78" s="2">
        <v>1</v>
      </c>
      <c r="E78" s="2">
        <v>0</v>
      </c>
      <c r="F78" s="2">
        <v>1</v>
      </c>
      <c r="G78" s="3">
        <v>6</v>
      </c>
      <c r="H78" s="2">
        <v>3182</v>
      </c>
      <c r="I78" s="292"/>
      <c r="J78" s="49">
        <v>1</v>
      </c>
      <c r="K78" s="49">
        <v>1</v>
      </c>
      <c r="L78" s="50">
        <f aca="true" t="shared" si="35" ref="L78:L83">(K78*100/J78)</f>
        <v>100</v>
      </c>
      <c r="M78" s="2">
        <v>36</v>
      </c>
      <c r="N78" s="2">
        <v>32</v>
      </c>
      <c r="O78" s="51">
        <f t="shared" si="19"/>
        <v>88.88888888888889</v>
      </c>
      <c r="P78">
        <v>92.13</v>
      </c>
      <c r="Q78">
        <v>89.89</v>
      </c>
      <c r="R78">
        <v>84.27</v>
      </c>
      <c r="S78">
        <v>83.15</v>
      </c>
      <c r="T78">
        <v>87.36</v>
      </c>
      <c r="U78" s="266">
        <v>1.2048192771084338</v>
      </c>
      <c r="V78" s="266">
        <v>84.33734939759037</v>
      </c>
      <c r="W78" s="266">
        <v>90.36144578313254</v>
      </c>
      <c r="X78" s="266">
        <v>86.74698795180723</v>
      </c>
      <c r="Y78" s="266">
        <v>72.28915662650603</v>
      </c>
      <c r="Z78" s="266">
        <v>84.33734939759037</v>
      </c>
      <c r="AA78" s="266">
        <v>95.18072289156626</v>
      </c>
      <c r="AB78" s="266">
        <v>81.29</v>
      </c>
      <c r="AC78" s="266">
        <v>79.51807228915662</v>
      </c>
      <c r="AD78" s="267">
        <v>7</v>
      </c>
      <c r="AE78" s="268">
        <v>9</v>
      </c>
      <c r="AF78" s="269">
        <f t="shared" si="20"/>
        <v>2</v>
      </c>
      <c r="AG78" s="266">
        <f t="shared" si="21"/>
        <v>22.22222222222222</v>
      </c>
      <c r="AH78" s="228">
        <v>3</v>
      </c>
      <c r="AI78" s="229">
        <v>0</v>
      </c>
      <c r="AJ78" s="230">
        <v>0</v>
      </c>
      <c r="AK78" s="7">
        <v>1</v>
      </c>
      <c r="AL78" s="7">
        <v>1</v>
      </c>
      <c r="AM78" s="53">
        <v>100</v>
      </c>
      <c r="AN78" s="54">
        <v>0</v>
      </c>
      <c r="AO78" s="238">
        <v>0</v>
      </c>
      <c r="AP78" s="54">
        <v>0</v>
      </c>
      <c r="AQ78" s="212" t="s">
        <v>1002</v>
      </c>
      <c r="AR78" s="207">
        <v>168</v>
      </c>
      <c r="AS78" s="207">
        <v>8</v>
      </c>
      <c r="AT78" s="206">
        <v>7.41</v>
      </c>
      <c r="AU78" s="207">
        <v>168</v>
      </c>
      <c r="AV78" s="207">
        <v>48</v>
      </c>
      <c r="AW78" s="206">
        <v>44.44</v>
      </c>
      <c r="AX78" s="207">
        <v>168</v>
      </c>
      <c r="AY78" s="213">
        <v>48</v>
      </c>
      <c r="AZ78" s="210">
        <v>44.44</v>
      </c>
      <c r="BA78" s="231">
        <f t="shared" si="34"/>
        <v>30.553749999999997</v>
      </c>
      <c r="BB78" s="211" t="s">
        <v>924</v>
      </c>
      <c r="BC78" s="57">
        <v>1711</v>
      </c>
      <c r="BD78" s="57">
        <v>277</v>
      </c>
      <c r="BE78" s="56">
        <f t="shared" si="22"/>
        <v>0.4856808883693746</v>
      </c>
      <c r="BF78" s="57">
        <v>557</v>
      </c>
      <c r="BG78" s="57">
        <v>115</v>
      </c>
      <c r="BH78" s="58">
        <f t="shared" si="23"/>
        <v>0.4129263913824057</v>
      </c>
      <c r="BI78" s="1">
        <v>92</v>
      </c>
      <c r="BJ78" s="1">
        <v>25</v>
      </c>
      <c r="BK78" s="59">
        <f t="shared" si="24"/>
        <v>27.173913043478258</v>
      </c>
      <c r="BL78" s="1">
        <v>92</v>
      </c>
      <c r="BM78" s="1">
        <v>20</v>
      </c>
      <c r="BN78" s="59">
        <f t="shared" si="25"/>
        <v>21.73913043478261</v>
      </c>
      <c r="BO78" s="76">
        <v>0</v>
      </c>
      <c r="BP78" s="77">
        <v>1</v>
      </c>
      <c r="BQ78" s="77">
        <v>0</v>
      </c>
      <c r="BR78" s="77">
        <v>0</v>
      </c>
      <c r="BS78" s="78">
        <v>1</v>
      </c>
      <c r="BT78" s="77">
        <v>92</v>
      </c>
      <c r="BU78" s="309"/>
      <c r="BV78" s="309"/>
      <c r="BW78" s="309"/>
      <c r="BX78" s="309"/>
      <c r="BY78" s="52">
        <v>0</v>
      </c>
      <c r="BZ78" s="226">
        <v>6662</v>
      </c>
      <c r="CA78" s="227">
        <v>3</v>
      </c>
      <c r="CB78" s="227">
        <v>100</v>
      </c>
      <c r="CC78" s="66">
        <v>891</v>
      </c>
      <c r="CD78" s="66">
        <v>523</v>
      </c>
      <c r="CE78" s="273" t="s">
        <v>260</v>
      </c>
      <c r="CF78" s="277">
        <v>6662</v>
      </c>
      <c r="CG78" s="278">
        <v>3</v>
      </c>
      <c r="CH78" s="64">
        <v>100</v>
      </c>
      <c r="CI78" s="239">
        <v>7</v>
      </c>
      <c r="CJ78" s="79">
        <v>0</v>
      </c>
      <c r="CK78" s="79">
        <v>0</v>
      </c>
      <c r="CL78" s="79">
        <v>0</v>
      </c>
      <c r="CM78" s="79">
        <v>0</v>
      </c>
      <c r="CN78" s="79">
        <v>0</v>
      </c>
      <c r="CO78" s="79">
        <v>80</v>
      </c>
      <c r="CP78" s="79">
        <v>80</v>
      </c>
      <c r="CQ78" s="240" t="s">
        <v>1153</v>
      </c>
      <c r="CR78" s="241">
        <v>28.5</v>
      </c>
      <c r="CS78" s="350">
        <v>0</v>
      </c>
      <c r="CT78" s="351">
        <v>0</v>
      </c>
      <c r="CU78" s="352">
        <v>0</v>
      </c>
      <c r="CV78" s="68">
        <v>4196</v>
      </c>
      <c r="CW78" s="69">
        <v>7843</v>
      </c>
      <c r="CX78" s="70">
        <f t="shared" si="26"/>
        <v>186.9161105815062</v>
      </c>
      <c r="CY78" s="69">
        <v>3923</v>
      </c>
      <c r="CZ78" s="70">
        <f t="shared" si="27"/>
        <v>93.49380362249762</v>
      </c>
      <c r="DA78" s="69">
        <v>1419</v>
      </c>
      <c r="DB78" s="70">
        <f t="shared" si="28"/>
        <v>33.81792183031458</v>
      </c>
      <c r="DC78" s="69">
        <v>6835</v>
      </c>
      <c r="DD78" s="71">
        <f t="shared" si="29"/>
        <v>162.8932316491897</v>
      </c>
      <c r="DE78" s="69">
        <v>3400</v>
      </c>
      <c r="DF78" s="71">
        <f t="shared" si="30"/>
        <v>81.02955195424214</v>
      </c>
      <c r="DG78" s="69">
        <v>2505</v>
      </c>
      <c r="DH78" s="71">
        <f t="shared" si="31"/>
        <v>59.69971401334604</v>
      </c>
      <c r="DI78" s="72">
        <v>1988</v>
      </c>
      <c r="DJ78" s="73">
        <f t="shared" si="32"/>
        <v>47.37845567206864</v>
      </c>
      <c r="DK78" s="74">
        <v>7</v>
      </c>
      <c r="DL78" s="75">
        <f t="shared" si="33"/>
        <v>116.66666666666667</v>
      </c>
      <c r="DM78" s="251">
        <v>1</v>
      </c>
      <c r="DN78" s="252">
        <v>1</v>
      </c>
      <c r="DO78" s="230">
        <v>100</v>
      </c>
      <c r="DP78" s="253"/>
    </row>
    <row r="79" spans="1:120" ht="15" customHeight="1" thickBot="1">
      <c r="A79" s="47">
        <v>8</v>
      </c>
      <c r="B79" s="48" t="s">
        <v>261</v>
      </c>
      <c r="C79" s="2">
        <v>5</v>
      </c>
      <c r="D79" s="2">
        <v>3</v>
      </c>
      <c r="E79" s="2">
        <v>0</v>
      </c>
      <c r="F79" s="2">
        <v>1</v>
      </c>
      <c r="G79" s="3">
        <v>9</v>
      </c>
      <c r="H79" s="2">
        <v>4310</v>
      </c>
      <c r="I79" s="292"/>
      <c r="J79" s="49">
        <v>3</v>
      </c>
      <c r="K79" s="49">
        <v>3</v>
      </c>
      <c r="L79" s="50">
        <f t="shared" si="35"/>
        <v>100</v>
      </c>
      <c r="M79" s="2">
        <v>42</v>
      </c>
      <c r="N79" s="2">
        <v>39</v>
      </c>
      <c r="O79" s="51">
        <f t="shared" si="19"/>
        <v>92.85714285714286</v>
      </c>
      <c r="P79">
        <v>94.25</v>
      </c>
      <c r="Q79">
        <v>93.1</v>
      </c>
      <c r="R79">
        <v>97.7</v>
      </c>
      <c r="S79">
        <v>87.36</v>
      </c>
      <c r="T79">
        <v>93.1</v>
      </c>
      <c r="U79" s="266">
        <v>15.957446808510639</v>
      </c>
      <c r="V79" s="266">
        <v>71.27659574468085</v>
      </c>
      <c r="W79" s="266">
        <v>84.04255319148936</v>
      </c>
      <c r="X79" s="266">
        <v>67.02127659574468</v>
      </c>
      <c r="Y79" s="266">
        <v>62.76595744680851</v>
      </c>
      <c r="Z79" s="266">
        <v>63.829787234042556</v>
      </c>
      <c r="AA79" s="266">
        <v>91.48936170212765</v>
      </c>
      <c r="AB79" s="266">
        <v>60.09</v>
      </c>
      <c r="AC79" s="266">
        <v>77.6595744680851</v>
      </c>
      <c r="AD79" s="267">
        <v>9</v>
      </c>
      <c r="AE79" s="268">
        <v>9</v>
      </c>
      <c r="AF79" s="269">
        <f t="shared" si="20"/>
        <v>0</v>
      </c>
      <c r="AG79" s="266">
        <f t="shared" si="21"/>
        <v>0</v>
      </c>
      <c r="AH79" s="228">
        <v>1</v>
      </c>
      <c r="AI79" s="229">
        <v>0</v>
      </c>
      <c r="AJ79" s="230">
        <v>0</v>
      </c>
      <c r="AK79" s="7">
        <v>0</v>
      </c>
      <c r="AL79" s="7">
        <v>0</v>
      </c>
      <c r="AM79" s="53">
        <v>0</v>
      </c>
      <c r="AN79" s="54">
        <v>0</v>
      </c>
      <c r="AO79" s="238">
        <v>0</v>
      </c>
      <c r="AP79" s="54">
        <v>0</v>
      </c>
      <c r="AQ79" s="212" t="s">
        <v>1003</v>
      </c>
      <c r="AR79" s="207">
        <v>120</v>
      </c>
      <c r="AS79" s="207">
        <v>26</v>
      </c>
      <c r="AT79" s="206">
        <v>24.07</v>
      </c>
      <c r="AU79" s="207">
        <v>120</v>
      </c>
      <c r="AV79" s="207">
        <v>40</v>
      </c>
      <c r="AW79" s="206">
        <v>37.04</v>
      </c>
      <c r="AX79" s="207">
        <v>120</v>
      </c>
      <c r="AY79" s="213">
        <v>0</v>
      </c>
      <c r="AZ79" s="210">
        <v>0</v>
      </c>
      <c r="BA79" s="231">
        <f t="shared" si="34"/>
        <v>20.60125</v>
      </c>
      <c r="BB79" s="211" t="s">
        <v>924</v>
      </c>
      <c r="BC79" s="57">
        <v>2087</v>
      </c>
      <c r="BD79" s="57">
        <v>242</v>
      </c>
      <c r="BE79" s="56">
        <f t="shared" si="22"/>
        <v>0.34786775275515097</v>
      </c>
      <c r="BF79" s="57">
        <v>722</v>
      </c>
      <c r="BG79" s="57">
        <v>55</v>
      </c>
      <c r="BH79" s="58">
        <f t="shared" si="23"/>
        <v>0.1523545706371191</v>
      </c>
      <c r="BI79" s="1">
        <v>65</v>
      </c>
      <c r="BJ79" s="1">
        <v>31</v>
      </c>
      <c r="BK79" s="59">
        <f t="shared" si="24"/>
        <v>47.69230769230769</v>
      </c>
      <c r="BL79" s="1">
        <v>65</v>
      </c>
      <c r="BM79" s="1">
        <v>17</v>
      </c>
      <c r="BN79" s="59">
        <f t="shared" si="25"/>
        <v>26.153846153846157</v>
      </c>
      <c r="BO79" s="76">
        <v>0</v>
      </c>
      <c r="BP79" s="77">
        <v>2</v>
      </c>
      <c r="BQ79" s="77">
        <v>1</v>
      </c>
      <c r="BR79" s="77">
        <v>0</v>
      </c>
      <c r="BS79" s="78">
        <v>3</v>
      </c>
      <c r="BT79" s="77">
        <v>65</v>
      </c>
      <c r="BU79" s="309"/>
      <c r="BV79" s="309"/>
      <c r="BW79" s="309"/>
      <c r="BX79" s="309"/>
      <c r="BY79" s="52">
        <v>0</v>
      </c>
      <c r="BZ79" s="226">
        <v>4261</v>
      </c>
      <c r="CA79" s="227">
        <v>2</v>
      </c>
      <c r="CB79" s="227">
        <v>100</v>
      </c>
      <c r="CC79" s="65">
        <v>1350</v>
      </c>
      <c r="CD79" s="65">
        <v>1295</v>
      </c>
      <c r="CE79" s="273" t="s">
        <v>262</v>
      </c>
      <c r="CF79" s="277">
        <v>9296</v>
      </c>
      <c r="CG79" s="278">
        <v>5</v>
      </c>
      <c r="CH79" s="64">
        <v>100</v>
      </c>
      <c r="CI79" s="239">
        <v>7</v>
      </c>
      <c r="CJ79" s="79">
        <v>7</v>
      </c>
      <c r="CK79" s="79">
        <v>0</v>
      </c>
      <c r="CL79" s="79">
        <v>2</v>
      </c>
      <c r="CM79" s="79">
        <v>48</v>
      </c>
      <c r="CN79" s="79">
        <v>0</v>
      </c>
      <c r="CO79" s="79">
        <v>0</v>
      </c>
      <c r="CP79" s="79">
        <v>0</v>
      </c>
      <c r="CQ79" s="240" t="s">
        <v>1152</v>
      </c>
      <c r="CR79" s="241">
        <v>42.8</v>
      </c>
      <c r="CS79" s="350">
        <v>0</v>
      </c>
      <c r="CT79" s="351">
        <v>0</v>
      </c>
      <c r="CU79" s="352">
        <v>0</v>
      </c>
      <c r="CV79" s="68">
        <v>1990</v>
      </c>
      <c r="CW79" s="69">
        <v>3929</v>
      </c>
      <c r="CX79" s="70">
        <f t="shared" si="26"/>
        <v>197.43718592964825</v>
      </c>
      <c r="CY79" s="69">
        <v>1968</v>
      </c>
      <c r="CZ79" s="70">
        <f t="shared" si="27"/>
        <v>98.89447236180905</v>
      </c>
      <c r="DA79" s="69">
        <v>1250</v>
      </c>
      <c r="DB79" s="70">
        <f t="shared" si="28"/>
        <v>62.8140703517588</v>
      </c>
      <c r="DC79" s="69">
        <v>4324</v>
      </c>
      <c r="DD79" s="71">
        <f t="shared" si="29"/>
        <v>217.28643216080403</v>
      </c>
      <c r="DE79" s="69">
        <v>2519</v>
      </c>
      <c r="DF79" s="71">
        <f t="shared" si="30"/>
        <v>126.58291457286433</v>
      </c>
      <c r="DG79" s="69">
        <v>1837</v>
      </c>
      <c r="DH79" s="71">
        <f t="shared" si="31"/>
        <v>92.31155778894473</v>
      </c>
      <c r="DI79" s="72">
        <v>2459</v>
      </c>
      <c r="DJ79" s="73">
        <f t="shared" si="32"/>
        <v>123.56783919597989</v>
      </c>
      <c r="DK79" s="74">
        <v>7</v>
      </c>
      <c r="DL79" s="75">
        <f t="shared" si="33"/>
        <v>116.66666666666667</v>
      </c>
      <c r="DM79" s="251">
        <v>0</v>
      </c>
      <c r="DN79" s="252">
        <v>0</v>
      </c>
      <c r="DO79" s="230">
        <v>0</v>
      </c>
      <c r="DP79" s="253"/>
    </row>
    <row r="80" spans="1:120" ht="15" customHeight="1" thickBot="1">
      <c r="A80" s="47">
        <v>2</v>
      </c>
      <c r="B80" s="48" t="s">
        <v>263</v>
      </c>
      <c r="C80" s="2">
        <v>0</v>
      </c>
      <c r="D80" s="2">
        <v>2</v>
      </c>
      <c r="E80" s="2">
        <v>0</v>
      </c>
      <c r="F80" s="2">
        <v>0</v>
      </c>
      <c r="G80" s="3">
        <v>2</v>
      </c>
      <c r="H80" s="2">
        <v>1686</v>
      </c>
      <c r="I80" s="292"/>
      <c r="J80" s="49">
        <v>1</v>
      </c>
      <c r="K80" s="49">
        <v>1</v>
      </c>
      <c r="L80" s="50">
        <f t="shared" si="35"/>
        <v>100</v>
      </c>
      <c r="M80" s="2">
        <v>23</v>
      </c>
      <c r="N80" s="2">
        <v>22</v>
      </c>
      <c r="O80" s="51">
        <f t="shared" si="19"/>
        <v>95.65217391304348</v>
      </c>
      <c r="P80">
        <v>56.25</v>
      </c>
      <c r="Q80">
        <v>62.5</v>
      </c>
      <c r="R80">
        <v>60.42</v>
      </c>
      <c r="S80">
        <v>62.5</v>
      </c>
      <c r="T80">
        <v>60.42</v>
      </c>
      <c r="U80" s="266">
        <v>23.636363636363637</v>
      </c>
      <c r="V80" s="266">
        <v>109.09090909090908</v>
      </c>
      <c r="W80" s="266">
        <v>110.9090909090909</v>
      </c>
      <c r="X80" s="266">
        <v>120</v>
      </c>
      <c r="Y80" s="266">
        <v>105.45454545454544</v>
      </c>
      <c r="Z80" s="266">
        <v>121.81818181818183</v>
      </c>
      <c r="AA80" s="266">
        <v>116.36363636363636</v>
      </c>
      <c r="AB80" s="266">
        <v>77.1</v>
      </c>
      <c r="AC80" s="266">
        <v>116.36363636363636</v>
      </c>
      <c r="AD80" s="267">
        <v>2</v>
      </c>
      <c r="AE80" s="268">
        <v>9</v>
      </c>
      <c r="AF80" s="269">
        <f t="shared" si="20"/>
        <v>7</v>
      </c>
      <c r="AG80" s="266">
        <f t="shared" si="21"/>
        <v>77.77777777777779</v>
      </c>
      <c r="AH80" s="228">
        <v>0</v>
      </c>
      <c r="AI80" s="229">
        <v>0</v>
      </c>
      <c r="AJ80" s="230">
        <v>0</v>
      </c>
      <c r="AK80" s="7">
        <v>0</v>
      </c>
      <c r="AL80" s="7">
        <v>0</v>
      </c>
      <c r="AM80" s="53">
        <v>0</v>
      </c>
      <c r="AN80" s="54">
        <v>0</v>
      </c>
      <c r="AO80" s="238">
        <v>0</v>
      </c>
      <c r="AP80" s="54">
        <v>0</v>
      </c>
      <c r="AQ80" s="212" t="s">
        <v>1004</v>
      </c>
      <c r="AR80" s="207">
        <v>168</v>
      </c>
      <c r="AS80" s="207">
        <v>11</v>
      </c>
      <c r="AT80" s="206">
        <v>15.28</v>
      </c>
      <c r="AU80" s="207">
        <v>168</v>
      </c>
      <c r="AV80" s="207">
        <v>23</v>
      </c>
      <c r="AW80" s="206">
        <v>31.94</v>
      </c>
      <c r="AX80" s="207">
        <v>168</v>
      </c>
      <c r="AY80" s="213">
        <v>0</v>
      </c>
      <c r="AZ80" s="210">
        <v>0</v>
      </c>
      <c r="BA80" s="231">
        <f t="shared" si="34"/>
        <v>15.711249999999998</v>
      </c>
      <c r="BB80" s="211" t="s">
        <v>930</v>
      </c>
      <c r="BC80" s="57">
        <v>867</v>
      </c>
      <c r="BD80" s="57">
        <v>27</v>
      </c>
      <c r="BE80" s="56">
        <f t="shared" si="22"/>
        <v>0.09342560553633218</v>
      </c>
      <c r="BF80" s="57">
        <v>315</v>
      </c>
      <c r="BG80" s="57">
        <v>1</v>
      </c>
      <c r="BH80" s="58">
        <f t="shared" si="23"/>
        <v>0.006349206349206349</v>
      </c>
      <c r="BI80" s="1">
        <v>51</v>
      </c>
      <c r="BJ80" s="1">
        <v>29</v>
      </c>
      <c r="BK80" s="59">
        <f t="shared" si="24"/>
        <v>56.86274509803921</v>
      </c>
      <c r="BL80" s="1">
        <v>51</v>
      </c>
      <c r="BM80" s="1">
        <v>13</v>
      </c>
      <c r="BN80" s="59">
        <f t="shared" si="25"/>
        <v>25.49019607843137</v>
      </c>
      <c r="BO80" s="76">
        <v>0</v>
      </c>
      <c r="BP80" s="77">
        <v>0</v>
      </c>
      <c r="BQ80" s="77">
        <v>0</v>
      </c>
      <c r="BR80" s="77">
        <v>0</v>
      </c>
      <c r="BS80" s="78">
        <v>0</v>
      </c>
      <c r="BT80" s="77">
        <v>51</v>
      </c>
      <c r="BU80" s="309"/>
      <c r="BV80" s="309"/>
      <c r="BW80" s="309"/>
      <c r="BX80" s="309"/>
      <c r="BY80" s="52">
        <v>0</v>
      </c>
      <c r="BZ80" s="226">
        <v>9296</v>
      </c>
      <c r="CA80" s="227">
        <v>5</v>
      </c>
      <c r="CB80" s="227">
        <v>100</v>
      </c>
      <c r="CC80" s="66">
        <v>645</v>
      </c>
      <c r="CD80" s="66">
        <v>588</v>
      </c>
      <c r="CE80" s="273" t="s">
        <v>264</v>
      </c>
      <c r="CF80" s="277">
        <v>4261</v>
      </c>
      <c r="CG80" s="278">
        <v>2</v>
      </c>
      <c r="CH80" s="64">
        <v>100</v>
      </c>
      <c r="CI80" s="239">
        <v>7</v>
      </c>
      <c r="CJ80" s="79">
        <v>12</v>
      </c>
      <c r="CK80" s="79">
        <v>0</v>
      </c>
      <c r="CL80" s="79">
        <v>31</v>
      </c>
      <c r="CM80" s="79">
        <v>0</v>
      </c>
      <c r="CN80" s="79">
        <v>0</v>
      </c>
      <c r="CO80" s="79">
        <v>4</v>
      </c>
      <c r="CP80" s="79">
        <v>0</v>
      </c>
      <c r="CQ80" s="240" t="s">
        <v>1164</v>
      </c>
      <c r="CR80" s="241">
        <v>42.8</v>
      </c>
      <c r="CS80" s="350">
        <v>0</v>
      </c>
      <c r="CT80" s="351">
        <v>0</v>
      </c>
      <c r="CU80" s="352">
        <v>0</v>
      </c>
      <c r="CV80" s="68">
        <v>1618</v>
      </c>
      <c r="CW80" s="69">
        <v>3335</v>
      </c>
      <c r="CX80" s="70">
        <f t="shared" si="26"/>
        <v>206.1186650185414</v>
      </c>
      <c r="CY80" s="69">
        <v>310</v>
      </c>
      <c r="CZ80" s="70">
        <f t="shared" si="27"/>
        <v>19.15945611866502</v>
      </c>
      <c r="DA80" s="69">
        <v>1864</v>
      </c>
      <c r="DB80" s="70">
        <f t="shared" si="28"/>
        <v>115.20395550061804</v>
      </c>
      <c r="DC80" s="69">
        <v>1767</v>
      </c>
      <c r="DD80" s="71">
        <f t="shared" si="29"/>
        <v>109.2088998763906</v>
      </c>
      <c r="DE80" s="69">
        <v>1761</v>
      </c>
      <c r="DF80" s="71">
        <f t="shared" si="30"/>
        <v>108.8380716934487</v>
      </c>
      <c r="DG80" s="69">
        <v>1660</v>
      </c>
      <c r="DH80" s="71">
        <f t="shared" si="31"/>
        <v>102.59579728059332</v>
      </c>
      <c r="DI80" s="72">
        <v>445</v>
      </c>
      <c r="DJ80" s="73">
        <f t="shared" si="32"/>
        <v>27.503090234857847</v>
      </c>
      <c r="DK80" s="74">
        <v>6</v>
      </c>
      <c r="DL80" s="75">
        <f t="shared" si="33"/>
        <v>100</v>
      </c>
      <c r="DM80" s="251">
        <v>0</v>
      </c>
      <c r="DN80" s="252">
        <v>0</v>
      </c>
      <c r="DO80" s="230">
        <v>0</v>
      </c>
      <c r="DP80" s="253"/>
    </row>
    <row r="81" spans="1:120" ht="15" customHeight="1" thickBot="1">
      <c r="A81" s="47">
        <v>5</v>
      </c>
      <c r="B81" s="48" t="s">
        <v>265</v>
      </c>
      <c r="C81" s="2">
        <v>13</v>
      </c>
      <c r="D81" s="2">
        <v>5</v>
      </c>
      <c r="E81" s="2">
        <v>2</v>
      </c>
      <c r="F81" s="2">
        <v>1</v>
      </c>
      <c r="G81" s="3">
        <v>21</v>
      </c>
      <c r="H81" s="2">
        <v>6723</v>
      </c>
      <c r="I81" s="292"/>
      <c r="J81" s="49">
        <v>5</v>
      </c>
      <c r="K81" s="49">
        <v>1</v>
      </c>
      <c r="L81" s="50">
        <f t="shared" si="35"/>
        <v>20</v>
      </c>
      <c r="M81" s="2">
        <v>116</v>
      </c>
      <c r="N81" s="2">
        <v>107</v>
      </c>
      <c r="O81" s="51">
        <f t="shared" si="19"/>
        <v>92.24137931034483</v>
      </c>
      <c r="P81">
        <v>103.87</v>
      </c>
      <c r="Q81">
        <v>90.32</v>
      </c>
      <c r="R81">
        <v>106.45</v>
      </c>
      <c r="S81">
        <v>87.1</v>
      </c>
      <c r="T81">
        <v>96.94</v>
      </c>
      <c r="U81" s="266">
        <v>41.21212121212121</v>
      </c>
      <c r="V81" s="266">
        <v>103.03030303030303</v>
      </c>
      <c r="W81" s="266">
        <v>95.75757575757575</v>
      </c>
      <c r="X81" s="266">
        <v>95.75757575757575</v>
      </c>
      <c r="Y81" s="266">
        <v>101.21212121212122</v>
      </c>
      <c r="Z81" s="266">
        <v>96.96969696969697</v>
      </c>
      <c r="AA81" s="266">
        <v>96.36363636363636</v>
      </c>
      <c r="AB81" s="266">
        <v>58.43</v>
      </c>
      <c r="AC81" s="266">
        <v>95.15151515151516</v>
      </c>
      <c r="AD81" s="267">
        <v>2</v>
      </c>
      <c r="AE81" s="268">
        <v>9</v>
      </c>
      <c r="AF81" s="269">
        <f t="shared" si="20"/>
        <v>7</v>
      </c>
      <c r="AG81" s="266">
        <f t="shared" si="21"/>
        <v>77.77777777777779</v>
      </c>
      <c r="AH81" s="228">
        <v>1</v>
      </c>
      <c r="AI81" s="229">
        <v>0</v>
      </c>
      <c r="AJ81" s="230">
        <v>0</v>
      </c>
      <c r="AK81" s="7">
        <v>13</v>
      </c>
      <c r="AL81" s="7">
        <v>9</v>
      </c>
      <c r="AM81" s="53">
        <v>69.2307692307692</v>
      </c>
      <c r="AN81" s="54">
        <v>0</v>
      </c>
      <c r="AO81" s="238">
        <v>1</v>
      </c>
      <c r="AP81" s="54">
        <v>0</v>
      </c>
      <c r="AQ81" s="212" t="s">
        <v>1005</v>
      </c>
      <c r="AR81" s="207">
        <v>216</v>
      </c>
      <c r="AS81" s="207">
        <v>31</v>
      </c>
      <c r="AT81" s="206">
        <v>25.83</v>
      </c>
      <c r="AU81" s="207">
        <v>216</v>
      </c>
      <c r="AV81" s="207">
        <v>31</v>
      </c>
      <c r="AW81" s="206">
        <v>25.83</v>
      </c>
      <c r="AX81" s="207">
        <v>216</v>
      </c>
      <c r="AY81" s="213">
        <v>0</v>
      </c>
      <c r="AZ81" s="210">
        <v>0</v>
      </c>
      <c r="BA81" s="231">
        <f t="shared" si="34"/>
        <v>17.758124999999996</v>
      </c>
      <c r="BB81" s="211" t="s">
        <v>927</v>
      </c>
      <c r="BC81" s="57">
        <v>3555</v>
      </c>
      <c r="BD81" s="57">
        <v>533</v>
      </c>
      <c r="BE81" s="56">
        <f t="shared" si="22"/>
        <v>0.44978902953586497</v>
      </c>
      <c r="BF81" s="57">
        <v>1333</v>
      </c>
      <c r="BG81" s="57">
        <v>80</v>
      </c>
      <c r="BH81" s="58">
        <f t="shared" si="23"/>
        <v>0.12003000750187547</v>
      </c>
      <c r="BI81" s="1">
        <v>140</v>
      </c>
      <c r="BJ81" s="1">
        <v>74</v>
      </c>
      <c r="BK81" s="59">
        <f t="shared" si="24"/>
        <v>52.85714285714286</v>
      </c>
      <c r="BL81" s="1">
        <v>140</v>
      </c>
      <c r="BM81" s="1">
        <v>34</v>
      </c>
      <c r="BN81" s="59">
        <f t="shared" si="25"/>
        <v>24.285714285714285</v>
      </c>
      <c r="BO81" s="76">
        <v>0</v>
      </c>
      <c r="BP81" s="77">
        <v>1</v>
      </c>
      <c r="BQ81" s="77">
        <v>0</v>
      </c>
      <c r="BR81" s="77">
        <v>2</v>
      </c>
      <c r="BS81" s="78">
        <v>3</v>
      </c>
      <c r="BT81" s="77">
        <v>140</v>
      </c>
      <c r="BU81" s="309"/>
      <c r="BV81" s="309"/>
      <c r="BW81" s="309"/>
      <c r="BX81" s="309"/>
      <c r="BY81" s="52">
        <v>0</v>
      </c>
      <c r="BZ81" s="226">
        <v>14394</v>
      </c>
      <c r="CA81" s="227">
        <v>7</v>
      </c>
      <c r="CB81" s="227">
        <v>100</v>
      </c>
      <c r="CC81" s="65">
        <v>2114</v>
      </c>
      <c r="CD81" s="65">
        <v>2114</v>
      </c>
      <c r="CE81" s="273" t="s">
        <v>135</v>
      </c>
      <c r="CF81" s="277">
        <v>14394</v>
      </c>
      <c r="CG81" s="278">
        <v>7</v>
      </c>
      <c r="CH81" s="64">
        <v>100</v>
      </c>
      <c r="CI81" s="239">
        <v>7</v>
      </c>
      <c r="CJ81" s="79">
        <v>16</v>
      </c>
      <c r="CK81" s="79">
        <v>0</v>
      </c>
      <c r="CL81" s="79">
        <v>137</v>
      </c>
      <c r="CM81" s="79">
        <v>241</v>
      </c>
      <c r="CN81" s="79">
        <v>0</v>
      </c>
      <c r="CO81" s="79">
        <v>472</v>
      </c>
      <c r="CP81" s="79">
        <v>448</v>
      </c>
      <c r="CQ81" s="240" t="s">
        <v>1145</v>
      </c>
      <c r="CR81" s="241">
        <v>71.4</v>
      </c>
      <c r="CS81" s="350">
        <v>0</v>
      </c>
      <c r="CT81" s="351">
        <v>0</v>
      </c>
      <c r="CU81" s="352">
        <v>0</v>
      </c>
      <c r="CV81" s="68">
        <v>5698</v>
      </c>
      <c r="CW81" s="69">
        <v>8925</v>
      </c>
      <c r="CX81" s="70">
        <f t="shared" si="26"/>
        <v>156.63390663390663</v>
      </c>
      <c r="CY81" s="69">
        <v>4744</v>
      </c>
      <c r="CZ81" s="70">
        <f t="shared" si="27"/>
        <v>83.25728325728325</v>
      </c>
      <c r="DA81" s="69">
        <v>4100</v>
      </c>
      <c r="DB81" s="70">
        <f t="shared" si="28"/>
        <v>71.95507195507196</v>
      </c>
      <c r="DC81" s="69">
        <v>6828</v>
      </c>
      <c r="DD81" s="71">
        <f t="shared" si="29"/>
        <v>119.83151983151983</v>
      </c>
      <c r="DE81" s="69">
        <v>4175</v>
      </c>
      <c r="DF81" s="71">
        <f t="shared" si="30"/>
        <v>73.27132327132327</v>
      </c>
      <c r="DG81" s="69">
        <v>4003</v>
      </c>
      <c r="DH81" s="71">
        <f t="shared" si="31"/>
        <v>70.25272025272025</v>
      </c>
      <c r="DI81" s="72">
        <v>4203</v>
      </c>
      <c r="DJ81" s="73">
        <f t="shared" si="32"/>
        <v>73.76272376272375</v>
      </c>
      <c r="DK81" s="74">
        <v>7</v>
      </c>
      <c r="DL81" s="75">
        <f t="shared" si="33"/>
        <v>116.66666666666667</v>
      </c>
      <c r="DM81" s="251">
        <v>1</v>
      </c>
      <c r="DN81" s="252">
        <v>1</v>
      </c>
      <c r="DO81" s="230">
        <v>100</v>
      </c>
      <c r="DP81" s="253"/>
    </row>
    <row r="82" spans="1:120" ht="15" customHeight="1" thickBot="1">
      <c r="A82" s="47">
        <v>9</v>
      </c>
      <c r="B82" s="48" t="s">
        <v>266</v>
      </c>
      <c r="C82" s="2">
        <v>2</v>
      </c>
      <c r="D82" s="2">
        <v>1</v>
      </c>
      <c r="E82" s="2">
        <v>0</v>
      </c>
      <c r="F82" s="2">
        <v>1</v>
      </c>
      <c r="G82" s="3">
        <v>4</v>
      </c>
      <c r="H82" s="2">
        <v>2186</v>
      </c>
      <c r="I82" s="292"/>
      <c r="J82" s="49">
        <v>1</v>
      </c>
      <c r="K82" s="49">
        <v>0</v>
      </c>
      <c r="L82" s="50">
        <f t="shared" si="35"/>
        <v>0</v>
      </c>
      <c r="M82" s="2">
        <v>27</v>
      </c>
      <c r="N82" s="2">
        <v>26</v>
      </c>
      <c r="O82" s="51">
        <f t="shared" si="19"/>
        <v>96.29629629629629</v>
      </c>
      <c r="P82">
        <v>96</v>
      </c>
      <c r="Q82">
        <v>92</v>
      </c>
      <c r="R82">
        <v>98</v>
      </c>
      <c r="S82">
        <v>96</v>
      </c>
      <c r="T82">
        <v>95.5</v>
      </c>
      <c r="U82" s="266">
        <v>39.21568627450981</v>
      </c>
      <c r="V82" s="266">
        <v>90.19607843137256</v>
      </c>
      <c r="W82" s="266">
        <v>84.31372549019608</v>
      </c>
      <c r="X82" s="266">
        <v>72.54901960784314</v>
      </c>
      <c r="Y82" s="266">
        <v>92.15686274509804</v>
      </c>
      <c r="Z82" s="266">
        <v>74.50980392156863</v>
      </c>
      <c r="AA82" s="266">
        <v>98.0392156862745</v>
      </c>
      <c r="AB82" s="266">
        <v>74.55</v>
      </c>
      <c r="AC82" s="266">
        <v>68.62745098039215</v>
      </c>
      <c r="AD82" s="267">
        <v>8</v>
      </c>
      <c r="AE82" s="268">
        <v>9</v>
      </c>
      <c r="AF82" s="269">
        <f t="shared" si="20"/>
        <v>1</v>
      </c>
      <c r="AG82" s="266">
        <f t="shared" si="21"/>
        <v>11.11111111111111</v>
      </c>
      <c r="AH82" s="228">
        <v>0</v>
      </c>
      <c r="AI82" s="229">
        <v>0</v>
      </c>
      <c r="AJ82" s="230">
        <v>0</v>
      </c>
      <c r="AK82" s="7">
        <v>0</v>
      </c>
      <c r="AL82" s="7">
        <v>0</v>
      </c>
      <c r="AM82" s="53">
        <v>0</v>
      </c>
      <c r="AN82" s="54">
        <v>0</v>
      </c>
      <c r="AO82" s="238">
        <v>3</v>
      </c>
      <c r="AP82" s="54">
        <v>0</v>
      </c>
      <c r="AQ82" s="212" t="s">
        <v>1006</v>
      </c>
      <c r="AR82" s="207">
        <v>300</v>
      </c>
      <c r="AS82" s="207">
        <v>65</v>
      </c>
      <c r="AT82" s="206">
        <v>41.67</v>
      </c>
      <c r="AU82" s="207">
        <v>300</v>
      </c>
      <c r="AV82" s="207">
        <v>173</v>
      </c>
      <c r="AW82" s="206">
        <v>110.9</v>
      </c>
      <c r="AX82" s="207">
        <v>300</v>
      </c>
      <c r="AY82" s="213">
        <v>118</v>
      </c>
      <c r="AZ82" s="210">
        <v>75.64</v>
      </c>
      <c r="BA82" s="231">
        <f t="shared" si="34"/>
        <v>73.91999999999999</v>
      </c>
      <c r="BB82" s="211">
        <v>156</v>
      </c>
      <c r="BC82" s="57">
        <v>1087</v>
      </c>
      <c r="BD82" s="57">
        <v>178</v>
      </c>
      <c r="BE82" s="56">
        <f t="shared" si="22"/>
        <v>0.4912603495860166</v>
      </c>
      <c r="BF82" s="57">
        <v>405</v>
      </c>
      <c r="BG82" s="57">
        <v>27</v>
      </c>
      <c r="BH82" s="58">
        <f t="shared" si="23"/>
        <v>0.13333333333333333</v>
      </c>
      <c r="BI82" s="1">
        <v>49</v>
      </c>
      <c r="BJ82" s="1">
        <v>20</v>
      </c>
      <c r="BK82" s="59">
        <f t="shared" si="24"/>
        <v>40.816326530612244</v>
      </c>
      <c r="BL82" s="1">
        <v>49</v>
      </c>
      <c r="BM82" s="1">
        <v>7</v>
      </c>
      <c r="BN82" s="59">
        <f t="shared" si="25"/>
        <v>14.285714285714285</v>
      </c>
      <c r="BO82" s="76">
        <v>0</v>
      </c>
      <c r="BP82" s="77">
        <v>0</v>
      </c>
      <c r="BQ82" s="77">
        <v>0</v>
      </c>
      <c r="BR82" s="77">
        <v>0</v>
      </c>
      <c r="BS82" s="78">
        <v>0</v>
      </c>
      <c r="BT82" s="77">
        <v>49</v>
      </c>
      <c r="BU82" s="309"/>
      <c r="BV82" s="309"/>
      <c r="BW82" s="309"/>
      <c r="BX82" s="309"/>
      <c r="BY82" s="52">
        <v>0</v>
      </c>
      <c r="BZ82" s="226">
        <v>4738</v>
      </c>
      <c r="CA82" s="227">
        <v>2</v>
      </c>
      <c r="CB82" s="227">
        <v>100</v>
      </c>
      <c r="CC82" s="66">
        <v>566</v>
      </c>
      <c r="CD82" s="66">
        <v>458</v>
      </c>
      <c r="CE82" s="273" t="s">
        <v>267</v>
      </c>
      <c r="CF82" s="277">
        <v>4738</v>
      </c>
      <c r="CG82" s="278">
        <v>2</v>
      </c>
      <c r="CH82" s="64">
        <v>100</v>
      </c>
      <c r="CI82" s="239">
        <v>7</v>
      </c>
      <c r="CJ82" s="79">
        <v>33</v>
      </c>
      <c r="CK82" s="79">
        <v>0</v>
      </c>
      <c r="CL82" s="79">
        <v>45</v>
      </c>
      <c r="CM82" s="79">
        <v>38</v>
      </c>
      <c r="CN82" s="79">
        <v>0</v>
      </c>
      <c r="CO82" s="79">
        <v>19</v>
      </c>
      <c r="CP82" s="79">
        <v>31</v>
      </c>
      <c r="CQ82" s="240" t="s">
        <v>1145</v>
      </c>
      <c r="CR82" s="241">
        <v>71.4</v>
      </c>
      <c r="CS82" s="350">
        <v>0</v>
      </c>
      <c r="CT82" s="351">
        <v>0</v>
      </c>
      <c r="CU82" s="352">
        <v>0</v>
      </c>
      <c r="CV82" s="68">
        <v>2459</v>
      </c>
      <c r="CW82" s="69">
        <v>3575</v>
      </c>
      <c r="CX82" s="70">
        <f t="shared" si="26"/>
        <v>145.3843025620171</v>
      </c>
      <c r="CY82" s="69">
        <v>1981</v>
      </c>
      <c r="CZ82" s="70">
        <f t="shared" si="27"/>
        <v>80.56120374135828</v>
      </c>
      <c r="DA82" s="69">
        <v>1600</v>
      </c>
      <c r="DB82" s="70">
        <f t="shared" si="28"/>
        <v>65.06710044733632</v>
      </c>
      <c r="DC82" s="69">
        <v>4496</v>
      </c>
      <c r="DD82" s="71">
        <f t="shared" si="29"/>
        <v>182.83855225701504</v>
      </c>
      <c r="DE82" s="69">
        <v>2729</v>
      </c>
      <c r="DF82" s="71">
        <f t="shared" si="30"/>
        <v>110.980073200488</v>
      </c>
      <c r="DG82" s="69">
        <v>1831</v>
      </c>
      <c r="DH82" s="71">
        <f t="shared" si="31"/>
        <v>74.4611630744205</v>
      </c>
      <c r="DI82" s="72">
        <v>901</v>
      </c>
      <c r="DJ82" s="73">
        <f t="shared" si="32"/>
        <v>36.64091093940626</v>
      </c>
      <c r="DK82" s="74">
        <v>6</v>
      </c>
      <c r="DL82" s="75">
        <f t="shared" si="33"/>
        <v>100</v>
      </c>
      <c r="DM82" s="251">
        <v>0</v>
      </c>
      <c r="DN82" s="252">
        <v>0</v>
      </c>
      <c r="DO82" s="230">
        <v>0</v>
      </c>
      <c r="DP82" s="253"/>
    </row>
    <row r="83" spans="1:120" ht="15" customHeight="1" thickBot="1">
      <c r="A83" s="47">
        <v>2</v>
      </c>
      <c r="B83" s="48" t="s">
        <v>268</v>
      </c>
      <c r="C83" s="2">
        <v>28</v>
      </c>
      <c r="D83" s="2">
        <v>15</v>
      </c>
      <c r="E83" s="2">
        <v>4</v>
      </c>
      <c r="F83" s="2">
        <v>7</v>
      </c>
      <c r="G83" s="3">
        <v>54</v>
      </c>
      <c r="H83" s="2">
        <v>16153</v>
      </c>
      <c r="I83" s="292"/>
      <c r="J83" s="49">
        <v>14</v>
      </c>
      <c r="K83" s="49">
        <v>6</v>
      </c>
      <c r="L83" s="81">
        <f t="shared" si="35"/>
        <v>42.857142857142854</v>
      </c>
      <c r="M83" s="2">
        <v>232</v>
      </c>
      <c r="N83" s="2">
        <v>225</v>
      </c>
      <c r="O83" s="51">
        <f t="shared" si="19"/>
        <v>96.98275862068965</v>
      </c>
      <c r="P83">
        <v>34.67</v>
      </c>
      <c r="Q83">
        <v>34.51</v>
      </c>
      <c r="R83">
        <v>32.51</v>
      </c>
      <c r="S83">
        <v>41.45</v>
      </c>
      <c r="T83">
        <v>35.79</v>
      </c>
      <c r="U83" s="266">
        <v>141.3892908827786</v>
      </c>
      <c r="V83" s="266">
        <v>22.720694645441387</v>
      </c>
      <c r="W83" s="266">
        <v>22.865412445730826</v>
      </c>
      <c r="X83" s="266">
        <v>21.852387843704776</v>
      </c>
      <c r="Y83" s="266">
        <v>23.154848046309695</v>
      </c>
      <c r="Z83" s="266">
        <v>21.70767004341534</v>
      </c>
      <c r="AA83" s="266">
        <v>22.14182344428365</v>
      </c>
      <c r="AB83" s="266">
        <v>76.77</v>
      </c>
      <c r="AC83" s="266">
        <v>16.49782923299566</v>
      </c>
      <c r="AD83" s="267">
        <v>8</v>
      </c>
      <c r="AE83" s="268">
        <v>9</v>
      </c>
      <c r="AF83" s="269">
        <f t="shared" si="20"/>
        <v>1</v>
      </c>
      <c r="AG83" s="266">
        <f t="shared" si="21"/>
        <v>11.11111111111111</v>
      </c>
      <c r="AH83" s="228">
        <v>1</v>
      </c>
      <c r="AI83" s="229">
        <v>1</v>
      </c>
      <c r="AJ83" s="230">
        <v>100</v>
      </c>
      <c r="AK83" s="7">
        <v>4</v>
      </c>
      <c r="AL83" s="7">
        <v>3</v>
      </c>
      <c r="AM83" s="53">
        <v>75</v>
      </c>
      <c r="AN83" s="54">
        <v>0</v>
      </c>
      <c r="AO83" s="238">
        <v>4</v>
      </c>
      <c r="AP83" s="54">
        <v>0</v>
      </c>
      <c r="AQ83" s="212" t="s">
        <v>1007</v>
      </c>
      <c r="AR83" s="207">
        <v>168</v>
      </c>
      <c r="AS83" s="207">
        <v>0</v>
      </c>
      <c r="AT83" s="206">
        <v>0</v>
      </c>
      <c r="AU83" s="207">
        <v>168</v>
      </c>
      <c r="AV83" s="207">
        <v>0</v>
      </c>
      <c r="AW83" s="206">
        <v>0</v>
      </c>
      <c r="AX83" s="207">
        <v>168</v>
      </c>
      <c r="AY83" s="213">
        <v>0</v>
      </c>
      <c r="AZ83" s="210">
        <v>0</v>
      </c>
      <c r="BA83" s="231">
        <f t="shared" si="34"/>
        <v>0</v>
      </c>
      <c r="BB83" s="211">
        <v>108</v>
      </c>
      <c r="BC83" s="57">
        <v>8774</v>
      </c>
      <c r="BD83" s="57">
        <v>1325</v>
      </c>
      <c r="BE83" s="56">
        <f t="shared" si="22"/>
        <v>0.4530430818326875</v>
      </c>
      <c r="BF83" s="57">
        <v>2848</v>
      </c>
      <c r="BG83" s="57">
        <v>426</v>
      </c>
      <c r="BH83" s="58">
        <f t="shared" si="23"/>
        <v>0.2991573033707865</v>
      </c>
      <c r="BI83" s="1">
        <v>649</v>
      </c>
      <c r="BJ83" s="1">
        <v>296</v>
      </c>
      <c r="BK83" s="59">
        <f t="shared" si="24"/>
        <v>45.60862865947612</v>
      </c>
      <c r="BL83" s="1">
        <v>649</v>
      </c>
      <c r="BM83" s="1">
        <v>162</v>
      </c>
      <c r="BN83" s="59">
        <f t="shared" si="25"/>
        <v>24.961479198767332</v>
      </c>
      <c r="BO83" s="76">
        <v>0</v>
      </c>
      <c r="BP83" s="77">
        <v>2</v>
      </c>
      <c r="BQ83" s="77">
        <v>1</v>
      </c>
      <c r="BR83" s="77">
        <v>5</v>
      </c>
      <c r="BS83" s="78">
        <v>8</v>
      </c>
      <c r="BT83" s="77">
        <v>649</v>
      </c>
      <c r="BU83" s="309"/>
      <c r="BV83" s="309"/>
      <c r="BW83" s="309"/>
      <c r="BX83" s="309"/>
      <c r="BY83" s="52">
        <v>0</v>
      </c>
      <c r="BZ83" s="226">
        <v>38322</v>
      </c>
      <c r="CA83" s="227">
        <v>17</v>
      </c>
      <c r="CB83" s="227">
        <v>100</v>
      </c>
      <c r="CC83" s="65">
        <v>5740</v>
      </c>
      <c r="CD83" s="65">
        <v>3281</v>
      </c>
      <c r="CE83" s="273" t="s">
        <v>269</v>
      </c>
      <c r="CF83" s="277">
        <v>38322</v>
      </c>
      <c r="CG83" s="278">
        <v>12</v>
      </c>
      <c r="CH83" s="64">
        <v>70</v>
      </c>
      <c r="CI83" s="239">
        <v>7</v>
      </c>
      <c r="CJ83" s="79">
        <v>0</v>
      </c>
      <c r="CK83" s="79">
        <v>0</v>
      </c>
      <c r="CL83" s="79">
        <v>586</v>
      </c>
      <c r="CM83" s="79">
        <v>0</v>
      </c>
      <c r="CN83" s="79">
        <v>0</v>
      </c>
      <c r="CO83" s="79">
        <v>177</v>
      </c>
      <c r="CP83" s="79">
        <v>177</v>
      </c>
      <c r="CQ83" s="240" t="s">
        <v>1150</v>
      </c>
      <c r="CR83" s="241">
        <v>42.8</v>
      </c>
      <c r="CS83" s="350">
        <v>1</v>
      </c>
      <c r="CT83" s="351">
        <v>0</v>
      </c>
      <c r="CU83" s="352">
        <v>0</v>
      </c>
      <c r="CV83" s="68">
        <v>12283</v>
      </c>
      <c r="CW83" s="69">
        <v>19620</v>
      </c>
      <c r="CX83" s="70">
        <f t="shared" si="26"/>
        <v>159.7329642595457</v>
      </c>
      <c r="CY83" s="69">
        <v>6421</v>
      </c>
      <c r="CZ83" s="70">
        <f t="shared" si="27"/>
        <v>52.27550272734673</v>
      </c>
      <c r="DA83" s="69">
        <v>11631</v>
      </c>
      <c r="DB83" s="70">
        <f t="shared" si="28"/>
        <v>94.69185052511602</v>
      </c>
      <c r="DC83" s="69">
        <v>11726</v>
      </c>
      <c r="DD83" s="71">
        <f t="shared" si="29"/>
        <v>95.4652772124074</v>
      </c>
      <c r="DE83" s="69">
        <v>11436</v>
      </c>
      <c r="DF83" s="71">
        <f t="shared" si="30"/>
        <v>93.10429048278108</v>
      </c>
      <c r="DG83" s="69">
        <v>9480</v>
      </c>
      <c r="DH83" s="71">
        <f t="shared" si="31"/>
        <v>77.17984205812913</v>
      </c>
      <c r="DI83" s="72">
        <v>8567</v>
      </c>
      <c r="DJ83" s="73">
        <f t="shared" si="32"/>
        <v>69.74680452658146</v>
      </c>
      <c r="DK83" s="74">
        <v>6</v>
      </c>
      <c r="DL83" s="75">
        <f t="shared" si="33"/>
        <v>100</v>
      </c>
      <c r="DM83" s="251">
        <v>3</v>
      </c>
      <c r="DN83" s="252">
        <v>3</v>
      </c>
      <c r="DO83" s="230">
        <v>100</v>
      </c>
      <c r="DP83" s="253"/>
    </row>
    <row r="84" spans="1:120" ht="15" customHeight="1" thickBot="1">
      <c r="A84" s="47">
        <v>8</v>
      </c>
      <c r="B84" s="48" t="s">
        <v>270</v>
      </c>
      <c r="C84" s="2">
        <v>0</v>
      </c>
      <c r="D84" s="2">
        <v>0</v>
      </c>
      <c r="E84" s="2">
        <v>0</v>
      </c>
      <c r="F84" s="2">
        <v>1</v>
      </c>
      <c r="G84" s="3">
        <v>1</v>
      </c>
      <c r="H84" s="2">
        <v>2097</v>
      </c>
      <c r="I84" s="292"/>
      <c r="J84" s="49">
        <v>0</v>
      </c>
      <c r="K84" s="49">
        <v>0</v>
      </c>
      <c r="L84" s="50">
        <v>0</v>
      </c>
      <c r="M84" s="2">
        <v>16</v>
      </c>
      <c r="N84" s="2">
        <v>16</v>
      </c>
      <c r="O84" s="51">
        <f t="shared" si="19"/>
        <v>100</v>
      </c>
      <c r="P84">
        <v>25.61</v>
      </c>
      <c r="Q84">
        <v>26.83</v>
      </c>
      <c r="R84">
        <v>28.05</v>
      </c>
      <c r="S84">
        <v>43.9</v>
      </c>
      <c r="T84">
        <v>31.1</v>
      </c>
      <c r="U84" s="266">
        <v>6.944444444444445</v>
      </c>
      <c r="V84" s="266">
        <v>58.333333333333336</v>
      </c>
      <c r="W84" s="266">
        <v>84.72222222222221</v>
      </c>
      <c r="X84" s="266">
        <v>65.27777777777779</v>
      </c>
      <c r="Y84" s="266">
        <v>76.38888888888889</v>
      </c>
      <c r="Z84" s="266">
        <v>69.44444444444444</v>
      </c>
      <c r="AA84" s="266">
        <v>55.55555555555556</v>
      </c>
      <c r="AB84" s="266">
        <v>66.54</v>
      </c>
      <c r="AC84" s="266">
        <v>54.166666666666664</v>
      </c>
      <c r="AD84" s="267">
        <v>9</v>
      </c>
      <c r="AE84" s="268">
        <v>9</v>
      </c>
      <c r="AF84" s="269">
        <f t="shared" si="20"/>
        <v>0</v>
      </c>
      <c r="AG84" s="266">
        <f t="shared" si="21"/>
        <v>0</v>
      </c>
      <c r="AH84" s="228">
        <v>0</v>
      </c>
      <c r="AI84" s="229">
        <v>0</v>
      </c>
      <c r="AJ84" s="230">
        <v>0</v>
      </c>
      <c r="AK84" s="7">
        <v>0</v>
      </c>
      <c r="AL84" s="7">
        <v>0</v>
      </c>
      <c r="AM84" s="53">
        <v>0</v>
      </c>
      <c r="AN84" s="54">
        <v>0</v>
      </c>
      <c r="AO84" s="238">
        <v>0</v>
      </c>
      <c r="AP84" s="54">
        <v>0</v>
      </c>
      <c r="AQ84" s="207">
        <v>4807</v>
      </c>
      <c r="AR84" s="207">
        <v>120</v>
      </c>
      <c r="AS84" s="207">
        <v>0</v>
      </c>
      <c r="AT84" s="206">
        <v>0</v>
      </c>
      <c r="AU84" s="207">
        <v>120</v>
      </c>
      <c r="AV84" s="207">
        <v>0</v>
      </c>
      <c r="AW84" s="206">
        <v>0</v>
      </c>
      <c r="AX84" s="207">
        <v>120</v>
      </c>
      <c r="AY84" s="213">
        <v>0</v>
      </c>
      <c r="AZ84" s="210">
        <v>0</v>
      </c>
      <c r="BA84" s="231">
        <f t="shared" si="34"/>
        <v>0</v>
      </c>
      <c r="BB84" s="211">
        <v>72</v>
      </c>
      <c r="BC84" s="57">
        <v>1073</v>
      </c>
      <c r="BD84" s="57">
        <v>60</v>
      </c>
      <c r="BE84" s="56">
        <f t="shared" si="22"/>
        <v>0.16775396085740912</v>
      </c>
      <c r="BF84" s="57">
        <v>360</v>
      </c>
      <c r="BG84" s="57">
        <v>17</v>
      </c>
      <c r="BH84" s="58">
        <f t="shared" si="23"/>
        <v>0.09444444444444444</v>
      </c>
      <c r="BI84" s="1">
        <v>61</v>
      </c>
      <c r="BJ84" s="1">
        <v>25</v>
      </c>
      <c r="BK84" s="59">
        <f t="shared" si="24"/>
        <v>40.98360655737705</v>
      </c>
      <c r="BL84" s="1">
        <v>61</v>
      </c>
      <c r="BM84" s="1">
        <v>15</v>
      </c>
      <c r="BN84" s="59">
        <f t="shared" si="25"/>
        <v>24.59016393442623</v>
      </c>
      <c r="BO84" s="76">
        <v>1</v>
      </c>
      <c r="BP84" s="77">
        <v>2</v>
      </c>
      <c r="BQ84" s="77">
        <v>0</v>
      </c>
      <c r="BR84" s="77">
        <v>0</v>
      </c>
      <c r="BS84" s="78">
        <v>2</v>
      </c>
      <c r="BT84" s="77">
        <v>61</v>
      </c>
      <c r="BU84" s="309"/>
      <c r="BV84" s="309"/>
      <c r="BW84" s="309"/>
      <c r="BX84" s="309"/>
      <c r="BY84" s="52">
        <v>0</v>
      </c>
      <c r="BZ84" s="226">
        <v>5133</v>
      </c>
      <c r="CA84" s="227">
        <v>0</v>
      </c>
      <c r="CB84" s="227">
        <v>0</v>
      </c>
      <c r="CC84" s="66">
        <v>874</v>
      </c>
      <c r="CD84" s="66">
        <v>684</v>
      </c>
      <c r="CE84" s="273" t="s">
        <v>271</v>
      </c>
      <c r="CF84" s="277">
        <v>5133</v>
      </c>
      <c r="CG84" s="278">
        <v>0</v>
      </c>
      <c r="CH84" s="64">
        <v>0</v>
      </c>
      <c r="CI84" s="239">
        <v>7</v>
      </c>
      <c r="CJ84" s="79">
        <v>0</v>
      </c>
      <c r="CK84" s="79">
        <v>0</v>
      </c>
      <c r="CL84" s="79">
        <v>0</v>
      </c>
      <c r="CM84" s="79">
        <v>0</v>
      </c>
      <c r="CN84" s="79">
        <v>0</v>
      </c>
      <c r="CO84" s="79">
        <v>0</v>
      </c>
      <c r="CP84" s="79">
        <v>0</v>
      </c>
      <c r="CQ84" s="242" t="s">
        <v>1147</v>
      </c>
      <c r="CR84" s="241">
        <v>0</v>
      </c>
      <c r="CS84" s="350">
        <v>0</v>
      </c>
      <c r="CT84" s="351">
        <v>0</v>
      </c>
      <c r="CU84" s="352">
        <v>0</v>
      </c>
      <c r="CV84" s="68">
        <v>972</v>
      </c>
      <c r="CW84" s="69">
        <v>2267</v>
      </c>
      <c r="CX84" s="70">
        <f t="shared" si="26"/>
        <v>233.23045267489712</v>
      </c>
      <c r="CY84" s="69">
        <v>596</v>
      </c>
      <c r="CZ84" s="70">
        <f t="shared" si="27"/>
        <v>61.31687242798354</v>
      </c>
      <c r="DA84" s="69">
        <v>215</v>
      </c>
      <c r="DB84" s="70">
        <f t="shared" si="28"/>
        <v>22.11934156378601</v>
      </c>
      <c r="DC84" s="69">
        <v>938</v>
      </c>
      <c r="DD84" s="71">
        <f t="shared" si="29"/>
        <v>96.50205761316872</v>
      </c>
      <c r="DE84" s="69">
        <v>579</v>
      </c>
      <c r="DF84" s="71">
        <f t="shared" si="30"/>
        <v>59.5679012345679</v>
      </c>
      <c r="DG84" s="69">
        <v>631</v>
      </c>
      <c r="DH84" s="71">
        <f t="shared" si="31"/>
        <v>64.91769547325103</v>
      </c>
      <c r="DI84" s="72">
        <v>0</v>
      </c>
      <c r="DJ84" s="73">
        <f t="shared" si="32"/>
        <v>0</v>
      </c>
      <c r="DK84" s="74">
        <v>5</v>
      </c>
      <c r="DL84" s="75">
        <f t="shared" si="33"/>
        <v>83.33333333333334</v>
      </c>
      <c r="DM84" s="251">
        <v>1</v>
      </c>
      <c r="DN84" s="252">
        <v>1</v>
      </c>
      <c r="DO84" s="230">
        <v>100</v>
      </c>
      <c r="DP84" s="253"/>
    </row>
    <row r="85" spans="1:120" ht="15" customHeight="1" thickBot="1">
      <c r="A85" s="47">
        <v>9</v>
      </c>
      <c r="B85" s="48" t="s">
        <v>272</v>
      </c>
      <c r="C85" s="2">
        <v>3</v>
      </c>
      <c r="D85" s="2">
        <v>3</v>
      </c>
      <c r="E85" s="2">
        <v>0</v>
      </c>
      <c r="F85" s="2">
        <v>0</v>
      </c>
      <c r="G85" s="3">
        <v>6</v>
      </c>
      <c r="H85" s="2">
        <v>1897</v>
      </c>
      <c r="I85" s="292"/>
      <c r="J85" s="49">
        <v>0</v>
      </c>
      <c r="K85" s="49">
        <v>0</v>
      </c>
      <c r="L85" s="50">
        <v>0</v>
      </c>
      <c r="M85" s="2">
        <v>26</v>
      </c>
      <c r="N85" s="2">
        <v>26</v>
      </c>
      <c r="O85" s="51">
        <f t="shared" si="19"/>
        <v>100</v>
      </c>
      <c r="P85">
        <v>98.08</v>
      </c>
      <c r="Q85">
        <v>98.08</v>
      </c>
      <c r="R85">
        <v>98.08</v>
      </c>
      <c r="S85">
        <v>82.69</v>
      </c>
      <c r="T85">
        <v>94.23</v>
      </c>
      <c r="U85" s="266">
        <v>83.33333333333334</v>
      </c>
      <c r="V85" s="266">
        <v>152.38095238095238</v>
      </c>
      <c r="W85" s="266">
        <v>150</v>
      </c>
      <c r="X85" s="266">
        <v>171.42857142857142</v>
      </c>
      <c r="Y85" s="266">
        <v>145.23809523809524</v>
      </c>
      <c r="Z85" s="266">
        <v>171.42857142857142</v>
      </c>
      <c r="AA85" s="266">
        <v>140.47619047619045</v>
      </c>
      <c r="AB85" s="266">
        <v>70.43</v>
      </c>
      <c r="AC85" s="266">
        <v>147.61904761904762</v>
      </c>
      <c r="AD85" s="267">
        <v>2</v>
      </c>
      <c r="AE85" s="268">
        <v>9</v>
      </c>
      <c r="AF85" s="269">
        <f t="shared" si="20"/>
        <v>7</v>
      </c>
      <c r="AG85" s="266">
        <f t="shared" si="21"/>
        <v>77.77777777777779</v>
      </c>
      <c r="AH85" s="228">
        <v>0</v>
      </c>
      <c r="AI85" s="229">
        <v>0</v>
      </c>
      <c r="AJ85" s="230">
        <v>0</v>
      </c>
      <c r="AK85" s="7">
        <v>4</v>
      </c>
      <c r="AL85" s="7">
        <v>2</v>
      </c>
      <c r="AM85" s="53">
        <v>50</v>
      </c>
      <c r="AN85" s="54">
        <v>0</v>
      </c>
      <c r="AO85" s="238">
        <v>1</v>
      </c>
      <c r="AP85" s="54">
        <v>0</v>
      </c>
      <c r="AQ85" s="212" t="s">
        <v>1008</v>
      </c>
      <c r="AR85" s="207">
        <v>120</v>
      </c>
      <c r="AS85" s="207">
        <v>0</v>
      </c>
      <c r="AT85" s="206">
        <v>0</v>
      </c>
      <c r="AU85" s="207">
        <v>120</v>
      </c>
      <c r="AV85" s="207">
        <v>0</v>
      </c>
      <c r="AW85" s="206">
        <v>0</v>
      </c>
      <c r="AX85" s="207">
        <v>120</v>
      </c>
      <c r="AY85" s="213">
        <v>0</v>
      </c>
      <c r="AZ85" s="210">
        <v>0</v>
      </c>
      <c r="BA85" s="231">
        <f t="shared" si="34"/>
        <v>0</v>
      </c>
      <c r="BB85" s="211" t="s">
        <v>930</v>
      </c>
      <c r="BC85" s="57">
        <v>993</v>
      </c>
      <c r="BD85" s="57">
        <v>182</v>
      </c>
      <c r="BE85" s="56">
        <f t="shared" si="22"/>
        <v>0.5498489425981873</v>
      </c>
      <c r="BF85" s="57">
        <v>327</v>
      </c>
      <c r="BG85" s="57">
        <v>39</v>
      </c>
      <c r="BH85" s="58">
        <f t="shared" si="23"/>
        <v>0.23853211009174313</v>
      </c>
      <c r="BI85" s="1">
        <v>70</v>
      </c>
      <c r="BJ85" s="1">
        <v>38</v>
      </c>
      <c r="BK85" s="59">
        <f t="shared" si="24"/>
        <v>54.285714285714285</v>
      </c>
      <c r="BL85" s="1">
        <v>70</v>
      </c>
      <c r="BM85" s="1">
        <v>20</v>
      </c>
      <c r="BN85" s="59">
        <f t="shared" si="25"/>
        <v>28.57142857142857</v>
      </c>
      <c r="BO85" s="76">
        <v>0</v>
      </c>
      <c r="BP85" s="77">
        <v>0</v>
      </c>
      <c r="BQ85" s="77">
        <v>1</v>
      </c>
      <c r="BR85" s="77">
        <v>0</v>
      </c>
      <c r="BS85" s="78">
        <v>1</v>
      </c>
      <c r="BT85" s="77">
        <v>70</v>
      </c>
      <c r="BU85" s="309"/>
      <c r="BV85" s="309"/>
      <c r="BW85" s="309"/>
      <c r="BX85" s="309"/>
      <c r="BY85" s="52">
        <v>0</v>
      </c>
      <c r="BZ85" s="226">
        <v>4366</v>
      </c>
      <c r="CA85" s="227">
        <v>2</v>
      </c>
      <c r="CB85" s="227">
        <v>100</v>
      </c>
      <c r="CC85" s="66">
        <v>756</v>
      </c>
      <c r="CD85" s="66">
        <v>686</v>
      </c>
      <c r="CE85" s="273" t="s">
        <v>273</v>
      </c>
      <c r="CF85" s="277">
        <v>4366</v>
      </c>
      <c r="CG85" s="278">
        <v>2</v>
      </c>
      <c r="CH85" s="64">
        <v>100</v>
      </c>
      <c r="CI85" s="239">
        <v>7</v>
      </c>
      <c r="CJ85" s="79">
        <v>30</v>
      </c>
      <c r="CK85" s="79">
        <v>0</v>
      </c>
      <c r="CL85" s="79">
        <v>42</v>
      </c>
      <c r="CM85" s="79">
        <v>119</v>
      </c>
      <c r="CN85" s="79">
        <v>0</v>
      </c>
      <c r="CO85" s="79">
        <v>0</v>
      </c>
      <c r="CP85" s="79">
        <v>0</v>
      </c>
      <c r="CQ85" s="240" t="s">
        <v>1152</v>
      </c>
      <c r="CR85" s="241">
        <v>42.8</v>
      </c>
      <c r="CS85" s="350">
        <v>0</v>
      </c>
      <c r="CT85" s="351">
        <v>0</v>
      </c>
      <c r="CU85" s="352">
        <v>0</v>
      </c>
      <c r="CV85" s="68">
        <v>2402</v>
      </c>
      <c r="CW85" s="69">
        <v>2822</v>
      </c>
      <c r="CX85" s="70">
        <f t="shared" si="26"/>
        <v>117.48542880932555</v>
      </c>
      <c r="CY85" s="69">
        <v>1748</v>
      </c>
      <c r="CZ85" s="70">
        <f t="shared" si="27"/>
        <v>72.77268942547876</v>
      </c>
      <c r="DA85" s="69">
        <v>1390</v>
      </c>
      <c r="DB85" s="70">
        <f t="shared" si="28"/>
        <v>57.8684429641965</v>
      </c>
      <c r="DC85" s="69">
        <v>2864</v>
      </c>
      <c r="DD85" s="71">
        <f t="shared" si="29"/>
        <v>119.23397169025812</v>
      </c>
      <c r="DE85" s="69">
        <v>2247</v>
      </c>
      <c r="DF85" s="71">
        <f t="shared" si="30"/>
        <v>93.54704412989176</v>
      </c>
      <c r="DG85" s="69">
        <v>1129</v>
      </c>
      <c r="DH85" s="71">
        <f t="shared" si="31"/>
        <v>47.00249791840133</v>
      </c>
      <c r="DI85" s="72">
        <v>1288</v>
      </c>
      <c r="DJ85" s="73">
        <f t="shared" si="32"/>
        <v>53.62198168193172</v>
      </c>
      <c r="DK85" s="74">
        <v>7</v>
      </c>
      <c r="DL85" s="75">
        <f t="shared" si="33"/>
        <v>116.66666666666667</v>
      </c>
      <c r="DM85" s="251">
        <v>0</v>
      </c>
      <c r="DN85" s="252">
        <v>0</v>
      </c>
      <c r="DO85" s="230">
        <v>0</v>
      </c>
      <c r="DP85" s="253"/>
    </row>
    <row r="86" spans="1:120" ht="15" customHeight="1" thickBot="1">
      <c r="A86" s="47">
        <v>7</v>
      </c>
      <c r="B86" s="48" t="s">
        <v>274</v>
      </c>
      <c r="C86" s="2">
        <v>1</v>
      </c>
      <c r="D86" s="2">
        <v>1</v>
      </c>
      <c r="E86" s="2">
        <v>0</v>
      </c>
      <c r="F86" s="2">
        <v>0</v>
      </c>
      <c r="G86" s="3">
        <v>2</v>
      </c>
      <c r="H86" s="2">
        <v>1260</v>
      </c>
      <c r="I86" s="292"/>
      <c r="J86" s="49">
        <v>1</v>
      </c>
      <c r="K86" s="49">
        <v>0</v>
      </c>
      <c r="L86" s="50">
        <f>(K86*100/J86)</f>
        <v>0</v>
      </c>
      <c r="M86" s="2">
        <v>20</v>
      </c>
      <c r="N86" s="2">
        <v>19</v>
      </c>
      <c r="O86" s="51">
        <f t="shared" si="19"/>
        <v>95</v>
      </c>
      <c r="P86" t="s">
        <v>128</v>
      </c>
      <c r="Q86">
        <v>3.7</v>
      </c>
      <c r="R86" t="s">
        <v>1140</v>
      </c>
      <c r="S86" t="s">
        <v>128</v>
      </c>
      <c r="T86">
        <v>1.23</v>
      </c>
      <c r="U86" s="266">
        <v>0</v>
      </c>
      <c r="V86" s="266">
        <v>70</v>
      </c>
      <c r="W86" s="266">
        <v>73.33333333333333</v>
      </c>
      <c r="X86" s="266">
        <v>73.33333333333333</v>
      </c>
      <c r="Y86" s="266">
        <v>60</v>
      </c>
      <c r="Z86" s="266">
        <v>76.66666666666667</v>
      </c>
      <c r="AA86" s="266">
        <v>53.333333333333336</v>
      </c>
      <c r="AB86" s="266">
        <v>68.37</v>
      </c>
      <c r="AC86" s="266">
        <v>76.66666666666667</v>
      </c>
      <c r="AD86" s="267">
        <v>9</v>
      </c>
      <c r="AE86" s="268">
        <v>9</v>
      </c>
      <c r="AF86" s="269">
        <f t="shared" si="20"/>
        <v>0</v>
      </c>
      <c r="AG86" s="266">
        <f t="shared" si="21"/>
        <v>0</v>
      </c>
      <c r="AH86" s="228">
        <v>0</v>
      </c>
      <c r="AI86" s="229">
        <v>0</v>
      </c>
      <c r="AJ86" s="230">
        <v>0</v>
      </c>
      <c r="AK86" s="7">
        <v>0</v>
      </c>
      <c r="AL86" s="7">
        <v>0</v>
      </c>
      <c r="AM86" s="53">
        <v>0</v>
      </c>
      <c r="AN86" s="54">
        <v>0</v>
      </c>
      <c r="AO86" s="238">
        <v>0</v>
      </c>
      <c r="AP86" s="54">
        <v>0</v>
      </c>
      <c r="AQ86" s="212" t="s">
        <v>1009</v>
      </c>
      <c r="AR86" s="207">
        <v>120</v>
      </c>
      <c r="AS86" s="207">
        <v>0</v>
      </c>
      <c r="AT86" s="206">
        <v>0</v>
      </c>
      <c r="AU86" s="207">
        <v>120</v>
      </c>
      <c r="AV86" s="207">
        <v>0</v>
      </c>
      <c r="AW86" s="206">
        <v>0</v>
      </c>
      <c r="AX86" s="207">
        <v>120</v>
      </c>
      <c r="AY86" s="213">
        <v>0</v>
      </c>
      <c r="AZ86" s="210">
        <v>0</v>
      </c>
      <c r="BA86" s="231">
        <f t="shared" si="34"/>
        <v>0</v>
      </c>
      <c r="BB86" s="211" t="s">
        <v>930</v>
      </c>
      <c r="BC86" s="57">
        <v>627</v>
      </c>
      <c r="BD86" s="57">
        <v>171</v>
      </c>
      <c r="BE86" s="56">
        <f t="shared" si="22"/>
        <v>0.8181818181818182</v>
      </c>
      <c r="BF86" s="57">
        <v>228</v>
      </c>
      <c r="BG86" s="57" t="s">
        <v>128</v>
      </c>
      <c r="BH86" s="58" t="e">
        <f t="shared" si="23"/>
        <v>#VALUE!</v>
      </c>
      <c r="BI86" s="1">
        <v>17</v>
      </c>
      <c r="BJ86" s="1">
        <v>8</v>
      </c>
      <c r="BK86" s="59">
        <f t="shared" si="24"/>
        <v>47.05882352941176</v>
      </c>
      <c r="BL86" s="1">
        <v>17</v>
      </c>
      <c r="BM86" s="1">
        <v>5</v>
      </c>
      <c r="BN86" s="59">
        <f t="shared" si="25"/>
        <v>29.411764705882355</v>
      </c>
      <c r="BO86" s="76">
        <v>0</v>
      </c>
      <c r="BP86" s="77">
        <v>1</v>
      </c>
      <c r="BQ86" s="77">
        <v>0</v>
      </c>
      <c r="BR86" s="77">
        <v>0</v>
      </c>
      <c r="BS86" s="78">
        <v>1</v>
      </c>
      <c r="BT86" s="77">
        <v>17</v>
      </c>
      <c r="BU86" s="309"/>
      <c r="BV86" s="309"/>
      <c r="BW86" s="309"/>
      <c r="BX86" s="309"/>
      <c r="BY86" s="52">
        <v>0</v>
      </c>
      <c r="BZ86" s="226">
        <v>2492</v>
      </c>
      <c r="CA86" s="227">
        <v>1</v>
      </c>
      <c r="CB86" s="227">
        <v>100</v>
      </c>
      <c r="CC86" s="66">
        <v>328</v>
      </c>
      <c r="CD86" s="66">
        <v>257</v>
      </c>
      <c r="CE86" s="273" t="s">
        <v>275</v>
      </c>
      <c r="CF86" s="277">
        <v>2492</v>
      </c>
      <c r="CG86" s="278">
        <v>1</v>
      </c>
      <c r="CH86" s="64">
        <v>100</v>
      </c>
      <c r="CI86" s="239">
        <v>7</v>
      </c>
      <c r="CJ86" s="79">
        <v>0</v>
      </c>
      <c r="CK86" s="79">
        <v>0</v>
      </c>
      <c r="CL86" s="79">
        <v>0</v>
      </c>
      <c r="CM86" s="79">
        <v>0</v>
      </c>
      <c r="CN86" s="79">
        <v>0</v>
      </c>
      <c r="CO86" s="79">
        <v>0</v>
      </c>
      <c r="CP86" s="79">
        <v>0</v>
      </c>
      <c r="CQ86" s="240" t="s">
        <v>1147</v>
      </c>
      <c r="CR86" s="243">
        <v>0</v>
      </c>
      <c r="CS86" s="350">
        <v>0</v>
      </c>
      <c r="CT86" s="351">
        <v>0</v>
      </c>
      <c r="CU86" s="352">
        <v>0</v>
      </c>
      <c r="CV86" s="68">
        <v>630</v>
      </c>
      <c r="CW86" s="69">
        <v>1231</v>
      </c>
      <c r="CX86" s="70">
        <f t="shared" si="26"/>
        <v>195.3968253968254</v>
      </c>
      <c r="CY86" s="69">
        <v>630</v>
      </c>
      <c r="CZ86" s="70">
        <f t="shared" si="27"/>
        <v>100</v>
      </c>
      <c r="DA86" s="69">
        <v>630</v>
      </c>
      <c r="DB86" s="70">
        <f t="shared" si="28"/>
        <v>100</v>
      </c>
      <c r="DC86" s="69">
        <v>1250</v>
      </c>
      <c r="DD86" s="71">
        <f t="shared" si="29"/>
        <v>198.41269841269843</v>
      </c>
      <c r="DE86" s="69">
        <v>666</v>
      </c>
      <c r="DF86" s="71">
        <f t="shared" si="30"/>
        <v>105.71428571428572</v>
      </c>
      <c r="DG86" s="69">
        <v>636</v>
      </c>
      <c r="DH86" s="71">
        <f t="shared" si="31"/>
        <v>100.95238095238095</v>
      </c>
      <c r="DI86" s="72">
        <v>630</v>
      </c>
      <c r="DJ86" s="73">
        <f t="shared" si="32"/>
        <v>100</v>
      </c>
      <c r="DK86" s="74">
        <v>7</v>
      </c>
      <c r="DL86" s="75">
        <f t="shared" si="33"/>
        <v>116.66666666666667</v>
      </c>
      <c r="DM86" s="251">
        <v>0</v>
      </c>
      <c r="DN86" s="252">
        <v>0</v>
      </c>
      <c r="DO86" s="230">
        <v>0</v>
      </c>
      <c r="DP86" s="253"/>
    </row>
    <row r="87" spans="1:120" ht="15" customHeight="1" thickBot="1">
      <c r="A87" s="47">
        <v>9</v>
      </c>
      <c r="B87" s="48" t="s">
        <v>276</v>
      </c>
      <c r="C87" s="2">
        <v>45</v>
      </c>
      <c r="D87" s="2">
        <v>29</v>
      </c>
      <c r="E87" s="2">
        <v>11</v>
      </c>
      <c r="F87" s="2">
        <v>12</v>
      </c>
      <c r="G87" s="3">
        <v>97</v>
      </c>
      <c r="H87" s="2">
        <v>26253</v>
      </c>
      <c r="I87" s="292"/>
      <c r="J87" s="49">
        <v>23</v>
      </c>
      <c r="K87" s="49">
        <v>19</v>
      </c>
      <c r="L87" s="81">
        <f>(K87*100/J87)</f>
        <v>82.6086956521739</v>
      </c>
      <c r="M87" s="2">
        <v>397</v>
      </c>
      <c r="N87" s="2">
        <v>377</v>
      </c>
      <c r="O87" s="51">
        <f t="shared" si="19"/>
        <v>94.96221662468514</v>
      </c>
      <c r="P87">
        <v>108.75</v>
      </c>
      <c r="Q87">
        <v>108.51</v>
      </c>
      <c r="R87">
        <v>109.95</v>
      </c>
      <c r="S87">
        <v>100.84</v>
      </c>
      <c r="T87">
        <v>107.01</v>
      </c>
      <c r="U87" s="266">
        <v>102.58964143426294</v>
      </c>
      <c r="V87" s="266">
        <v>42.430278884462155</v>
      </c>
      <c r="W87" s="266">
        <v>39.44223107569721</v>
      </c>
      <c r="X87" s="266">
        <v>42.23107569721115</v>
      </c>
      <c r="Y87" s="266">
        <v>23.605577689243027</v>
      </c>
      <c r="Z87" s="266">
        <v>39.9402390438247</v>
      </c>
      <c r="AA87" s="266">
        <v>35.95617529880478</v>
      </c>
      <c r="AB87" s="266">
        <v>72.8</v>
      </c>
      <c r="AC87" s="266">
        <v>31.97211155378486</v>
      </c>
      <c r="AD87" s="267">
        <v>8</v>
      </c>
      <c r="AE87" s="268">
        <v>9</v>
      </c>
      <c r="AF87" s="269">
        <f t="shared" si="20"/>
        <v>1</v>
      </c>
      <c r="AG87" s="266">
        <f t="shared" si="21"/>
        <v>11.11111111111111</v>
      </c>
      <c r="AH87" s="228">
        <v>4</v>
      </c>
      <c r="AI87" s="229">
        <v>0</v>
      </c>
      <c r="AJ87" s="230">
        <v>0</v>
      </c>
      <c r="AK87" s="7">
        <v>52</v>
      </c>
      <c r="AL87" s="7">
        <v>42</v>
      </c>
      <c r="AM87" s="53">
        <v>80.7692307692308</v>
      </c>
      <c r="AN87" s="54">
        <v>0</v>
      </c>
      <c r="AO87" s="238">
        <v>10</v>
      </c>
      <c r="AP87" s="54">
        <v>1</v>
      </c>
      <c r="AQ87" s="212" t="s">
        <v>1010</v>
      </c>
      <c r="AR87" s="207">
        <v>300</v>
      </c>
      <c r="AS87" s="207">
        <v>17</v>
      </c>
      <c r="AT87" s="206">
        <v>8.85</v>
      </c>
      <c r="AU87" s="207">
        <v>300</v>
      </c>
      <c r="AV87" s="207">
        <v>0</v>
      </c>
      <c r="AW87" s="206">
        <v>0</v>
      </c>
      <c r="AX87" s="207">
        <v>300</v>
      </c>
      <c r="AY87" s="213">
        <v>15</v>
      </c>
      <c r="AZ87" s="210">
        <v>7.81</v>
      </c>
      <c r="BA87" s="231">
        <f t="shared" si="34"/>
        <v>5.7593749999999995</v>
      </c>
      <c r="BB87" s="211" t="s">
        <v>1011</v>
      </c>
      <c r="BC87" s="57">
        <v>14862</v>
      </c>
      <c r="BD87" s="57">
        <v>3766</v>
      </c>
      <c r="BE87" s="56">
        <f t="shared" si="22"/>
        <v>0.7601937828017763</v>
      </c>
      <c r="BF87" s="57">
        <v>4652</v>
      </c>
      <c r="BG87" s="57">
        <v>852</v>
      </c>
      <c r="BH87" s="58">
        <f t="shared" si="23"/>
        <v>0.3662940670679278</v>
      </c>
      <c r="BI87" s="1">
        <v>933</v>
      </c>
      <c r="BJ87" s="1">
        <v>299</v>
      </c>
      <c r="BK87" s="59">
        <f t="shared" si="24"/>
        <v>32.047159699892816</v>
      </c>
      <c r="BL87" s="1">
        <v>933</v>
      </c>
      <c r="BM87" s="1">
        <v>151</v>
      </c>
      <c r="BN87" s="59">
        <f t="shared" si="25"/>
        <v>16.184351554126476</v>
      </c>
      <c r="BO87" s="76">
        <v>1</v>
      </c>
      <c r="BP87" s="77">
        <v>7</v>
      </c>
      <c r="BQ87" s="77">
        <v>2</v>
      </c>
      <c r="BR87" s="77">
        <v>2</v>
      </c>
      <c r="BS87" s="78">
        <v>11</v>
      </c>
      <c r="BT87" s="77">
        <v>933</v>
      </c>
      <c r="BU87" s="309"/>
      <c r="BV87" s="309"/>
      <c r="BW87" s="309"/>
      <c r="BX87" s="309"/>
      <c r="BY87" s="52">
        <v>2</v>
      </c>
      <c r="BZ87" s="226">
        <v>58158</v>
      </c>
      <c r="CA87" s="227">
        <v>26</v>
      </c>
      <c r="CB87" s="227">
        <v>100</v>
      </c>
      <c r="CC87" s="65">
        <v>3940</v>
      </c>
      <c r="CD87" s="65">
        <v>3793</v>
      </c>
      <c r="CE87" s="273" t="s">
        <v>277</v>
      </c>
      <c r="CF87" s="277">
        <v>58158</v>
      </c>
      <c r="CG87" s="278">
        <v>24</v>
      </c>
      <c r="CH87" s="64">
        <v>92</v>
      </c>
      <c r="CI87" s="239">
        <v>7</v>
      </c>
      <c r="CJ87" s="79">
        <v>0</v>
      </c>
      <c r="CK87" s="79">
        <v>0</v>
      </c>
      <c r="CL87" s="79">
        <v>624</v>
      </c>
      <c r="CM87" s="79">
        <v>170</v>
      </c>
      <c r="CN87" s="79">
        <v>385</v>
      </c>
      <c r="CO87" s="79">
        <v>1680</v>
      </c>
      <c r="CP87" s="79">
        <v>1680</v>
      </c>
      <c r="CQ87" s="240" t="s">
        <v>1163</v>
      </c>
      <c r="CR87" s="241">
        <v>71.4</v>
      </c>
      <c r="CS87" s="350">
        <v>2</v>
      </c>
      <c r="CT87" s="351">
        <v>0</v>
      </c>
      <c r="CU87" s="352">
        <v>0</v>
      </c>
      <c r="CV87" s="68">
        <v>30088</v>
      </c>
      <c r="CW87" s="69">
        <v>25523</v>
      </c>
      <c r="CX87" s="70">
        <f t="shared" si="26"/>
        <v>84.82783834086679</v>
      </c>
      <c r="CY87" s="69">
        <v>14403</v>
      </c>
      <c r="CZ87" s="70">
        <f t="shared" si="27"/>
        <v>47.86958255783036</v>
      </c>
      <c r="DA87" s="69">
        <v>12377</v>
      </c>
      <c r="DB87" s="70">
        <f t="shared" si="28"/>
        <v>41.13600106354693</v>
      </c>
      <c r="DC87" s="69">
        <v>26904</v>
      </c>
      <c r="DD87" s="71">
        <f t="shared" si="29"/>
        <v>89.41770805636799</v>
      </c>
      <c r="DE87" s="69">
        <v>23056</v>
      </c>
      <c r="DF87" s="71">
        <f t="shared" si="30"/>
        <v>76.62855623504387</v>
      </c>
      <c r="DG87" s="69">
        <v>23814</v>
      </c>
      <c r="DH87" s="71">
        <f t="shared" si="31"/>
        <v>79.14783302313214</v>
      </c>
      <c r="DI87" s="72">
        <v>25131</v>
      </c>
      <c r="DJ87" s="73">
        <f t="shared" si="32"/>
        <v>83.52499335283169</v>
      </c>
      <c r="DK87" s="74">
        <v>5</v>
      </c>
      <c r="DL87" s="75">
        <f t="shared" si="33"/>
        <v>83.33333333333334</v>
      </c>
      <c r="DM87" s="251">
        <v>250</v>
      </c>
      <c r="DN87" s="252">
        <v>36</v>
      </c>
      <c r="DO87" s="230">
        <v>14.4</v>
      </c>
      <c r="DP87" s="253"/>
    </row>
    <row r="88" spans="1:120" ht="15" customHeight="1" thickBot="1">
      <c r="A88" s="47">
        <v>5</v>
      </c>
      <c r="B88" s="48" t="s">
        <v>278</v>
      </c>
      <c r="C88" s="2">
        <v>3</v>
      </c>
      <c r="D88" s="2">
        <v>4</v>
      </c>
      <c r="E88" s="2">
        <v>0</v>
      </c>
      <c r="F88" s="2">
        <v>0</v>
      </c>
      <c r="G88" s="3">
        <v>7</v>
      </c>
      <c r="H88" s="2">
        <v>2375</v>
      </c>
      <c r="I88" s="292"/>
      <c r="J88" s="49">
        <v>0</v>
      </c>
      <c r="K88" s="49">
        <v>0</v>
      </c>
      <c r="L88" s="50">
        <v>0</v>
      </c>
      <c r="M88" s="2">
        <v>37</v>
      </c>
      <c r="N88" s="2">
        <v>36</v>
      </c>
      <c r="O88" s="51">
        <f t="shared" si="19"/>
        <v>97.2972972972973</v>
      </c>
      <c r="P88">
        <v>53.19</v>
      </c>
      <c r="Q88">
        <v>42.55</v>
      </c>
      <c r="R88">
        <v>53.19</v>
      </c>
      <c r="S88">
        <v>53.19</v>
      </c>
      <c r="T88">
        <v>50.53</v>
      </c>
      <c r="U88" s="266">
        <v>27.450980392156865</v>
      </c>
      <c r="V88" s="266">
        <v>100</v>
      </c>
      <c r="W88" s="266">
        <v>103.921568627451</v>
      </c>
      <c r="X88" s="266">
        <v>100</v>
      </c>
      <c r="Y88" s="266">
        <v>70.58823529411765</v>
      </c>
      <c r="Z88" s="266">
        <v>78.43137254901961</v>
      </c>
      <c r="AA88" s="266">
        <v>74.50980392156863</v>
      </c>
      <c r="AB88" s="266">
        <v>63.98</v>
      </c>
      <c r="AC88" s="266">
        <v>82.35294117647058</v>
      </c>
      <c r="AD88" s="267">
        <v>6</v>
      </c>
      <c r="AE88" s="268">
        <v>9</v>
      </c>
      <c r="AF88" s="269">
        <f t="shared" si="20"/>
        <v>3</v>
      </c>
      <c r="AG88" s="266">
        <f t="shared" si="21"/>
        <v>33.33333333333333</v>
      </c>
      <c r="AH88" s="228">
        <v>0</v>
      </c>
      <c r="AI88" s="229">
        <v>0</v>
      </c>
      <c r="AJ88" s="230">
        <v>0</v>
      </c>
      <c r="AK88" s="7">
        <v>3</v>
      </c>
      <c r="AL88" s="7">
        <v>1</v>
      </c>
      <c r="AM88" s="53">
        <v>33.3333333333333</v>
      </c>
      <c r="AN88" s="54">
        <v>0</v>
      </c>
      <c r="AO88" s="238">
        <v>0</v>
      </c>
      <c r="AP88" s="54">
        <v>0</v>
      </c>
      <c r="AQ88" s="212" t="s">
        <v>1012</v>
      </c>
      <c r="AR88" s="207">
        <v>168</v>
      </c>
      <c r="AS88" s="207">
        <v>96</v>
      </c>
      <c r="AT88" s="206">
        <v>88.89</v>
      </c>
      <c r="AU88" s="207">
        <v>168</v>
      </c>
      <c r="AV88" s="207">
        <v>151</v>
      </c>
      <c r="AW88" s="206">
        <v>139.81</v>
      </c>
      <c r="AX88" s="207">
        <v>168</v>
      </c>
      <c r="AY88" s="213">
        <v>0</v>
      </c>
      <c r="AZ88" s="210">
        <v>0</v>
      </c>
      <c r="BA88" s="231">
        <f t="shared" si="34"/>
        <v>77.02437499999999</v>
      </c>
      <c r="BB88" s="211" t="s">
        <v>924</v>
      </c>
      <c r="BC88" s="57">
        <v>1248</v>
      </c>
      <c r="BD88" s="57">
        <v>357</v>
      </c>
      <c r="BE88" s="56">
        <f t="shared" si="22"/>
        <v>0.8581730769230769</v>
      </c>
      <c r="BF88" s="57">
        <v>443</v>
      </c>
      <c r="BG88" s="57">
        <v>2</v>
      </c>
      <c r="BH88" s="58">
        <f t="shared" si="23"/>
        <v>0.009029345372460496</v>
      </c>
      <c r="BI88" s="1">
        <v>59</v>
      </c>
      <c r="BJ88" s="1">
        <v>34</v>
      </c>
      <c r="BK88" s="59">
        <f t="shared" si="24"/>
        <v>57.6271186440678</v>
      </c>
      <c r="BL88" s="1">
        <v>59</v>
      </c>
      <c r="BM88" s="1">
        <v>16</v>
      </c>
      <c r="BN88" s="59">
        <f t="shared" si="25"/>
        <v>27.11864406779661</v>
      </c>
      <c r="BO88" s="76">
        <v>0</v>
      </c>
      <c r="BP88" s="77">
        <v>1</v>
      </c>
      <c r="BQ88" s="77">
        <v>0</v>
      </c>
      <c r="BR88" s="77">
        <v>0</v>
      </c>
      <c r="BS88" s="78">
        <v>1</v>
      </c>
      <c r="BT88" s="77">
        <v>59</v>
      </c>
      <c r="BU88" s="309"/>
      <c r="BV88" s="309"/>
      <c r="BW88" s="309"/>
      <c r="BX88" s="309"/>
      <c r="BY88" s="52">
        <v>0</v>
      </c>
      <c r="BZ88" s="226">
        <v>5233</v>
      </c>
      <c r="CA88" s="227">
        <v>3</v>
      </c>
      <c r="CB88" s="227">
        <v>100</v>
      </c>
      <c r="CC88" s="66">
        <v>718</v>
      </c>
      <c r="CD88" s="66">
        <v>660</v>
      </c>
      <c r="CE88" s="273" t="s">
        <v>279</v>
      </c>
      <c r="CF88" s="277">
        <v>5233</v>
      </c>
      <c r="CG88" s="278">
        <v>2</v>
      </c>
      <c r="CH88" s="64">
        <v>100</v>
      </c>
      <c r="CI88" s="239">
        <v>7</v>
      </c>
      <c r="CJ88" s="79">
        <v>4</v>
      </c>
      <c r="CK88" s="79">
        <v>0</v>
      </c>
      <c r="CL88" s="79">
        <v>16</v>
      </c>
      <c r="CM88" s="79">
        <v>77</v>
      </c>
      <c r="CN88" s="79">
        <v>0</v>
      </c>
      <c r="CO88" s="79">
        <v>46</v>
      </c>
      <c r="CP88" s="79">
        <v>43</v>
      </c>
      <c r="CQ88" s="240" t="s">
        <v>1145</v>
      </c>
      <c r="CR88" s="241">
        <v>71.4</v>
      </c>
      <c r="CS88" s="350">
        <v>0</v>
      </c>
      <c r="CT88" s="351">
        <v>0</v>
      </c>
      <c r="CU88" s="352">
        <v>0</v>
      </c>
      <c r="CV88" s="68">
        <v>2685</v>
      </c>
      <c r="CW88" s="69">
        <v>4803</v>
      </c>
      <c r="CX88" s="70">
        <f t="shared" si="26"/>
        <v>178.88268156424581</v>
      </c>
      <c r="CY88" s="69">
        <v>2012</v>
      </c>
      <c r="CZ88" s="70">
        <f t="shared" si="27"/>
        <v>74.93482309124767</v>
      </c>
      <c r="DA88" s="69">
        <v>1296</v>
      </c>
      <c r="DB88" s="70">
        <f t="shared" si="28"/>
        <v>48.26815642458101</v>
      </c>
      <c r="DC88" s="69">
        <v>2927</v>
      </c>
      <c r="DD88" s="71">
        <f t="shared" si="29"/>
        <v>109.01303538175047</v>
      </c>
      <c r="DE88" s="69">
        <v>1876</v>
      </c>
      <c r="DF88" s="71">
        <f t="shared" si="30"/>
        <v>69.86964618249534</v>
      </c>
      <c r="DG88" s="69">
        <v>2067</v>
      </c>
      <c r="DH88" s="71">
        <f t="shared" si="31"/>
        <v>76.9832402234637</v>
      </c>
      <c r="DI88" s="72">
        <v>2067</v>
      </c>
      <c r="DJ88" s="73">
        <f t="shared" si="32"/>
        <v>76.9832402234637</v>
      </c>
      <c r="DK88" s="74">
        <v>6</v>
      </c>
      <c r="DL88" s="75">
        <f t="shared" si="33"/>
        <v>100</v>
      </c>
      <c r="DM88" s="251">
        <v>0</v>
      </c>
      <c r="DN88" s="252">
        <v>0</v>
      </c>
      <c r="DO88" s="230">
        <v>0</v>
      </c>
      <c r="DP88" s="253"/>
    </row>
    <row r="89" spans="1:120" ht="15" customHeight="1" thickBot="1">
      <c r="A89" s="47">
        <v>9</v>
      </c>
      <c r="B89" s="48" t="s">
        <v>280</v>
      </c>
      <c r="C89" s="2">
        <v>0</v>
      </c>
      <c r="D89" s="2">
        <v>1</v>
      </c>
      <c r="E89" s="2">
        <v>1</v>
      </c>
      <c r="F89" s="2">
        <v>0</v>
      </c>
      <c r="G89" s="3">
        <v>2</v>
      </c>
      <c r="H89" s="2">
        <v>1909</v>
      </c>
      <c r="I89" s="292"/>
      <c r="J89" s="49">
        <v>0</v>
      </c>
      <c r="K89" s="49">
        <v>0</v>
      </c>
      <c r="L89" s="50">
        <v>0</v>
      </c>
      <c r="M89" s="2">
        <v>31</v>
      </c>
      <c r="N89" s="2">
        <v>29</v>
      </c>
      <c r="O89" s="51">
        <f t="shared" si="19"/>
        <v>93.54838709677419</v>
      </c>
      <c r="P89">
        <v>61.67</v>
      </c>
      <c r="Q89">
        <v>75</v>
      </c>
      <c r="R89">
        <v>61.67</v>
      </c>
      <c r="S89">
        <v>63.33</v>
      </c>
      <c r="T89">
        <v>65.42</v>
      </c>
      <c r="U89" s="266">
        <v>13.114754098360656</v>
      </c>
      <c r="V89" s="266">
        <v>55.73770491803278</v>
      </c>
      <c r="W89" s="266">
        <v>85.24590163934425</v>
      </c>
      <c r="X89" s="266">
        <v>88.52459016393442</v>
      </c>
      <c r="Y89" s="266">
        <v>68.85245901639344</v>
      </c>
      <c r="Z89" s="266">
        <v>85.24590163934425</v>
      </c>
      <c r="AA89" s="266">
        <v>55.73770491803278</v>
      </c>
      <c r="AB89" s="266">
        <v>65.38</v>
      </c>
      <c r="AC89" s="266">
        <v>54.09836065573771</v>
      </c>
      <c r="AD89" s="267">
        <v>9</v>
      </c>
      <c r="AE89" s="268">
        <v>9</v>
      </c>
      <c r="AF89" s="269">
        <f t="shared" si="20"/>
        <v>0</v>
      </c>
      <c r="AG89" s="266">
        <f t="shared" si="21"/>
        <v>0</v>
      </c>
      <c r="AH89" s="228">
        <v>0</v>
      </c>
      <c r="AI89" s="229">
        <v>0</v>
      </c>
      <c r="AJ89" s="230">
        <v>0</v>
      </c>
      <c r="AK89" s="7">
        <v>3</v>
      </c>
      <c r="AL89" s="7">
        <v>1</v>
      </c>
      <c r="AM89" s="53">
        <v>33.3333333333333</v>
      </c>
      <c r="AN89" s="54">
        <v>0</v>
      </c>
      <c r="AO89" s="238">
        <v>0</v>
      </c>
      <c r="AP89" s="54">
        <v>0</v>
      </c>
      <c r="AQ89" s="212" t="s">
        <v>1013</v>
      </c>
      <c r="AR89" s="207">
        <v>120</v>
      </c>
      <c r="AS89" s="207">
        <v>40</v>
      </c>
      <c r="AT89" s="206">
        <v>55.56</v>
      </c>
      <c r="AU89" s="207">
        <v>120</v>
      </c>
      <c r="AV89" s="207">
        <v>40</v>
      </c>
      <c r="AW89" s="206">
        <v>55.56</v>
      </c>
      <c r="AX89" s="207">
        <v>120</v>
      </c>
      <c r="AY89" s="213">
        <v>0</v>
      </c>
      <c r="AZ89" s="210">
        <v>0</v>
      </c>
      <c r="BA89" s="231">
        <f t="shared" si="34"/>
        <v>38.1975</v>
      </c>
      <c r="BB89" s="211" t="s">
        <v>930</v>
      </c>
      <c r="BC89" s="57">
        <v>1006</v>
      </c>
      <c r="BD89" s="57">
        <v>220</v>
      </c>
      <c r="BE89" s="56">
        <f t="shared" si="22"/>
        <v>0.6560636182902585</v>
      </c>
      <c r="BF89" s="57">
        <v>413</v>
      </c>
      <c r="BG89" s="57">
        <v>154</v>
      </c>
      <c r="BH89" s="58">
        <f t="shared" si="23"/>
        <v>0.7457627118644068</v>
      </c>
      <c r="BI89" s="1">
        <v>64</v>
      </c>
      <c r="BJ89" s="1">
        <v>29</v>
      </c>
      <c r="BK89" s="59">
        <f t="shared" si="24"/>
        <v>45.3125</v>
      </c>
      <c r="BL89" s="1">
        <v>64</v>
      </c>
      <c r="BM89" s="1">
        <v>18</v>
      </c>
      <c r="BN89" s="59">
        <f t="shared" si="25"/>
        <v>28.125</v>
      </c>
      <c r="BO89" s="76">
        <v>1</v>
      </c>
      <c r="BP89" s="77">
        <v>1</v>
      </c>
      <c r="BQ89" s="77">
        <v>0</v>
      </c>
      <c r="BR89" s="77">
        <v>0</v>
      </c>
      <c r="BS89" s="78">
        <v>1</v>
      </c>
      <c r="BT89" s="77">
        <v>64</v>
      </c>
      <c r="BU89" s="309"/>
      <c r="BV89" s="309"/>
      <c r="BW89" s="309"/>
      <c r="BX89" s="309"/>
      <c r="BY89" s="52">
        <v>0</v>
      </c>
      <c r="BZ89" s="226">
        <v>4363</v>
      </c>
      <c r="CA89" s="227">
        <v>2</v>
      </c>
      <c r="CB89" s="227">
        <v>100</v>
      </c>
      <c r="CC89" s="66">
        <v>634</v>
      </c>
      <c r="CD89" s="66">
        <v>566</v>
      </c>
      <c r="CE89" s="273" t="s">
        <v>281</v>
      </c>
      <c r="CF89" s="277">
        <v>4363</v>
      </c>
      <c r="CG89" s="278">
        <v>2</v>
      </c>
      <c r="CH89" s="64">
        <v>100</v>
      </c>
      <c r="CI89" s="239">
        <v>7</v>
      </c>
      <c r="CJ89" s="79">
        <v>36</v>
      </c>
      <c r="CK89" s="79">
        <v>0</v>
      </c>
      <c r="CL89" s="79">
        <v>62</v>
      </c>
      <c r="CM89" s="79">
        <v>117</v>
      </c>
      <c r="CN89" s="79">
        <v>5</v>
      </c>
      <c r="CO89" s="79">
        <v>19</v>
      </c>
      <c r="CP89" s="79">
        <v>17</v>
      </c>
      <c r="CQ89" s="240" t="s">
        <v>1143</v>
      </c>
      <c r="CR89" s="241">
        <v>85.7</v>
      </c>
      <c r="CS89" s="350">
        <v>0</v>
      </c>
      <c r="CT89" s="351">
        <v>0</v>
      </c>
      <c r="CU89" s="352">
        <v>0</v>
      </c>
      <c r="CV89" s="68">
        <v>2063</v>
      </c>
      <c r="CW89" s="69">
        <v>4139</v>
      </c>
      <c r="CX89" s="70">
        <f t="shared" si="26"/>
        <v>200.63015026660204</v>
      </c>
      <c r="CY89" s="69">
        <v>1440</v>
      </c>
      <c r="CZ89" s="70">
        <f t="shared" si="27"/>
        <v>69.8012603005332</v>
      </c>
      <c r="DA89" s="69">
        <v>930</v>
      </c>
      <c r="DB89" s="70">
        <f t="shared" si="28"/>
        <v>45.07998061076103</v>
      </c>
      <c r="DC89" s="69">
        <v>1817</v>
      </c>
      <c r="DD89" s="71">
        <f t="shared" si="29"/>
        <v>88.07561803199224</v>
      </c>
      <c r="DE89" s="69">
        <v>1888</v>
      </c>
      <c r="DF89" s="71">
        <f t="shared" si="30"/>
        <v>91.51720794958797</v>
      </c>
      <c r="DG89" s="69">
        <v>2514</v>
      </c>
      <c r="DH89" s="71">
        <f t="shared" si="31"/>
        <v>121.86136694134755</v>
      </c>
      <c r="DI89" s="72">
        <v>1149</v>
      </c>
      <c r="DJ89" s="73">
        <f t="shared" si="32"/>
        <v>55.69558894813379</v>
      </c>
      <c r="DK89" s="74">
        <v>7</v>
      </c>
      <c r="DL89" s="75">
        <f t="shared" si="33"/>
        <v>116.66666666666667</v>
      </c>
      <c r="DM89" s="251">
        <v>0</v>
      </c>
      <c r="DN89" s="252">
        <v>0</v>
      </c>
      <c r="DO89" s="230">
        <v>0</v>
      </c>
      <c r="DP89" s="253"/>
    </row>
    <row r="90" spans="1:120" ht="15" customHeight="1" thickBot="1">
      <c r="A90" s="47">
        <v>6</v>
      </c>
      <c r="B90" s="48" t="s">
        <v>282</v>
      </c>
      <c r="C90" s="2">
        <v>5</v>
      </c>
      <c r="D90" s="2">
        <v>1</v>
      </c>
      <c r="E90" s="2">
        <v>0</v>
      </c>
      <c r="F90" s="2">
        <v>0</v>
      </c>
      <c r="G90" s="3">
        <v>6</v>
      </c>
      <c r="H90" s="2">
        <v>1360</v>
      </c>
      <c r="I90" s="292"/>
      <c r="J90" s="49">
        <v>1</v>
      </c>
      <c r="K90" s="49">
        <v>0</v>
      </c>
      <c r="L90" s="50">
        <f aca="true" t="shared" si="36" ref="L90:L105">(K90*100/J90)</f>
        <v>0</v>
      </c>
      <c r="M90" s="2">
        <v>20</v>
      </c>
      <c r="N90" s="2">
        <v>20</v>
      </c>
      <c r="O90" s="51">
        <f t="shared" si="19"/>
        <v>100</v>
      </c>
      <c r="P90">
        <v>104.88</v>
      </c>
      <c r="Q90">
        <v>100</v>
      </c>
      <c r="R90">
        <v>95.12</v>
      </c>
      <c r="S90">
        <v>97.56</v>
      </c>
      <c r="T90">
        <v>99.39</v>
      </c>
      <c r="U90" s="266">
        <v>38</v>
      </c>
      <c r="V90" s="266">
        <v>50</v>
      </c>
      <c r="W90" s="266">
        <v>52</v>
      </c>
      <c r="X90" s="266">
        <v>60</v>
      </c>
      <c r="Y90" s="266">
        <v>50</v>
      </c>
      <c r="Z90" s="266">
        <v>56.00000000000001</v>
      </c>
      <c r="AA90" s="266">
        <v>62</v>
      </c>
      <c r="AB90" s="266">
        <v>96.83</v>
      </c>
      <c r="AC90" s="266">
        <v>50</v>
      </c>
      <c r="AD90" s="267">
        <v>8</v>
      </c>
      <c r="AE90" s="268">
        <v>9</v>
      </c>
      <c r="AF90" s="269">
        <f t="shared" si="20"/>
        <v>1</v>
      </c>
      <c r="AG90" s="266">
        <f t="shared" si="21"/>
        <v>11.11111111111111</v>
      </c>
      <c r="AH90" s="228">
        <v>38</v>
      </c>
      <c r="AI90" s="229">
        <v>0</v>
      </c>
      <c r="AJ90" s="230">
        <v>0</v>
      </c>
      <c r="AK90" s="7">
        <v>0</v>
      </c>
      <c r="AL90" s="7">
        <v>0</v>
      </c>
      <c r="AM90" s="53">
        <v>0</v>
      </c>
      <c r="AN90" s="54">
        <v>0</v>
      </c>
      <c r="AO90" s="238">
        <v>0</v>
      </c>
      <c r="AP90" s="54">
        <v>0</v>
      </c>
      <c r="AQ90" s="212" t="s">
        <v>1014</v>
      </c>
      <c r="AR90" s="207">
        <v>120</v>
      </c>
      <c r="AS90" s="207">
        <v>41</v>
      </c>
      <c r="AT90" s="206">
        <v>56.94</v>
      </c>
      <c r="AU90" s="207">
        <v>120</v>
      </c>
      <c r="AV90" s="207">
        <v>79</v>
      </c>
      <c r="AW90" s="206">
        <v>109.72</v>
      </c>
      <c r="AX90" s="207">
        <v>120</v>
      </c>
      <c r="AY90" s="213">
        <v>20</v>
      </c>
      <c r="AZ90" s="210">
        <v>27.78</v>
      </c>
      <c r="BA90" s="231">
        <f t="shared" si="34"/>
        <v>64.32124999999999</v>
      </c>
      <c r="BB90" s="211" t="s">
        <v>930</v>
      </c>
      <c r="BC90" s="57">
        <v>705</v>
      </c>
      <c r="BD90" s="57">
        <v>133</v>
      </c>
      <c r="BE90" s="56">
        <f t="shared" si="22"/>
        <v>0.5659574468085107</v>
      </c>
      <c r="BF90" s="57">
        <v>202</v>
      </c>
      <c r="BG90" s="57">
        <v>3</v>
      </c>
      <c r="BH90" s="58">
        <f t="shared" si="23"/>
        <v>0.0297029702970297</v>
      </c>
      <c r="BI90" s="1">
        <v>28</v>
      </c>
      <c r="BJ90" s="1">
        <v>13</v>
      </c>
      <c r="BK90" s="59">
        <f t="shared" si="24"/>
        <v>46.42857142857143</v>
      </c>
      <c r="BL90" s="1">
        <v>28</v>
      </c>
      <c r="BM90" s="1">
        <v>4</v>
      </c>
      <c r="BN90" s="59">
        <f t="shared" si="25"/>
        <v>14.285714285714285</v>
      </c>
      <c r="BO90" s="76">
        <v>0</v>
      </c>
      <c r="BP90" s="77">
        <v>0</v>
      </c>
      <c r="BQ90" s="77">
        <v>0</v>
      </c>
      <c r="BR90" s="77">
        <v>0</v>
      </c>
      <c r="BS90" s="78">
        <v>0</v>
      </c>
      <c r="BT90" s="77">
        <v>28</v>
      </c>
      <c r="BU90" s="309"/>
      <c r="BV90" s="309"/>
      <c r="BW90" s="309"/>
      <c r="BX90" s="309"/>
      <c r="BY90" s="52">
        <v>0</v>
      </c>
      <c r="BZ90" s="226">
        <v>2961</v>
      </c>
      <c r="CA90" s="227">
        <v>1</v>
      </c>
      <c r="CB90" s="227">
        <v>100</v>
      </c>
      <c r="CC90" s="66">
        <v>496</v>
      </c>
      <c r="CD90" s="66">
        <v>496</v>
      </c>
      <c r="CE90" s="273" t="s">
        <v>135</v>
      </c>
      <c r="CF90" s="277">
        <v>2961</v>
      </c>
      <c r="CG90" s="278">
        <v>1</v>
      </c>
      <c r="CH90" s="64">
        <v>100</v>
      </c>
      <c r="CI90" s="239">
        <v>7</v>
      </c>
      <c r="CJ90" s="79">
        <v>16</v>
      </c>
      <c r="CK90" s="79">
        <v>0</v>
      </c>
      <c r="CL90" s="79">
        <v>32</v>
      </c>
      <c r="CM90" s="79">
        <v>5</v>
      </c>
      <c r="CN90" s="79">
        <v>0</v>
      </c>
      <c r="CO90" s="79">
        <v>1</v>
      </c>
      <c r="CP90" s="79">
        <v>1</v>
      </c>
      <c r="CQ90" s="240" t="s">
        <v>1145</v>
      </c>
      <c r="CR90" s="241">
        <v>71.4</v>
      </c>
      <c r="CS90" s="350">
        <v>0</v>
      </c>
      <c r="CT90" s="351">
        <v>0</v>
      </c>
      <c r="CU90" s="352">
        <v>0</v>
      </c>
      <c r="CV90" s="68">
        <v>1161</v>
      </c>
      <c r="CW90" s="69">
        <v>1674</v>
      </c>
      <c r="CX90" s="70">
        <f t="shared" si="26"/>
        <v>144.1860465116279</v>
      </c>
      <c r="CY90" s="69">
        <v>436</v>
      </c>
      <c r="CZ90" s="70">
        <f t="shared" si="27"/>
        <v>37.553832902670116</v>
      </c>
      <c r="DA90" s="69">
        <v>1109</v>
      </c>
      <c r="DB90" s="70">
        <f t="shared" si="28"/>
        <v>95.52110249784668</v>
      </c>
      <c r="DC90" s="69">
        <v>1183</v>
      </c>
      <c r="DD90" s="71">
        <f t="shared" si="29"/>
        <v>101.89491817398795</v>
      </c>
      <c r="DE90" s="69">
        <v>1099</v>
      </c>
      <c r="DF90" s="71">
        <f t="shared" si="30"/>
        <v>94.6597760551249</v>
      </c>
      <c r="DG90" s="69">
        <v>1102</v>
      </c>
      <c r="DH90" s="71">
        <f t="shared" si="31"/>
        <v>94.91817398794143</v>
      </c>
      <c r="DI90" s="72">
        <v>1125</v>
      </c>
      <c r="DJ90" s="73">
        <f t="shared" si="32"/>
        <v>96.89922480620154</v>
      </c>
      <c r="DK90" s="74">
        <v>6</v>
      </c>
      <c r="DL90" s="75">
        <f t="shared" si="33"/>
        <v>100</v>
      </c>
      <c r="DM90" s="251">
        <v>0</v>
      </c>
      <c r="DN90" s="252">
        <v>0</v>
      </c>
      <c r="DO90" s="230">
        <v>0</v>
      </c>
      <c r="DP90" s="253"/>
    </row>
    <row r="91" spans="1:120" ht="15" customHeight="1" thickBot="1">
      <c r="A91" s="47">
        <v>6</v>
      </c>
      <c r="B91" s="48" t="s">
        <v>283</v>
      </c>
      <c r="C91" s="2">
        <v>6</v>
      </c>
      <c r="D91" s="2">
        <v>1</v>
      </c>
      <c r="E91" s="2">
        <v>0</v>
      </c>
      <c r="F91" s="2">
        <v>4</v>
      </c>
      <c r="G91" s="3">
        <v>11</v>
      </c>
      <c r="H91" s="2">
        <v>4180</v>
      </c>
      <c r="I91" s="292"/>
      <c r="J91" s="49">
        <v>1</v>
      </c>
      <c r="K91" s="49">
        <v>0</v>
      </c>
      <c r="L91" s="50">
        <f t="shared" si="36"/>
        <v>0</v>
      </c>
      <c r="M91" s="2">
        <v>46</v>
      </c>
      <c r="N91" s="2">
        <v>44</v>
      </c>
      <c r="O91" s="51">
        <f t="shared" si="19"/>
        <v>95.65217391304348</v>
      </c>
      <c r="P91">
        <v>11.58</v>
      </c>
      <c r="Q91">
        <v>7.37</v>
      </c>
      <c r="R91">
        <v>9.47</v>
      </c>
      <c r="S91">
        <v>21.05</v>
      </c>
      <c r="T91">
        <v>12.37</v>
      </c>
      <c r="U91" s="266">
        <v>0.8064516129032258</v>
      </c>
      <c r="V91" s="266">
        <v>0</v>
      </c>
      <c r="W91" s="266">
        <v>0.8064516129032258</v>
      </c>
      <c r="X91" s="266">
        <v>0</v>
      </c>
      <c r="Y91" s="266">
        <v>0.8064516129032258</v>
      </c>
      <c r="Z91" s="266">
        <v>0</v>
      </c>
      <c r="AA91" s="266">
        <v>0</v>
      </c>
      <c r="AB91" s="266">
        <v>98.75</v>
      </c>
      <c r="AC91" s="266">
        <v>13.709677419354838</v>
      </c>
      <c r="AD91" s="267">
        <v>8</v>
      </c>
      <c r="AE91" s="268">
        <v>9</v>
      </c>
      <c r="AF91" s="269">
        <f t="shared" si="20"/>
        <v>1</v>
      </c>
      <c r="AG91" s="266">
        <f t="shared" si="21"/>
        <v>11.11111111111111</v>
      </c>
      <c r="AH91" s="228">
        <v>1</v>
      </c>
      <c r="AI91" s="229">
        <v>1</v>
      </c>
      <c r="AJ91" s="230">
        <v>100</v>
      </c>
      <c r="AK91" s="7">
        <v>0</v>
      </c>
      <c r="AL91" s="7">
        <v>0</v>
      </c>
      <c r="AM91" s="53">
        <v>0</v>
      </c>
      <c r="AN91" s="54">
        <v>0</v>
      </c>
      <c r="AO91" s="238">
        <v>0</v>
      </c>
      <c r="AP91" s="54">
        <v>0</v>
      </c>
      <c r="AQ91" s="212" t="s">
        <v>1015</v>
      </c>
      <c r="AR91" s="207">
        <v>168</v>
      </c>
      <c r="AS91" s="207">
        <v>9</v>
      </c>
      <c r="AT91" s="206">
        <v>8.33</v>
      </c>
      <c r="AU91" s="207">
        <v>168</v>
      </c>
      <c r="AV91" s="207">
        <v>50</v>
      </c>
      <c r="AW91" s="206">
        <v>46.3</v>
      </c>
      <c r="AX91" s="207">
        <v>168</v>
      </c>
      <c r="AY91" s="213">
        <v>0</v>
      </c>
      <c r="AZ91" s="210">
        <v>0</v>
      </c>
      <c r="BA91" s="231">
        <f t="shared" si="34"/>
        <v>17.592499999999998</v>
      </c>
      <c r="BB91" s="211" t="s">
        <v>924</v>
      </c>
      <c r="BC91" s="57">
        <v>2152</v>
      </c>
      <c r="BD91" s="57">
        <v>959</v>
      </c>
      <c r="BE91" s="56">
        <f t="shared" si="22"/>
        <v>1.336895910780669</v>
      </c>
      <c r="BF91" s="57">
        <v>679</v>
      </c>
      <c r="BG91" s="57">
        <v>136</v>
      </c>
      <c r="BH91" s="58">
        <f t="shared" si="23"/>
        <v>0.4005891016200295</v>
      </c>
      <c r="BI91" s="1">
        <v>88</v>
      </c>
      <c r="BJ91" s="1">
        <v>30</v>
      </c>
      <c r="BK91" s="59">
        <f t="shared" si="24"/>
        <v>34.090909090909086</v>
      </c>
      <c r="BL91" s="1">
        <v>88</v>
      </c>
      <c r="BM91" s="1">
        <v>18</v>
      </c>
      <c r="BN91" s="59">
        <f t="shared" si="25"/>
        <v>20.454545454545457</v>
      </c>
      <c r="BO91" s="76">
        <v>0</v>
      </c>
      <c r="BP91" s="77">
        <v>1</v>
      </c>
      <c r="BQ91" s="77">
        <v>0</v>
      </c>
      <c r="BR91" s="77">
        <v>0</v>
      </c>
      <c r="BS91" s="78">
        <v>1</v>
      </c>
      <c r="BT91" s="77">
        <v>88</v>
      </c>
      <c r="BU91" s="309"/>
      <c r="BV91" s="309"/>
      <c r="BW91" s="309"/>
      <c r="BX91" s="309"/>
      <c r="BY91" s="52">
        <v>0</v>
      </c>
      <c r="BZ91" s="226">
        <v>8857</v>
      </c>
      <c r="CA91" s="227">
        <v>4</v>
      </c>
      <c r="CB91" s="227">
        <v>100</v>
      </c>
      <c r="CC91" s="65">
        <v>1183</v>
      </c>
      <c r="CD91" s="65">
        <v>1043</v>
      </c>
      <c r="CE91" s="273" t="s">
        <v>284</v>
      </c>
      <c r="CF91" s="277">
        <v>8857</v>
      </c>
      <c r="CG91" s="278">
        <v>4</v>
      </c>
      <c r="CH91" s="64">
        <v>100</v>
      </c>
      <c r="CI91" s="239">
        <v>7</v>
      </c>
      <c r="CJ91" s="79">
        <v>13</v>
      </c>
      <c r="CK91" s="79">
        <v>0</v>
      </c>
      <c r="CL91" s="79">
        <v>18</v>
      </c>
      <c r="CM91" s="79">
        <v>6992</v>
      </c>
      <c r="CN91" s="79">
        <v>5</v>
      </c>
      <c r="CO91" s="79">
        <v>13</v>
      </c>
      <c r="CP91" s="79">
        <v>6</v>
      </c>
      <c r="CQ91" s="240" t="s">
        <v>1143</v>
      </c>
      <c r="CR91" s="241">
        <v>85.7</v>
      </c>
      <c r="CS91" s="350">
        <v>0</v>
      </c>
      <c r="CT91" s="351">
        <v>0</v>
      </c>
      <c r="CU91" s="352">
        <v>0</v>
      </c>
      <c r="CV91" s="68">
        <v>4052</v>
      </c>
      <c r="CW91" s="69">
        <v>7929</v>
      </c>
      <c r="CX91" s="70">
        <f t="shared" si="26"/>
        <v>195.6811451135242</v>
      </c>
      <c r="CY91" s="69">
        <v>3740</v>
      </c>
      <c r="CZ91" s="70">
        <f t="shared" si="27"/>
        <v>92.30009871668312</v>
      </c>
      <c r="DA91" s="69">
        <v>3931</v>
      </c>
      <c r="DB91" s="70">
        <f t="shared" si="28"/>
        <v>97.01382033563672</v>
      </c>
      <c r="DC91" s="69">
        <v>7653</v>
      </c>
      <c r="DD91" s="71">
        <f t="shared" si="29"/>
        <v>188.86969397828233</v>
      </c>
      <c r="DE91" s="69">
        <v>4419</v>
      </c>
      <c r="DF91" s="71">
        <f t="shared" si="30"/>
        <v>109.05725567620928</v>
      </c>
      <c r="DG91" s="69">
        <v>3787</v>
      </c>
      <c r="DH91" s="71">
        <f t="shared" si="31"/>
        <v>93.46001974333662</v>
      </c>
      <c r="DI91" s="72">
        <v>2855</v>
      </c>
      <c r="DJ91" s="73">
        <f t="shared" si="32"/>
        <v>70.45903257650544</v>
      </c>
      <c r="DK91" s="74">
        <v>7</v>
      </c>
      <c r="DL91" s="75">
        <f t="shared" si="33"/>
        <v>116.66666666666667</v>
      </c>
      <c r="DM91" s="251">
        <v>1</v>
      </c>
      <c r="DN91" s="252">
        <v>1</v>
      </c>
      <c r="DO91" s="230">
        <v>100</v>
      </c>
      <c r="DP91" s="253"/>
    </row>
    <row r="92" spans="1:120" ht="15" customHeight="1" thickBot="1">
      <c r="A92" s="47">
        <v>6</v>
      </c>
      <c r="B92" s="48" t="s">
        <v>285</v>
      </c>
      <c r="C92" s="2">
        <v>9</v>
      </c>
      <c r="D92" s="2">
        <v>4</v>
      </c>
      <c r="E92" s="2">
        <v>2</v>
      </c>
      <c r="F92" s="2">
        <v>3</v>
      </c>
      <c r="G92" s="3">
        <v>18</v>
      </c>
      <c r="H92" s="2">
        <v>4969</v>
      </c>
      <c r="I92" s="292"/>
      <c r="J92" s="49">
        <v>1</v>
      </c>
      <c r="K92" s="49">
        <v>0</v>
      </c>
      <c r="L92" s="50">
        <f t="shared" si="36"/>
        <v>0</v>
      </c>
      <c r="M92" s="2">
        <v>72</v>
      </c>
      <c r="N92" s="2">
        <v>71</v>
      </c>
      <c r="O92" s="51">
        <f t="shared" si="19"/>
        <v>98.61111111111111</v>
      </c>
      <c r="P92">
        <v>84.89</v>
      </c>
      <c r="Q92">
        <v>87.77</v>
      </c>
      <c r="R92">
        <v>83.45</v>
      </c>
      <c r="S92">
        <v>79.86</v>
      </c>
      <c r="T92">
        <v>83.99</v>
      </c>
      <c r="U92" s="266">
        <v>15.686274509803921</v>
      </c>
      <c r="V92" s="266">
        <v>75.16339869281046</v>
      </c>
      <c r="W92" s="266">
        <v>74.50980392156863</v>
      </c>
      <c r="X92" s="266">
        <v>84.31372549019608</v>
      </c>
      <c r="Y92" s="266">
        <v>73.8562091503268</v>
      </c>
      <c r="Z92" s="266">
        <v>85.62091503267973</v>
      </c>
      <c r="AA92" s="266">
        <v>86.9281045751634</v>
      </c>
      <c r="AB92" s="266">
        <v>68.91</v>
      </c>
      <c r="AC92" s="266">
        <v>78.43137254901961</v>
      </c>
      <c r="AD92" s="267">
        <v>9</v>
      </c>
      <c r="AE92" s="268">
        <v>9</v>
      </c>
      <c r="AF92" s="269">
        <f t="shared" si="20"/>
        <v>0</v>
      </c>
      <c r="AG92" s="266">
        <f t="shared" si="21"/>
        <v>0</v>
      </c>
      <c r="AH92" s="228">
        <v>9</v>
      </c>
      <c r="AI92" s="229">
        <v>9</v>
      </c>
      <c r="AJ92" s="230">
        <v>100</v>
      </c>
      <c r="AK92" s="7">
        <v>2</v>
      </c>
      <c r="AL92" s="7">
        <v>2</v>
      </c>
      <c r="AM92" s="53">
        <v>100</v>
      </c>
      <c r="AN92" s="54">
        <v>0</v>
      </c>
      <c r="AO92" s="238">
        <v>0</v>
      </c>
      <c r="AP92" s="54">
        <v>0</v>
      </c>
      <c r="AQ92" s="212" t="s">
        <v>1016</v>
      </c>
      <c r="AR92" s="207">
        <v>216</v>
      </c>
      <c r="AS92" s="207">
        <v>13</v>
      </c>
      <c r="AT92" s="206">
        <v>10.83</v>
      </c>
      <c r="AU92" s="207">
        <v>216</v>
      </c>
      <c r="AV92" s="207">
        <v>117</v>
      </c>
      <c r="AW92" s="206">
        <v>97.5</v>
      </c>
      <c r="AX92" s="207">
        <v>216</v>
      </c>
      <c r="AY92" s="213">
        <v>55</v>
      </c>
      <c r="AZ92" s="210">
        <v>45.83</v>
      </c>
      <c r="BA92" s="231">
        <f t="shared" si="34"/>
        <v>48.85187499999999</v>
      </c>
      <c r="BB92" s="211" t="s">
        <v>927</v>
      </c>
      <c r="BC92" s="57">
        <v>2740</v>
      </c>
      <c r="BD92" s="57">
        <v>232</v>
      </c>
      <c r="BE92" s="56">
        <f t="shared" si="22"/>
        <v>0.25401459854014596</v>
      </c>
      <c r="BF92" s="57">
        <v>867</v>
      </c>
      <c r="BG92" s="57">
        <v>12</v>
      </c>
      <c r="BH92" s="58">
        <f t="shared" si="23"/>
        <v>0.02768166089965398</v>
      </c>
      <c r="BI92" s="1">
        <v>144</v>
      </c>
      <c r="BJ92" s="1">
        <v>52</v>
      </c>
      <c r="BK92" s="59">
        <f t="shared" si="24"/>
        <v>36.11111111111111</v>
      </c>
      <c r="BL92" s="1">
        <v>144</v>
      </c>
      <c r="BM92" s="1">
        <v>33</v>
      </c>
      <c r="BN92" s="59">
        <f t="shared" si="25"/>
        <v>22.916666666666664</v>
      </c>
      <c r="BO92" s="76">
        <v>0</v>
      </c>
      <c r="BP92" s="77">
        <v>0</v>
      </c>
      <c r="BQ92" s="77">
        <v>1</v>
      </c>
      <c r="BR92" s="77">
        <v>2</v>
      </c>
      <c r="BS92" s="78">
        <v>3</v>
      </c>
      <c r="BT92" s="77">
        <v>144</v>
      </c>
      <c r="BU92" s="309"/>
      <c r="BV92" s="309"/>
      <c r="BW92" s="309"/>
      <c r="BX92" s="309"/>
      <c r="BY92" s="52">
        <v>0</v>
      </c>
      <c r="BZ92" s="226">
        <v>11284</v>
      </c>
      <c r="CA92" s="227">
        <v>6</v>
      </c>
      <c r="CB92" s="227">
        <v>100</v>
      </c>
      <c r="CC92" s="65">
        <v>1425</v>
      </c>
      <c r="CD92" s="65">
        <v>1083</v>
      </c>
      <c r="CE92" s="273" t="s">
        <v>286</v>
      </c>
      <c r="CF92" s="277">
        <v>11284</v>
      </c>
      <c r="CG92" s="278">
        <v>6</v>
      </c>
      <c r="CH92" s="64">
        <v>100</v>
      </c>
      <c r="CI92" s="239">
        <v>7</v>
      </c>
      <c r="CJ92" s="79">
        <v>46</v>
      </c>
      <c r="CK92" s="79">
        <v>0</v>
      </c>
      <c r="CL92" s="79">
        <v>352</v>
      </c>
      <c r="CM92" s="79">
        <v>0</v>
      </c>
      <c r="CN92" s="79">
        <v>0</v>
      </c>
      <c r="CO92" s="79">
        <v>53</v>
      </c>
      <c r="CP92" s="79">
        <v>50</v>
      </c>
      <c r="CQ92" s="240" t="s">
        <v>1146</v>
      </c>
      <c r="CR92" s="241">
        <v>57.1</v>
      </c>
      <c r="CS92" s="350">
        <v>1</v>
      </c>
      <c r="CT92" s="351">
        <v>1</v>
      </c>
      <c r="CU92" s="352">
        <v>100</v>
      </c>
      <c r="CV92" s="68">
        <v>6053</v>
      </c>
      <c r="CW92" s="69">
        <v>4803</v>
      </c>
      <c r="CX92" s="70">
        <f t="shared" si="26"/>
        <v>79.3490830992896</v>
      </c>
      <c r="CY92" s="69">
        <v>3391</v>
      </c>
      <c r="CZ92" s="70">
        <f t="shared" si="27"/>
        <v>56.021807368247146</v>
      </c>
      <c r="DA92" s="69">
        <v>4872</v>
      </c>
      <c r="DB92" s="70">
        <f t="shared" si="28"/>
        <v>80.48901371220882</v>
      </c>
      <c r="DC92" s="69">
        <v>0</v>
      </c>
      <c r="DD92" s="71">
        <f t="shared" si="29"/>
        <v>0</v>
      </c>
      <c r="DE92" s="69">
        <v>0</v>
      </c>
      <c r="DF92" s="71">
        <f t="shared" si="30"/>
        <v>0</v>
      </c>
      <c r="DG92" s="69">
        <v>0</v>
      </c>
      <c r="DH92" s="71">
        <f t="shared" si="31"/>
        <v>0</v>
      </c>
      <c r="DI92" s="72">
        <v>0</v>
      </c>
      <c r="DJ92" s="73">
        <f t="shared" si="32"/>
        <v>0</v>
      </c>
      <c r="DK92" s="74">
        <v>3</v>
      </c>
      <c r="DL92" s="75">
        <f t="shared" si="33"/>
        <v>50</v>
      </c>
      <c r="DM92" s="251">
        <v>2</v>
      </c>
      <c r="DN92" s="252">
        <v>1</v>
      </c>
      <c r="DO92" s="230">
        <v>50</v>
      </c>
      <c r="DP92" s="253"/>
    </row>
    <row r="93" spans="1:120" ht="15" customHeight="1" thickBot="1">
      <c r="A93" s="47">
        <v>6</v>
      </c>
      <c r="B93" s="48" t="s">
        <v>287</v>
      </c>
      <c r="C93" s="2">
        <v>4</v>
      </c>
      <c r="D93" s="2">
        <v>1</v>
      </c>
      <c r="E93" s="2">
        <v>0</v>
      </c>
      <c r="F93" s="2">
        <v>1</v>
      </c>
      <c r="G93" s="3">
        <v>6</v>
      </c>
      <c r="H93" s="2">
        <v>2322</v>
      </c>
      <c r="I93" s="292"/>
      <c r="J93" s="49">
        <v>5</v>
      </c>
      <c r="K93" s="49">
        <v>3</v>
      </c>
      <c r="L93" s="50">
        <f t="shared" si="36"/>
        <v>60</v>
      </c>
      <c r="M93" s="2">
        <v>32</v>
      </c>
      <c r="N93" s="2">
        <v>25</v>
      </c>
      <c r="O93" s="51">
        <f t="shared" si="19"/>
        <v>78.125</v>
      </c>
      <c r="P93">
        <v>28</v>
      </c>
      <c r="Q93">
        <v>34.67</v>
      </c>
      <c r="R93">
        <v>34.67</v>
      </c>
      <c r="S93">
        <v>34.67</v>
      </c>
      <c r="T93">
        <v>33</v>
      </c>
      <c r="U93" s="266">
        <v>4.3478260869565215</v>
      </c>
      <c r="V93" s="266">
        <v>47.82608695652174</v>
      </c>
      <c r="W93" s="266">
        <v>65.21739130434783</v>
      </c>
      <c r="X93" s="266">
        <v>62.31884057971014</v>
      </c>
      <c r="Y93" s="266">
        <v>63.76811594202898</v>
      </c>
      <c r="Z93" s="266">
        <v>56.52173913043478</v>
      </c>
      <c r="AA93" s="266">
        <v>36.231884057971016</v>
      </c>
      <c r="AB93" s="266">
        <v>53.33</v>
      </c>
      <c r="AC93" s="266">
        <v>55.072463768115945</v>
      </c>
      <c r="AD93" s="267">
        <v>9</v>
      </c>
      <c r="AE93" s="268">
        <v>9</v>
      </c>
      <c r="AF93" s="269">
        <f t="shared" si="20"/>
        <v>0</v>
      </c>
      <c r="AG93" s="266">
        <f t="shared" si="21"/>
        <v>0</v>
      </c>
      <c r="AH93" s="228">
        <v>0</v>
      </c>
      <c r="AI93" s="229">
        <v>0</v>
      </c>
      <c r="AJ93" s="230">
        <v>0</v>
      </c>
      <c r="AK93" s="7">
        <v>1</v>
      </c>
      <c r="AL93" s="7">
        <v>0</v>
      </c>
      <c r="AM93" s="53">
        <v>0</v>
      </c>
      <c r="AN93" s="54">
        <v>0</v>
      </c>
      <c r="AO93" s="238">
        <v>1</v>
      </c>
      <c r="AP93" s="54">
        <v>0</v>
      </c>
      <c r="AQ93" s="212" t="s">
        <v>1017</v>
      </c>
      <c r="AR93" s="207">
        <v>168</v>
      </c>
      <c r="AS93" s="207">
        <v>32</v>
      </c>
      <c r="AT93" s="206">
        <v>29.63</v>
      </c>
      <c r="AU93" s="207">
        <v>168</v>
      </c>
      <c r="AV93" s="207">
        <v>89</v>
      </c>
      <c r="AW93" s="206">
        <v>82.41</v>
      </c>
      <c r="AX93" s="207">
        <v>168</v>
      </c>
      <c r="AY93" s="213">
        <v>0</v>
      </c>
      <c r="AZ93" s="210">
        <v>0</v>
      </c>
      <c r="BA93" s="231">
        <f t="shared" si="34"/>
        <v>36.864374999999995</v>
      </c>
      <c r="BB93" s="211" t="s">
        <v>924</v>
      </c>
      <c r="BC93" s="57">
        <v>1246</v>
      </c>
      <c r="BD93" s="57">
        <v>398</v>
      </c>
      <c r="BE93" s="56">
        <f t="shared" si="22"/>
        <v>0.9582664526484752</v>
      </c>
      <c r="BF93" s="57">
        <v>404</v>
      </c>
      <c r="BG93" s="57">
        <v>234</v>
      </c>
      <c r="BH93" s="58">
        <f t="shared" si="23"/>
        <v>1.1584158415841583</v>
      </c>
      <c r="BI93" s="1">
        <v>72</v>
      </c>
      <c r="BJ93" s="1">
        <v>32</v>
      </c>
      <c r="BK93" s="59">
        <f t="shared" si="24"/>
        <v>44.44444444444444</v>
      </c>
      <c r="BL93" s="1">
        <v>72</v>
      </c>
      <c r="BM93" s="1">
        <v>21</v>
      </c>
      <c r="BN93" s="59">
        <f t="shared" si="25"/>
        <v>29.166666666666668</v>
      </c>
      <c r="BO93" s="76">
        <v>0</v>
      </c>
      <c r="BP93" s="77">
        <v>1</v>
      </c>
      <c r="BQ93" s="77">
        <v>0</v>
      </c>
      <c r="BR93" s="77">
        <v>1</v>
      </c>
      <c r="BS93" s="78">
        <v>2</v>
      </c>
      <c r="BT93" s="77">
        <v>72</v>
      </c>
      <c r="BU93" s="309"/>
      <c r="BV93" s="309"/>
      <c r="BW93" s="309"/>
      <c r="BX93" s="309"/>
      <c r="BY93" s="52">
        <v>0</v>
      </c>
      <c r="BZ93" s="226">
        <v>5237</v>
      </c>
      <c r="CA93" s="227">
        <v>3</v>
      </c>
      <c r="CB93" s="227">
        <v>100</v>
      </c>
      <c r="CC93" s="66">
        <v>852</v>
      </c>
      <c r="CD93" s="66">
        <v>542</v>
      </c>
      <c r="CE93" s="273" t="s">
        <v>288</v>
      </c>
      <c r="CF93" s="277">
        <v>5237</v>
      </c>
      <c r="CG93" s="278">
        <v>3</v>
      </c>
      <c r="CH93" s="64">
        <v>100</v>
      </c>
      <c r="CI93" s="239">
        <v>7</v>
      </c>
      <c r="CJ93" s="79">
        <v>0</v>
      </c>
      <c r="CK93" s="79">
        <v>152</v>
      </c>
      <c r="CL93" s="79">
        <v>0</v>
      </c>
      <c r="CM93" s="79">
        <v>251</v>
      </c>
      <c r="CN93" s="79">
        <v>90</v>
      </c>
      <c r="CO93" s="79">
        <v>109</v>
      </c>
      <c r="CP93" s="79">
        <v>124</v>
      </c>
      <c r="CQ93" s="240" t="s">
        <v>1165</v>
      </c>
      <c r="CR93" s="241">
        <v>71.4</v>
      </c>
      <c r="CS93" s="350">
        <v>0</v>
      </c>
      <c r="CT93" s="351">
        <v>0</v>
      </c>
      <c r="CU93" s="352">
        <v>0</v>
      </c>
      <c r="CV93" s="68">
        <v>2935</v>
      </c>
      <c r="CW93" s="69">
        <v>4168</v>
      </c>
      <c r="CX93" s="70">
        <f t="shared" si="26"/>
        <v>142.01022146507668</v>
      </c>
      <c r="CY93" s="69">
        <v>2763</v>
      </c>
      <c r="CZ93" s="70">
        <f t="shared" si="27"/>
        <v>94.1396933560477</v>
      </c>
      <c r="DA93" s="69">
        <v>2486</v>
      </c>
      <c r="DB93" s="70">
        <f t="shared" si="28"/>
        <v>84.70187393526405</v>
      </c>
      <c r="DC93" s="69">
        <v>5843</v>
      </c>
      <c r="DD93" s="71">
        <f t="shared" si="29"/>
        <v>199.0800681431005</v>
      </c>
      <c r="DE93" s="69">
        <v>4544</v>
      </c>
      <c r="DF93" s="71">
        <f t="shared" si="30"/>
        <v>154.8211243611584</v>
      </c>
      <c r="DG93" s="69">
        <v>2792</v>
      </c>
      <c r="DH93" s="71">
        <f t="shared" si="31"/>
        <v>95.12776831345826</v>
      </c>
      <c r="DI93" s="72">
        <v>1022</v>
      </c>
      <c r="DJ93" s="73">
        <f t="shared" si="32"/>
        <v>34.82112436115843</v>
      </c>
      <c r="DK93" s="74">
        <v>7</v>
      </c>
      <c r="DL93" s="75">
        <f t="shared" si="33"/>
        <v>116.66666666666667</v>
      </c>
      <c r="DM93" s="251">
        <v>0</v>
      </c>
      <c r="DN93" s="252">
        <v>0</v>
      </c>
      <c r="DO93" s="230">
        <v>0</v>
      </c>
      <c r="DP93" s="253"/>
    </row>
    <row r="94" spans="1:120" ht="15" customHeight="1" thickBot="1">
      <c r="A94" s="47">
        <v>11</v>
      </c>
      <c r="B94" s="48" t="s">
        <v>289</v>
      </c>
      <c r="C94" s="2">
        <v>3</v>
      </c>
      <c r="D94" s="2">
        <v>1</v>
      </c>
      <c r="E94" s="2">
        <v>0</v>
      </c>
      <c r="F94" s="2">
        <v>2</v>
      </c>
      <c r="G94" s="3">
        <v>6</v>
      </c>
      <c r="H94" s="2">
        <v>3875</v>
      </c>
      <c r="I94" s="292"/>
      <c r="J94" s="49">
        <v>1</v>
      </c>
      <c r="K94" s="49">
        <v>0</v>
      </c>
      <c r="L94" s="50">
        <f t="shared" si="36"/>
        <v>0</v>
      </c>
      <c r="M94" s="2">
        <v>32</v>
      </c>
      <c r="N94" s="2">
        <v>29</v>
      </c>
      <c r="O94" s="51">
        <f t="shared" si="19"/>
        <v>90.625</v>
      </c>
      <c r="P94">
        <v>100</v>
      </c>
      <c r="Q94">
        <v>101.06</v>
      </c>
      <c r="R94">
        <v>114.29</v>
      </c>
      <c r="S94">
        <v>100</v>
      </c>
      <c r="T94">
        <v>103.84</v>
      </c>
      <c r="U94" s="266">
        <v>1.6129032258064515</v>
      </c>
      <c r="V94" s="266">
        <v>45.16129032258064</v>
      </c>
      <c r="W94" s="266">
        <v>41.39784946236559</v>
      </c>
      <c r="X94" s="266">
        <v>44.086021505376344</v>
      </c>
      <c r="Y94" s="266">
        <v>39.247311827956985</v>
      </c>
      <c r="Z94" s="266">
        <v>32.25806451612903</v>
      </c>
      <c r="AA94" s="266">
        <v>31.72043010752688</v>
      </c>
      <c r="AB94" s="266">
        <v>78.13</v>
      </c>
      <c r="AC94" s="266">
        <v>34.40860215053764</v>
      </c>
      <c r="AD94" s="267">
        <v>9</v>
      </c>
      <c r="AE94" s="268">
        <v>9</v>
      </c>
      <c r="AF94" s="269">
        <f t="shared" si="20"/>
        <v>0</v>
      </c>
      <c r="AG94" s="266">
        <f t="shared" si="21"/>
        <v>0</v>
      </c>
      <c r="AH94" s="228">
        <v>0</v>
      </c>
      <c r="AI94" s="229">
        <v>0</v>
      </c>
      <c r="AJ94" s="230">
        <v>0</v>
      </c>
      <c r="AK94" s="7">
        <v>0</v>
      </c>
      <c r="AL94" s="7">
        <v>0</v>
      </c>
      <c r="AM94" s="53">
        <v>0</v>
      </c>
      <c r="AN94" s="54">
        <v>0</v>
      </c>
      <c r="AO94" s="238">
        <v>0</v>
      </c>
      <c r="AP94" s="54">
        <v>0</v>
      </c>
      <c r="AQ94" s="212" t="s">
        <v>1018</v>
      </c>
      <c r="AR94" s="207">
        <v>216</v>
      </c>
      <c r="AS94" s="207">
        <v>0</v>
      </c>
      <c r="AT94" s="206">
        <v>0</v>
      </c>
      <c r="AU94" s="207">
        <v>216</v>
      </c>
      <c r="AV94" s="207">
        <v>0</v>
      </c>
      <c r="AW94" s="206">
        <v>0</v>
      </c>
      <c r="AX94" s="207">
        <v>216</v>
      </c>
      <c r="AY94" s="213">
        <v>0</v>
      </c>
      <c r="AZ94" s="210">
        <v>0</v>
      </c>
      <c r="BA94" s="231">
        <f t="shared" si="34"/>
        <v>0</v>
      </c>
      <c r="BB94" s="211" t="s">
        <v>924</v>
      </c>
      <c r="BC94" s="57">
        <v>2086</v>
      </c>
      <c r="BD94" s="57">
        <v>42</v>
      </c>
      <c r="BE94" s="56">
        <f t="shared" si="22"/>
        <v>0.060402684563758385</v>
      </c>
      <c r="BF94" s="57">
        <v>710</v>
      </c>
      <c r="BG94" s="57" t="s">
        <v>128</v>
      </c>
      <c r="BH94" s="58" t="e">
        <f t="shared" si="23"/>
        <v>#VALUE!</v>
      </c>
      <c r="BI94" s="1">
        <v>184</v>
      </c>
      <c r="BJ94" s="1">
        <v>97</v>
      </c>
      <c r="BK94" s="59">
        <f t="shared" si="24"/>
        <v>52.71739130434783</v>
      </c>
      <c r="BL94" s="1">
        <v>184</v>
      </c>
      <c r="BM94" s="1">
        <v>59</v>
      </c>
      <c r="BN94" s="59">
        <f t="shared" si="25"/>
        <v>32.065217391304344</v>
      </c>
      <c r="BO94" s="76">
        <v>1</v>
      </c>
      <c r="BP94" s="77">
        <v>3</v>
      </c>
      <c r="BQ94" s="77">
        <v>1</v>
      </c>
      <c r="BR94" s="77">
        <v>0</v>
      </c>
      <c r="BS94" s="78">
        <v>4</v>
      </c>
      <c r="BT94" s="77">
        <v>184</v>
      </c>
      <c r="BU94" s="309"/>
      <c r="BV94" s="309"/>
      <c r="BW94" s="309"/>
      <c r="BX94" s="309"/>
      <c r="BY94" s="52">
        <v>1</v>
      </c>
      <c r="BZ94" s="226">
        <v>10429</v>
      </c>
      <c r="CA94" s="227">
        <v>5</v>
      </c>
      <c r="CB94" s="227">
        <v>100</v>
      </c>
      <c r="CC94" s="65">
        <v>1349</v>
      </c>
      <c r="CD94" s="66">
        <v>954</v>
      </c>
      <c r="CE94" s="273" t="s">
        <v>290</v>
      </c>
      <c r="CF94" s="277">
        <v>10429</v>
      </c>
      <c r="CG94" s="278">
        <v>5</v>
      </c>
      <c r="CH94" s="64">
        <v>100</v>
      </c>
      <c r="CI94" s="239">
        <v>7</v>
      </c>
      <c r="CJ94" s="79">
        <v>0</v>
      </c>
      <c r="CK94" s="79">
        <v>0</v>
      </c>
      <c r="CL94" s="79">
        <v>2</v>
      </c>
      <c r="CM94" s="79">
        <v>0</v>
      </c>
      <c r="CN94" s="79">
        <v>0</v>
      </c>
      <c r="CO94" s="79">
        <v>11</v>
      </c>
      <c r="CP94" s="79">
        <v>9</v>
      </c>
      <c r="CQ94" s="242" t="s">
        <v>1150</v>
      </c>
      <c r="CR94" s="241">
        <v>42.8</v>
      </c>
      <c r="CS94" s="350">
        <v>1</v>
      </c>
      <c r="CT94" s="351">
        <v>0</v>
      </c>
      <c r="CU94" s="352">
        <v>0</v>
      </c>
      <c r="CV94" s="68">
        <v>3510</v>
      </c>
      <c r="CW94" s="69">
        <v>4851</v>
      </c>
      <c r="CX94" s="70">
        <f t="shared" si="26"/>
        <v>138.2051282051282</v>
      </c>
      <c r="CY94" s="69">
        <v>2889</v>
      </c>
      <c r="CZ94" s="70">
        <f t="shared" si="27"/>
        <v>82.3076923076923</v>
      </c>
      <c r="DA94" s="69">
        <v>1644</v>
      </c>
      <c r="DB94" s="70">
        <f t="shared" si="28"/>
        <v>46.837606837606835</v>
      </c>
      <c r="DC94" s="69">
        <v>3733</v>
      </c>
      <c r="DD94" s="71">
        <f t="shared" si="29"/>
        <v>106.35327635327636</v>
      </c>
      <c r="DE94" s="69">
        <v>2508</v>
      </c>
      <c r="DF94" s="71">
        <f t="shared" si="30"/>
        <v>71.45299145299145</v>
      </c>
      <c r="DG94" s="69">
        <v>2414</v>
      </c>
      <c r="DH94" s="71">
        <f t="shared" si="31"/>
        <v>68.77492877492878</v>
      </c>
      <c r="DI94" s="72">
        <v>602</v>
      </c>
      <c r="DJ94" s="73">
        <f t="shared" si="32"/>
        <v>17.150997150997153</v>
      </c>
      <c r="DK94" s="74">
        <v>5</v>
      </c>
      <c r="DL94" s="75">
        <f t="shared" si="33"/>
        <v>83.33333333333334</v>
      </c>
      <c r="DM94" s="251">
        <v>0</v>
      </c>
      <c r="DN94" s="252">
        <v>0</v>
      </c>
      <c r="DO94" s="230">
        <v>0</v>
      </c>
      <c r="DP94" s="253"/>
    </row>
    <row r="95" spans="1:120" ht="15" customHeight="1" thickBot="1">
      <c r="A95" s="47">
        <v>10</v>
      </c>
      <c r="B95" s="48" t="s">
        <v>291</v>
      </c>
      <c r="C95" s="2">
        <v>4</v>
      </c>
      <c r="D95" s="2">
        <v>2</v>
      </c>
      <c r="E95" s="2">
        <v>0</v>
      </c>
      <c r="F95" s="2">
        <v>1</v>
      </c>
      <c r="G95" s="3">
        <v>7</v>
      </c>
      <c r="H95" s="2">
        <v>4398</v>
      </c>
      <c r="I95" s="292"/>
      <c r="J95" s="49">
        <v>4</v>
      </c>
      <c r="K95" s="49">
        <v>4</v>
      </c>
      <c r="L95" s="50">
        <f t="shared" si="36"/>
        <v>100</v>
      </c>
      <c r="M95" s="2">
        <v>61</v>
      </c>
      <c r="N95" s="2">
        <v>61</v>
      </c>
      <c r="O95" s="51">
        <f t="shared" si="19"/>
        <v>100</v>
      </c>
      <c r="P95">
        <v>96.25</v>
      </c>
      <c r="Q95">
        <v>97.5</v>
      </c>
      <c r="R95">
        <v>95</v>
      </c>
      <c r="S95">
        <v>108.75</v>
      </c>
      <c r="T95">
        <v>99.38</v>
      </c>
      <c r="U95" s="266">
        <v>31.182795698924732</v>
      </c>
      <c r="V95" s="266">
        <v>93.01075268817203</v>
      </c>
      <c r="W95" s="266">
        <v>78.49462365591397</v>
      </c>
      <c r="X95" s="266">
        <v>93.01075268817203</v>
      </c>
      <c r="Y95" s="266">
        <v>74.73118279569893</v>
      </c>
      <c r="Z95" s="266">
        <v>88.17204301075269</v>
      </c>
      <c r="AA95" s="266">
        <v>63.97849462365591</v>
      </c>
      <c r="AB95" s="266">
        <v>54.85</v>
      </c>
      <c r="AC95" s="266">
        <v>68.27956989247312</v>
      </c>
      <c r="AD95" s="267">
        <v>9</v>
      </c>
      <c r="AE95" s="268">
        <v>9</v>
      </c>
      <c r="AF95" s="269">
        <f t="shared" si="20"/>
        <v>0</v>
      </c>
      <c r="AG95" s="266">
        <f t="shared" si="21"/>
        <v>0</v>
      </c>
      <c r="AH95" s="228">
        <v>0</v>
      </c>
      <c r="AI95" s="229">
        <v>0</v>
      </c>
      <c r="AJ95" s="230">
        <v>0</v>
      </c>
      <c r="AK95" s="7">
        <v>1</v>
      </c>
      <c r="AL95" s="7">
        <v>0</v>
      </c>
      <c r="AM95" s="53">
        <v>0</v>
      </c>
      <c r="AN95" s="54">
        <v>0</v>
      </c>
      <c r="AO95" s="238">
        <v>1</v>
      </c>
      <c r="AP95" s="54">
        <v>0</v>
      </c>
      <c r="AQ95" s="212" t="s">
        <v>1019</v>
      </c>
      <c r="AR95" s="207">
        <v>216</v>
      </c>
      <c r="AS95" s="207">
        <v>62</v>
      </c>
      <c r="AT95" s="206">
        <v>57.41</v>
      </c>
      <c r="AU95" s="207">
        <v>216</v>
      </c>
      <c r="AV95" s="207">
        <v>61</v>
      </c>
      <c r="AW95" s="206">
        <v>56.48</v>
      </c>
      <c r="AX95" s="207">
        <v>216</v>
      </c>
      <c r="AY95" s="213">
        <v>57</v>
      </c>
      <c r="AZ95" s="210">
        <v>52.78</v>
      </c>
      <c r="BA95" s="231">
        <f t="shared" si="34"/>
        <v>55.67249999999999</v>
      </c>
      <c r="BB95" s="211" t="s">
        <v>924</v>
      </c>
      <c r="BC95" s="57">
        <v>2357</v>
      </c>
      <c r="BD95" s="57">
        <v>490</v>
      </c>
      <c r="BE95" s="56">
        <f t="shared" si="22"/>
        <v>0.6236741620704286</v>
      </c>
      <c r="BF95" s="57">
        <v>784</v>
      </c>
      <c r="BG95" s="57">
        <v>95</v>
      </c>
      <c r="BH95" s="58">
        <f t="shared" si="23"/>
        <v>0.2423469387755102</v>
      </c>
      <c r="BI95" s="1">
        <v>171</v>
      </c>
      <c r="BJ95" s="1">
        <v>85</v>
      </c>
      <c r="BK95" s="59">
        <f t="shared" si="24"/>
        <v>49.707602339181285</v>
      </c>
      <c r="BL95" s="1">
        <v>171</v>
      </c>
      <c r="BM95" s="1">
        <v>44</v>
      </c>
      <c r="BN95" s="59">
        <f t="shared" si="25"/>
        <v>25.730994152046783</v>
      </c>
      <c r="BO95" s="76">
        <v>0</v>
      </c>
      <c r="BP95" s="77">
        <v>0</v>
      </c>
      <c r="BQ95" s="77">
        <v>0</v>
      </c>
      <c r="BR95" s="77">
        <v>1</v>
      </c>
      <c r="BS95" s="78">
        <v>1</v>
      </c>
      <c r="BT95" s="77">
        <v>171</v>
      </c>
      <c r="BU95" s="309"/>
      <c r="BV95" s="309"/>
      <c r="BW95" s="309"/>
      <c r="BX95" s="309"/>
      <c r="BY95" s="52">
        <v>0</v>
      </c>
      <c r="BZ95" s="226">
        <v>10268</v>
      </c>
      <c r="CA95" s="227">
        <v>5</v>
      </c>
      <c r="CB95" s="227">
        <v>100</v>
      </c>
      <c r="CC95" s="65">
        <v>1003</v>
      </c>
      <c r="CD95" s="66">
        <v>940</v>
      </c>
      <c r="CE95" s="273" t="s">
        <v>292</v>
      </c>
      <c r="CF95" s="277">
        <v>10268</v>
      </c>
      <c r="CG95" s="278">
        <v>5</v>
      </c>
      <c r="CH95" s="64">
        <v>100</v>
      </c>
      <c r="CI95" s="239">
        <v>7</v>
      </c>
      <c r="CJ95" s="79">
        <v>11</v>
      </c>
      <c r="CK95" s="79">
        <v>4</v>
      </c>
      <c r="CL95" s="79">
        <v>50</v>
      </c>
      <c r="CM95" s="79">
        <v>0</v>
      </c>
      <c r="CN95" s="79">
        <v>0</v>
      </c>
      <c r="CO95" s="79">
        <v>37</v>
      </c>
      <c r="CP95" s="79">
        <v>41</v>
      </c>
      <c r="CQ95" s="240" t="s">
        <v>1157</v>
      </c>
      <c r="CR95" s="241">
        <v>71.4</v>
      </c>
      <c r="CS95" s="350">
        <v>1</v>
      </c>
      <c r="CT95" s="351">
        <v>0</v>
      </c>
      <c r="CU95" s="352">
        <v>0</v>
      </c>
      <c r="CV95" s="68">
        <v>5282</v>
      </c>
      <c r="CW95" s="69">
        <v>7744</v>
      </c>
      <c r="CX95" s="70">
        <f t="shared" si="26"/>
        <v>146.61113214691406</v>
      </c>
      <c r="CY95" s="69">
        <v>3731</v>
      </c>
      <c r="CZ95" s="70">
        <f t="shared" si="27"/>
        <v>70.63612268080273</v>
      </c>
      <c r="DA95" s="69">
        <v>3296</v>
      </c>
      <c r="DB95" s="70">
        <f t="shared" si="28"/>
        <v>62.40060583112458</v>
      </c>
      <c r="DC95" s="69">
        <v>7683</v>
      </c>
      <c r="DD95" s="71">
        <f t="shared" si="29"/>
        <v>145.45626656569482</v>
      </c>
      <c r="DE95" s="69">
        <v>5488</v>
      </c>
      <c r="DF95" s="71">
        <f t="shared" si="30"/>
        <v>103.90003786444528</v>
      </c>
      <c r="DG95" s="69">
        <v>6197</v>
      </c>
      <c r="DH95" s="71">
        <f t="shared" si="31"/>
        <v>117.32298371828853</v>
      </c>
      <c r="DI95" s="72">
        <v>3776</v>
      </c>
      <c r="DJ95" s="73">
        <f t="shared" si="32"/>
        <v>71.48807269973496</v>
      </c>
      <c r="DK95" s="74">
        <v>7</v>
      </c>
      <c r="DL95" s="75">
        <f t="shared" si="33"/>
        <v>116.66666666666667</v>
      </c>
      <c r="DM95" s="251">
        <v>3</v>
      </c>
      <c r="DN95" s="252">
        <v>1</v>
      </c>
      <c r="DO95" s="230">
        <v>33.4</v>
      </c>
      <c r="DP95" s="253"/>
    </row>
    <row r="96" spans="1:120" ht="15" customHeight="1" thickBot="1">
      <c r="A96" s="47">
        <v>8</v>
      </c>
      <c r="B96" s="48" t="s">
        <v>293</v>
      </c>
      <c r="C96" s="2">
        <v>1</v>
      </c>
      <c r="D96" s="2">
        <v>0</v>
      </c>
      <c r="E96" s="2">
        <v>0</v>
      </c>
      <c r="F96" s="2">
        <v>0</v>
      </c>
      <c r="G96" s="3">
        <v>1</v>
      </c>
      <c r="H96" s="2">
        <v>1602</v>
      </c>
      <c r="I96" s="292"/>
      <c r="J96" s="49">
        <v>1</v>
      </c>
      <c r="K96" s="49">
        <v>0</v>
      </c>
      <c r="L96" s="50">
        <f t="shared" si="36"/>
        <v>0</v>
      </c>
      <c r="M96" s="2">
        <v>10</v>
      </c>
      <c r="N96" s="2">
        <v>9</v>
      </c>
      <c r="O96" s="51">
        <f t="shared" si="19"/>
        <v>90</v>
      </c>
      <c r="P96">
        <v>65.67</v>
      </c>
      <c r="Q96">
        <v>62.69</v>
      </c>
      <c r="R96">
        <v>44.78</v>
      </c>
      <c r="S96">
        <v>55.22</v>
      </c>
      <c r="T96">
        <v>57.09</v>
      </c>
      <c r="U96" s="266">
        <v>0</v>
      </c>
      <c r="V96" s="266">
        <v>3.389830508474576</v>
      </c>
      <c r="W96" s="266">
        <v>1.694915254237288</v>
      </c>
      <c r="X96" s="266">
        <v>8.47457627118644</v>
      </c>
      <c r="Y96" s="266">
        <v>1.694915254237288</v>
      </c>
      <c r="Z96" s="266">
        <v>1.694915254237288</v>
      </c>
      <c r="AA96" s="266">
        <v>0</v>
      </c>
      <c r="AB96" s="266">
        <v>47.41</v>
      </c>
      <c r="AC96" s="266">
        <v>1.694915254237288</v>
      </c>
      <c r="AD96" s="267">
        <v>9</v>
      </c>
      <c r="AE96" s="268">
        <v>9</v>
      </c>
      <c r="AF96" s="269">
        <f t="shared" si="20"/>
        <v>0</v>
      </c>
      <c r="AG96" s="266">
        <f t="shared" si="21"/>
        <v>0</v>
      </c>
      <c r="AH96" s="228">
        <v>1</v>
      </c>
      <c r="AI96" s="229">
        <v>0</v>
      </c>
      <c r="AJ96" s="230">
        <v>0</v>
      </c>
      <c r="AK96" s="7">
        <v>0</v>
      </c>
      <c r="AL96" s="7">
        <v>0</v>
      </c>
      <c r="AM96" s="53">
        <v>0</v>
      </c>
      <c r="AN96" s="54">
        <v>0</v>
      </c>
      <c r="AO96" s="238">
        <v>0</v>
      </c>
      <c r="AP96" s="54">
        <v>0</v>
      </c>
      <c r="AQ96" s="212" t="s">
        <v>1020</v>
      </c>
      <c r="AR96" s="207">
        <v>120</v>
      </c>
      <c r="AS96" s="207">
        <v>49</v>
      </c>
      <c r="AT96" s="206">
        <v>68.06</v>
      </c>
      <c r="AU96" s="207">
        <v>120</v>
      </c>
      <c r="AV96" s="207">
        <v>110</v>
      </c>
      <c r="AW96" s="206">
        <v>152.78</v>
      </c>
      <c r="AX96" s="207">
        <v>120</v>
      </c>
      <c r="AY96" s="213">
        <v>110</v>
      </c>
      <c r="AZ96" s="210">
        <v>152.78</v>
      </c>
      <c r="BA96" s="231">
        <f t="shared" si="34"/>
        <v>121.00999999999999</v>
      </c>
      <c r="BB96" s="211" t="s">
        <v>930</v>
      </c>
      <c r="BC96" s="57">
        <v>851</v>
      </c>
      <c r="BD96" s="57">
        <v>121</v>
      </c>
      <c r="BE96" s="56">
        <f t="shared" si="22"/>
        <v>0.42655699177438305</v>
      </c>
      <c r="BF96" s="57">
        <v>242</v>
      </c>
      <c r="BG96" s="57">
        <v>55</v>
      </c>
      <c r="BH96" s="58">
        <f t="shared" si="23"/>
        <v>0.45454545454545453</v>
      </c>
      <c r="BI96" s="1">
        <v>71</v>
      </c>
      <c r="BJ96" s="1">
        <v>22</v>
      </c>
      <c r="BK96" s="59">
        <f t="shared" si="24"/>
        <v>30.985915492957744</v>
      </c>
      <c r="BL96" s="1">
        <v>71</v>
      </c>
      <c r="BM96" s="1">
        <v>19</v>
      </c>
      <c r="BN96" s="59">
        <f t="shared" si="25"/>
        <v>26.76056338028169</v>
      </c>
      <c r="BO96" s="76">
        <v>1</v>
      </c>
      <c r="BP96" s="77">
        <v>2</v>
      </c>
      <c r="BQ96" s="77">
        <v>1</v>
      </c>
      <c r="BR96" s="77">
        <v>0</v>
      </c>
      <c r="BS96" s="78">
        <v>3</v>
      </c>
      <c r="BT96" s="77">
        <v>71</v>
      </c>
      <c r="BU96" s="309"/>
      <c r="BV96" s="309"/>
      <c r="BW96" s="309"/>
      <c r="BX96" s="309"/>
      <c r="BY96" s="52">
        <v>0</v>
      </c>
      <c r="BZ96" s="226">
        <v>4432</v>
      </c>
      <c r="CA96" s="227">
        <v>2</v>
      </c>
      <c r="CB96" s="227">
        <v>100</v>
      </c>
      <c r="CC96" s="66">
        <v>765</v>
      </c>
      <c r="CD96" s="66">
        <v>570</v>
      </c>
      <c r="CE96" s="273" t="s">
        <v>294</v>
      </c>
      <c r="CF96" s="277">
        <v>4432</v>
      </c>
      <c r="CG96" s="278">
        <v>2</v>
      </c>
      <c r="CH96" s="64">
        <v>100</v>
      </c>
      <c r="CI96" s="239">
        <v>7</v>
      </c>
      <c r="CJ96" s="79">
        <v>0</v>
      </c>
      <c r="CK96" s="79">
        <v>0</v>
      </c>
      <c r="CL96" s="79">
        <v>0</v>
      </c>
      <c r="CM96" s="79">
        <v>0</v>
      </c>
      <c r="CN96" s="79">
        <v>0</v>
      </c>
      <c r="CO96" s="79">
        <v>0</v>
      </c>
      <c r="CP96" s="79">
        <v>0</v>
      </c>
      <c r="CQ96" s="240" t="s">
        <v>1147</v>
      </c>
      <c r="CR96" s="243">
        <v>0</v>
      </c>
      <c r="CS96" s="350">
        <v>0</v>
      </c>
      <c r="CT96" s="351">
        <v>0</v>
      </c>
      <c r="CU96" s="352">
        <v>0</v>
      </c>
      <c r="CV96" s="68">
        <v>1329</v>
      </c>
      <c r="CW96" s="69">
        <v>2845</v>
      </c>
      <c r="CX96" s="70">
        <f t="shared" si="26"/>
        <v>214.07072987208426</v>
      </c>
      <c r="CY96" s="69">
        <v>1496</v>
      </c>
      <c r="CZ96" s="70">
        <f t="shared" si="27"/>
        <v>112.56583897667419</v>
      </c>
      <c r="DA96" s="69">
        <v>1416</v>
      </c>
      <c r="DB96" s="70">
        <f t="shared" si="28"/>
        <v>106.54627539503385</v>
      </c>
      <c r="DC96" s="69">
        <v>1405</v>
      </c>
      <c r="DD96" s="71">
        <f t="shared" si="29"/>
        <v>105.71858540255832</v>
      </c>
      <c r="DE96" s="69">
        <v>1699</v>
      </c>
      <c r="DF96" s="71">
        <f t="shared" si="30"/>
        <v>127.84048156508653</v>
      </c>
      <c r="DG96" s="69">
        <v>1646</v>
      </c>
      <c r="DH96" s="71">
        <f t="shared" si="31"/>
        <v>123.85252069224981</v>
      </c>
      <c r="DI96" s="72">
        <v>1554</v>
      </c>
      <c r="DJ96" s="73">
        <f t="shared" si="32"/>
        <v>116.93002257336343</v>
      </c>
      <c r="DK96" s="74">
        <v>7</v>
      </c>
      <c r="DL96" s="75">
        <f t="shared" si="33"/>
        <v>116.66666666666667</v>
      </c>
      <c r="DM96" s="251">
        <v>0</v>
      </c>
      <c r="DN96" s="252">
        <v>0</v>
      </c>
      <c r="DO96" s="230">
        <v>0</v>
      </c>
      <c r="DP96" s="253"/>
    </row>
    <row r="97" spans="1:120" ht="15" customHeight="1" thickBot="1">
      <c r="A97" s="47">
        <v>4</v>
      </c>
      <c r="B97" s="48" t="s">
        <v>295</v>
      </c>
      <c r="C97" s="2">
        <v>1</v>
      </c>
      <c r="D97" s="2">
        <v>1</v>
      </c>
      <c r="E97" s="2">
        <v>0</v>
      </c>
      <c r="F97" s="2">
        <v>1</v>
      </c>
      <c r="G97" s="3">
        <v>3</v>
      </c>
      <c r="H97" s="2">
        <v>1705</v>
      </c>
      <c r="I97" s="292"/>
      <c r="J97" s="49">
        <v>2</v>
      </c>
      <c r="K97" s="49">
        <v>0</v>
      </c>
      <c r="L97" s="50">
        <f t="shared" si="36"/>
        <v>0</v>
      </c>
      <c r="M97" s="2">
        <v>20</v>
      </c>
      <c r="N97" s="2">
        <v>20</v>
      </c>
      <c r="O97" s="51">
        <f t="shared" si="19"/>
        <v>100</v>
      </c>
      <c r="P97">
        <v>78.43</v>
      </c>
      <c r="Q97">
        <v>86.27</v>
      </c>
      <c r="R97">
        <v>76.47</v>
      </c>
      <c r="S97">
        <v>41.18</v>
      </c>
      <c r="T97">
        <v>70.59</v>
      </c>
      <c r="U97" s="266">
        <v>40</v>
      </c>
      <c r="V97" s="266">
        <v>106</v>
      </c>
      <c r="W97" s="266">
        <v>113.99999999999999</v>
      </c>
      <c r="X97" s="266">
        <v>106</v>
      </c>
      <c r="Y97" s="266">
        <v>108</v>
      </c>
      <c r="Z97" s="266">
        <v>106</v>
      </c>
      <c r="AA97" s="266">
        <v>118</v>
      </c>
      <c r="AB97" s="266">
        <v>72.19</v>
      </c>
      <c r="AC97" s="266">
        <v>94</v>
      </c>
      <c r="AD97" s="267">
        <v>2</v>
      </c>
      <c r="AE97" s="268">
        <v>9</v>
      </c>
      <c r="AF97" s="269">
        <f t="shared" si="20"/>
        <v>7</v>
      </c>
      <c r="AG97" s="266">
        <f t="shared" si="21"/>
        <v>77.77777777777779</v>
      </c>
      <c r="AH97" s="228">
        <v>0</v>
      </c>
      <c r="AI97" s="229">
        <v>0</v>
      </c>
      <c r="AJ97" s="230">
        <v>0</v>
      </c>
      <c r="AK97" s="7">
        <v>0</v>
      </c>
      <c r="AL97" s="7">
        <v>0</v>
      </c>
      <c r="AM97" s="53">
        <v>0</v>
      </c>
      <c r="AN97" s="54">
        <v>0</v>
      </c>
      <c r="AO97" s="238">
        <v>0</v>
      </c>
      <c r="AP97" s="54">
        <v>0</v>
      </c>
      <c r="AQ97" s="212" t="s">
        <v>1021</v>
      </c>
      <c r="AR97" s="207">
        <v>120</v>
      </c>
      <c r="AS97" s="207">
        <v>0</v>
      </c>
      <c r="AT97" s="206">
        <v>0</v>
      </c>
      <c r="AU97" s="207">
        <v>120</v>
      </c>
      <c r="AV97" s="207">
        <v>0</v>
      </c>
      <c r="AW97" s="206">
        <v>0</v>
      </c>
      <c r="AX97" s="207">
        <v>120</v>
      </c>
      <c r="AY97" s="213">
        <v>0</v>
      </c>
      <c r="AZ97" s="210">
        <v>0</v>
      </c>
      <c r="BA97" s="231">
        <f t="shared" si="34"/>
        <v>0</v>
      </c>
      <c r="BB97" s="211" t="s">
        <v>930</v>
      </c>
      <c r="BC97" s="57">
        <v>890</v>
      </c>
      <c r="BD97" s="57">
        <v>194</v>
      </c>
      <c r="BE97" s="56">
        <f t="shared" si="22"/>
        <v>0.6539325842696628</v>
      </c>
      <c r="BF97" s="57">
        <v>312</v>
      </c>
      <c r="BG97" s="57">
        <v>23</v>
      </c>
      <c r="BH97" s="58">
        <f t="shared" si="23"/>
        <v>0.14743589743589744</v>
      </c>
      <c r="BI97" s="1">
        <v>47</v>
      </c>
      <c r="BJ97" s="1">
        <v>22</v>
      </c>
      <c r="BK97" s="59">
        <f t="shared" si="24"/>
        <v>46.808510638297875</v>
      </c>
      <c r="BL97" s="1">
        <v>47</v>
      </c>
      <c r="BM97" s="1">
        <v>11</v>
      </c>
      <c r="BN97" s="59">
        <f t="shared" si="25"/>
        <v>23.404255319148938</v>
      </c>
      <c r="BO97" s="76">
        <v>0</v>
      </c>
      <c r="BP97" s="77">
        <v>0</v>
      </c>
      <c r="BQ97" s="77">
        <v>0</v>
      </c>
      <c r="BR97" s="77">
        <v>1</v>
      </c>
      <c r="BS97" s="78">
        <v>1</v>
      </c>
      <c r="BT97" s="77">
        <v>47</v>
      </c>
      <c r="BU97" s="309"/>
      <c r="BV97" s="309"/>
      <c r="BW97" s="309"/>
      <c r="BX97" s="309"/>
      <c r="BY97" s="52">
        <v>0</v>
      </c>
      <c r="BZ97" s="226">
        <v>3782</v>
      </c>
      <c r="CA97" s="227">
        <v>2</v>
      </c>
      <c r="CB97" s="227">
        <v>100</v>
      </c>
      <c r="CC97" s="66">
        <v>487</v>
      </c>
      <c r="CD97" s="66">
        <v>453</v>
      </c>
      <c r="CE97" s="273" t="s">
        <v>296</v>
      </c>
      <c r="CF97" s="277">
        <v>3782</v>
      </c>
      <c r="CG97" s="278">
        <v>2</v>
      </c>
      <c r="CH97" s="64">
        <v>100</v>
      </c>
      <c r="CI97" s="239">
        <v>7</v>
      </c>
      <c r="CJ97" s="79">
        <v>3</v>
      </c>
      <c r="CK97" s="79">
        <v>0</v>
      </c>
      <c r="CL97" s="79">
        <v>8</v>
      </c>
      <c r="CM97" s="79">
        <v>0</v>
      </c>
      <c r="CN97" s="79">
        <v>0</v>
      </c>
      <c r="CO97" s="79">
        <v>10</v>
      </c>
      <c r="CP97" s="79">
        <v>5</v>
      </c>
      <c r="CQ97" s="240" t="s">
        <v>1146</v>
      </c>
      <c r="CR97" s="241">
        <v>57.1</v>
      </c>
      <c r="CS97" s="350">
        <v>0</v>
      </c>
      <c r="CT97" s="351">
        <v>0</v>
      </c>
      <c r="CU97" s="352">
        <v>0</v>
      </c>
      <c r="CV97" s="68">
        <v>2473</v>
      </c>
      <c r="CW97" s="69">
        <v>5344</v>
      </c>
      <c r="CX97" s="70">
        <f t="shared" si="26"/>
        <v>216.0938131823696</v>
      </c>
      <c r="CY97" s="69">
        <v>2002</v>
      </c>
      <c r="CZ97" s="70">
        <f t="shared" si="27"/>
        <v>80.95430651031135</v>
      </c>
      <c r="DA97" s="69">
        <v>1777</v>
      </c>
      <c r="DB97" s="70">
        <f t="shared" si="28"/>
        <v>71.85604528912253</v>
      </c>
      <c r="DC97" s="69">
        <v>2833</v>
      </c>
      <c r="DD97" s="71">
        <f t="shared" si="29"/>
        <v>114.55721795390215</v>
      </c>
      <c r="DE97" s="69">
        <v>2469</v>
      </c>
      <c r="DF97" s="71">
        <f t="shared" si="30"/>
        <v>99.83825313384554</v>
      </c>
      <c r="DG97" s="69">
        <v>2508</v>
      </c>
      <c r="DH97" s="71">
        <f t="shared" si="31"/>
        <v>101.4152850788516</v>
      </c>
      <c r="DI97" s="72">
        <v>2488</v>
      </c>
      <c r="DJ97" s="73">
        <f t="shared" si="32"/>
        <v>100.60655074807924</v>
      </c>
      <c r="DK97" s="74">
        <v>7</v>
      </c>
      <c r="DL97" s="75">
        <f t="shared" si="33"/>
        <v>116.66666666666667</v>
      </c>
      <c r="DM97" s="251">
        <v>1</v>
      </c>
      <c r="DN97" s="252">
        <v>1</v>
      </c>
      <c r="DO97" s="230">
        <v>100</v>
      </c>
      <c r="DP97" s="253"/>
    </row>
    <row r="98" spans="1:120" ht="15" customHeight="1" thickBot="1">
      <c r="A98" s="47">
        <v>1</v>
      </c>
      <c r="B98" s="48" t="s">
        <v>297</v>
      </c>
      <c r="C98" s="2">
        <v>2</v>
      </c>
      <c r="D98" s="2">
        <v>8</v>
      </c>
      <c r="E98" s="2">
        <v>0</v>
      </c>
      <c r="F98" s="2">
        <v>0</v>
      </c>
      <c r="G98" s="3">
        <v>10</v>
      </c>
      <c r="H98" s="2">
        <v>3860</v>
      </c>
      <c r="I98" s="292"/>
      <c r="J98" s="49">
        <v>4</v>
      </c>
      <c r="K98" s="49">
        <v>4</v>
      </c>
      <c r="L98" s="50">
        <f t="shared" si="36"/>
        <v>100</v>
      </c>
      <c r="M98" s="2">
        <v>52</v>
      </c>
      <c r="N98" s="2">
        <v>49</v>
      </c>
      <c r="O98" s="51">
        <f t="shared" si="19"/>
        <v>94.23076923076923</v>
      </c>
      <c r="P98">
        <v>10.14</v>
      </c>
      <c r="Q98">
        <v>7.43</v>
      </c>
      <c r="R98">
        <v>10.81</v>
      </c>
      <c r="S98">
        <v>13.51</v>
      </c>
      <c r="T98">
        <v>10.47</v>
      </c>
      <c r="U98" s="266">
        <v>0</v>
      </c>
      <c r="V98" s="266">
        <v>5.228758169934641</v>
      </c>
      <c r="W98" s="266">
        <v>4.57516339869281</v>
      </c>
      <c r="X98" s="266">
        <v>3.2679738562091507</v>
      </c>
      <c r="Y98" s="266">
        <v>3.9215686274509802</v>
      </c>
      <c r="Z98" s="266">
        <v>7.8431372549019605</v>
      </c>
      <c r="AA98" s="266">
        <v>0</v>
      </c>
      <c r="AB98" s="266">
        <v>63.91</v>
      </c>
      <c r="AC98" s="266">
        <v>3.2679738562091507</v>
      </c>
      <c r="AD98" s="267">
        <v>9</v>
      </c>
      <c r="AE98" s="268">
        <v>9</v>
      </c>
      <c r="AF98" s="269">
        <f t="shared" si="20"/>
        <v>0</v>
      </c>
      <c r="AG98" s="266">
        <f t="shared" si="21"/>
        <v>0</v>
      </c>
      <c r="AH98" s="228">
        <v>0</v>
      </c>
      <c r="AI98" s="229">
        <v>0</v>
      </c>
      <c r="AJ98" s="230">
        <v>0</v>
      </c>
      <c r="AK98" s="7">
        <v>1</v>
      </c>
      <c r="AL98" s="7">
        <v>1</v>
      </c>
      <c r="AM98" s="53">
        <v>100</v>
      </c>
      <c r="AN98" s="54">
        <v>0</v>
      </c>
      <c r="AO98" s="238">
        <v>2</v>
      </c>
      <c r="AP98" s="54">
        <v>0</v>
      </c>
      <c r="AQ98" s="212" t="s">
        <v>1022</v>
      </c>
      <c r="AR98" s="207">
        <v>168</v>
      </c>
      <c r="AS98" s="207">
        <v>55</v>
      </c>
      <c r="AT98" s="206">
        <v>50.93</v>
      </c>
      <c r="AU98" s="207">
        <v>168</v>
      </c>
      <c r="AV98" s="207">
        <v>85</v>
      </c>
      <c r="AW98" s="206">
        <v>78.7</v>
      </c>
      <c r="AX98" s="207">
        <v>168</v>
      </c>
      <c r="AY98" s="213">
        <v>85</v>
      </c>
      <c r="AZ98" s="210">
        <v>78.7</v>
      </c>
      <c r="BA98" s="231">
        <f t="shared" si="34"/>
        <v>68.28625</v>
      </c>
      <c r="BB98" s="211" t="s">
        <v>924</v>
      </c>
      <c r="BC98" s="57">
        <v>1939</v>
      </c>
      <c r="BD98" s="57">
        <v>310</v>
      </c>
      <c r="BE98" s="56">
        <f t="shared" si="22"/>
        <v>0.4796286745745229</v>
      </c>
      <c r="BF98" s="57">
        <v>627</v>
      </c>
      <c r="BG98" s="57">
        <v>60</v>
      </c>
      <c r="BH98" s="58">
        <f t="shared" si="23"/>
        <v>0.19138755980861244</v>
      </c>
      <c r="BI98" s="1">
        <v>137</v>
      </c>
      <c r="BJ98" s="1">
        <v>93</v>
      </c>
      <c r="BK98" s="59">
        <f t="shared" si="24"/>
        <v>67.88321167883211</v>
      </c>
      <c r="BL98" s="1">
        <v>137</v>
      </c>
      <c r="BM98" s="1">
        <v>42</v>
      </c>
      <c r="BN98" s="59">
        <f t="shared" si="25"/>
        <v>30.656934306569344</v>
      </c>
      <c r="BO98" s="76">
        <v>0</v>
      </c>
      <c r="BP98" s="77">
        <v>0</v>
      </c>
      <c r="BQ98" s="77">
        <v>0</v>
      </c>
      <c r="BR98" s="77">
        <v>0</v>
      </c>
      <c r="BS98" s="78">
        <v>0</v>
      </c>
      <c r="BT98" s="77">
        <v>137</v>
      </c>
      <c r="BU98" s="309"/>
      <c r="BV98" s="309"/>
      <c r="BW98" s="309"/>
      <c r="BX98" s="309"/>
      <c r="BY98" s="52">
        <v>0</v>
      </c>
      <c r="BZ98" s="226">
        <v>9069</v>
      </c>
      <c r="CA98" s="227">
        <v>5</v>
      </c>
      <c r="CB98" s="227">
        <v>100</v>
      </c>
      <c r="CC98" s="65">
        <v>1602</v>
      </c>
      <c r="CD98" s="65">
        <v>1565</v>
      </c>
      <c r="CE98" s="273" t="s">
        <v>298</v>
      </c>
      <c r="CF98" s="277">
        <v>9069</v>
      </c>
      <c r="CG98" s="278">
        <v>4</v>
      </c>
      <c r="CH98" s="64">
        <v>80</v>
      </c>
      <c r="CI98" s="239">
        <v>7</v>
      </c>
      <c r="CJ98" s="79">
        <v>72</v>
      </c>
      <c r="CK98" s="79">
        <v>0</v>
      </c>
      <c r="CL98" s="79">
        <v>178</v>
      </c>
      <c r="CM98" s="79">
        <v>0</v>
      </c>
      <c r="CN98" s="79">
        <v>0</v>
      </c>
      <c r="CO98" s="79">
        <v>59</v>
      </c>
      <c r="CP98" s="79">
        <v>58</v>
      </c>
      <c r="CQ98" s="240" t="s">
        <v>1146</v>
      </c>
      <c r="CR98" s="241">
        <v>57.1</v>
      </c>
      <c r="CS98" s="350">
        <v>0</v>
      </c>
      <c r="CT98" s="351">
        <v>0</v>
      </c>
      <c r="CU98" s="352">
        <v>0</v>
      </c>
      <c r="CV98" s="68">
        <v>3151</v>
      </c>
      <c r="CW98" s="69">
        <v>3076</v>
      </c>
      <c r="CX98" s="70">
        <f t="shared" si="26"/>
        <v>97.61980323706759</v>
      </c>
      <c r="CY98" s="69">
        <v>2139</v>
      </c>
      <c r="CZ98" s="70">
        <f t="shared" si="27"/>
        <v>67.88321167883211</v>
      </c>
      <c r="DA98" s="69">
        <v>1611</v>
      </c>
      <c r="DB98" s="70">
        <f t="shared" si="28"/>
        <v>51.12662646778801</v>
      </c>
      <c r="DC98" s="69">
        <v>3316</v>
      </c>
      <c r="DD98" s="71">
        <f t="shared" si="29"/>
        <v>105.23643287845128</v>
      </c>
      <c r="DE98" s="69">
        <v>1586</v>
      </c>
      <c r="DF98" s="71">
        <f t="shared" si="30"/>
        <v>50.333227546810534</v>
      </c>
      <c r="DG98" s="69">
        <v>1912</v>
      </c>
      <c r="DH98" s="71">
        <f t="shared" si="31"/>
        <v>60.679149476356706</v>
      </c>
      <c r="DI98" s="72">
        <v>2378</v>
      </c>
      <c r="DJ98" s="73">
        <f t="shared" si="32"/>
        <v>75.46810536337671</v>
      </c>
      <c r="DK98" s="74">
        <v>4</v>
      </c>
      <c r="DL98" s="75">
        <f t="shared" si="33"/>
        <v>66.66666666666666</v>
      </c>
      <c r="DM98" s="251">
        <v>1</v>
      </c>
      <c r="DN98" s="252">
        <v>1</v>
      </c>
      <c r="DO98" s="230">
        <v>100</v>
      </c>
      <c r="DP98" s="253"/>
    </row>
    <row r="99" spans="1:120" ht="15" customHeight="1" thickBot="1">
      <c r="A99" s="47">
        <v>5</v>
      </c>
      <c r="B99" s="48" t="s">
        <v>299</v>
      </c>
      <c r="C99" s="2">
        <v>13</v>
      </c>
      <c r="D99" s="2">
        <v>5</v>
      </c>
      <c r="E99" s="2">
        <v>0</v>
      </c>
      <c r="F99" s="2">
        <v>1</v>
      </c>
      <c r="G99" s="3">
        <v>19</v>
      </c>
      <c r="H99" s="2">
        <v>6670</v>
      </c>
      <c r="I99" s="292"/>
      <c r="J99" s="49">
        <v>2</v>
      </c>
      <c r="K99" s="49">
        <v>2</v>
      </c>
      <c r="L99" s="50">
        <f t="shared" si="36"/>
        <v>100</v>
      </c>
      <c r="M99" s="2">
        <v>91</v>
      </c>
      <c r="N99" s="2">
        <v>86</v>
      </c>
      <c r="O99" s="51">
        <f t="shared" si="19"/>
        <v>94.5054945054945</v>
      </c>
      <c r="P99">
        <v>68.81</v>
      </c>
      <c r="Q99">
        <v>75.74</v>
      </c>
      <c r="R99">
        <v>66.34</v>
      </c>
      <c r="S99">
        <v>70.79</v>
      </c>
      <c r="T99">
        <v>70.42</v>
      </c>
      <c r="U99" s="266">
        <v>51.741293532338304</v>
      </c>
      <c r="V99" s="266">
        <v>54.22885572139303</v>
      </c>
      <c r="W99" s="266">
        <v>57.2139303482587</v>
      </c>
      <c r="X99" s="266">
        <v>55.72139303482587</v>
      </c>
      <c r="Y99" s="266">
        <v>53.233830845771145</v>
      </c>
      <c r="Z99" s="266">
        <v>54.22885572139303</v>
      </c>
      <c r="AA99" s="266">
        <v>43.78109452736319</v>
      </c>
      <c r="AB99" s="266">
        <v>80.27</v>
      </c>
      <c r="AC99" s="266">
        <v>40.79601990049751</v>
      </c>
      <c r="AD99" s="267">
        <v>8</v>
      </c>
      <c r="AE99" s="268">
        <v>9</v>
      </c>
      <c r="AF99" s="269">
        <f t="shared" si="20"/>
        <v>1</v>
      </c>
      <c r="AG99" s="266">
        <f t="shared" si="21"/>
        <v>11.11111111111111</v>
      </c>
      <c r="AH99" s="228">
        <v>1</v>
      </c>
      <c r="AI99" s="229">
        <v>0</v>
      </c>
      <c r="AJ99" s="230">
        <v>0</v>
      </c>
      <c r="AK99" s="7">
        <v>5</v>
      </c>
      <c r="AL99" s="7">
        <v>4</v>
      </c>
      <c r="AM99" s="53">
        <v>80</v>
      </c>
      <c r="AN99" s="54">
        <v>0</v>
      </c>
      <c r="AO99" s="238">
        <v>2</v>
      </c>
      <c r="AP99" s="54">
        <v>0</v>
      </c>
      <c r="AQ99" s="212" t="s">
        <v>1023</v>
      </c>
      <c r="AR99" s="207">
        <v>216</v>
      </c>
      <c r="AS99" s="207">
        <v>105</v>
      </c>
      <c r="AT99" s="206">
        <v>87.5</v>
      </c>
      <c r="AU99" s="207">
        <v>216</v>
      </c>
      <c r="AV99" s="207">
        <v>194</v>
      </c>
      <c r="AW99" s="206">
        <v>161.67</v>
      </c>
      <c r="AX99" s="207">
        <v>216</v>
      </c>
      <c r="AY99" s="213">
        <v>194</v>
      </c>
      <c r="AZ99" s="210">
        <v>161.67</v>
      </c>
      <c r="BA99" s="231">
        <f t="shared" si="34"/>
        <v>133.85624999999996</v>
      </c>
      <c r="BB99" s="211" t="s">
        <v>927</v>
      </c>
      <c r="BC99" s="57">
        <v>3591</v>
      </c>
      <c r="BD99" s="57">
        <v>1133</v>
      </c>
      <c r="BE99" s="56">
        <f t="shared" si="22"/>
        <v>0.9465329991645781</v>
      </c>
      <c r="BF99" s="57">
        <v>1206</v>
      </c>
      <c r="BG99" s="57">
        <v>292</v>
      </c>
      <c r="BH99" s="58">
        <f t="shared" si="23"/>
        <v>0.4842454394693201</v>
      </c>
      <c r="BI99" s="1">
        <v>189</v>
      </c>
      <c r="BJ99" s="1">
        <v>67</v>
      </c>
      <c r="BK99" s="59">
        <f t="shared" si="24"/>
        <v>35.44973544973545</v>
      </c>
      <c r="BL99" s="1">
        <v>189</v>
      </c>
      <c r="BM99" s="1">
        <v>47</v>
      </c>
      <c r="BN99" s="59">
        <f t="shared" si="25"/>
        <v>24.867724867724867</v>
      </c>
      <c r="BO99" s="76">
        <v>1</v>
      </c>
      <c r="BP99" s="77">
        <v>3</v>
      </c>
      <c r="BQ99" s="77">
        <v>0</v>
      </c>
      <c r="BR99" s="77">
        <v>2</v>
      </c>
      <c r="BS99" s="78">
        <v>5</v>
      </c>
      <c r="BT99" s="77">
        <v>189</v>
      </c>
      <c r="BU99" s="309"/>
      <c r="BV99" s="309"/>
      <c r="BW99" s="309"/>
      <c r="BX99" s="309"/>
      <c r="BY99" s="52">
        <v>0</v>
      </c>
      <c r="BZ99" s="226">
        <v>14909</v>
      </c>
      <c r="CA99" s="227">
        <v>7</v>
      </c>
      <c r="CB99" s="227">
        <v>100</v>
      </c>
      <c r="CC99" s="65">
        <v>2201</v>
      </c>
      <c r="CD99" s="65">
        <v>1900</v>
      </c>
      <c r="CE99" s="273" t="s">
        <v>300</v>
      </c>
      <c r="CF99" s="277">
        <v>14909</v>
      </c>
      <c r="CG99" s="278">
        <v>7</v>
      </c>
      <c r="CH99" s="64">
        <v>100</v>
      </c>
      <c r="CI99" s="239">
        <v>7</v>
      </c>
      <c r="CJ99" s="79">
        <v>17</v>
      </c>
      <c r="CK99" s="79">
        <v>0</v>
      </c>
      <c r="CL99" s="79">
        <v>127</v>
      </c>
      <c r="CM99" s="79">
        <v>1</v>
      </c>
      <c r="CN99" s="79">
        <v>0</v>
      </c>
      <c r="CO99" s="79">
        <v>57</v>
      </c>
      <c r="CP99" s="79">
        <v>35</v>
      </c>
      <c r="CQ99" s="240" t="s">
        <v>1145</v>
      </c>
      <c r="CR99" s="241">
        <v>71.4</v>
      </c>
      <c r="CS99" s="350">
        <v>1</v>
      </c>
      <c r="CT99" s="351">
        <v>0</v>
      </c>
      <c r="CU99" s="352">
        <v>0</v>
      </c>
      <c r="CV99" s="68">
        <v>5893</v>
      </c>
      <c r="CW99" s="69">
        <v>9395</v>
      </c>
      <c r="CX99" s="70">
        <f t="shared" si="26"/>
        <v>159.426438146954</v>
      </c>
      <c r="CY99" s="69">
        <v>4550</v>
      </c>
      <c r="CZ99" s="70">
        <f t="shared" si="27"/>
        <v>77.21024944849822</v>
      </c>
      <c r="DA99" s="69">
        <v>4876</v>
      </c>
      <c r="DB99" s="70">
        <f t="shared" si="28"/>
        <v>82.74223655184116</v>
      </c>
      <c r="DC99" s="69">
        <v>5095</v>
      </c>
      <c r="DD99" s="71">
        <f t="shared" si="29"/>
        <v>86.45851009672492</v>
      </c>
      <c r="DE99" s="69">
        <v>4783</v>
      </c>
      <c r="DF99" s="71">
        <f t="shared" si="30"/>
        <v>81.16409299168505</v>
      </c>
      <c r="DG99" s="69">
        <v>5057</v>
      </c>
      <c r="DH99" s="71">
        <f t="shared" si="31"/>
        <v>85.81367724418803</v>
      </c>
      <c r="DI99" s="72">
        <v>4649</v>
      </c>
      <c r="DJ99" s="73">
        <f t="shared" si="32"/>
        <v>78.89020872221279</v>
      </c>
      <c r="DK99" s="74">
        <v>7</v>
      </c>
      <c r="DL99" s="75">
        <f t="shared" si="33"/>
        <v>116.66666666666667</v>
      </c>
      <c r="DM99" s="251">
        <v>2</v>
      </c>
      <c r="DN99" s="252">
        <v>2</v>
      </c>
      <c r="DO99" s="230">
        <v>100</v>
      </c>
      <c r="DP99" s="253"/>
    </row>
    <row r="100" spans="1:120" ht="15" customHeight="1" thickBot="1">
      <c r="A100" s="47">
        <v>6</v>
      </c>
      <c r="B100" s="48" t="s">
        <v>301</v>
      </c>
      <c r="C100" s="2">
        <v>8</v>
      </c>
      <c r="D100" s="2">
        <v>3</v>
      </c>
      <c r="E100" s="2">
        <v>1</v>
      </c>
      <c r="F100" s="2">
        <v>1</v>
      </c>
      <c r="G100" s="3">
        <v>13</v>
      </c>
      <c r="H100" s="2">
        <v>4265</v>
      </c>
      <c r="I100" s="292"/>
      <c r="J100" s="49">
        <v>2</v>
      </c>
      <c r="K100" s="49">
        <v>2</v>
      </c>
      <c r="L100" s="50">
        <f t="shared" si="36"/>
        <v>100</v>
      </c>
      <c r="M100" s="2">
        <v>66</v>
      </c>
      <c r="N100" s="2">
        <v>61</v>
      </c>
      <c r="O100" s="51">
        <f t="shared" si="19"/>
        <v>92.42424242424242</v>
      </c>
      <c r="P100">
        <v>86.92</v>
      </c>
      <c r="Q100">
        <v>91.54</v>
      </c>
      <c r="R100">
        <v>86.15</v>
      </c>
      <c r="S100">
        <v>99.23</v>
      </c>
      <c r="T100">
        <v>90.96</v>
      </c>
      <c r="U100" s="266">
        <v>3.3333333333333335</v>
      </c>
      <c r="V100" s="266">
        <v>19.166666666666668</v>
      </c>
      <c r="W100" s="266">
        <v>17.5</v>
      </c>
      <c r="X100" s="266">
        <v>25</v>
      </c>
      <c r="Y100" s="266">
        <v>14.166666666666666</v>
      </c>
      <c r="Z100" s="266">
        <v>26.666666666666668</v>
      </c>
      <c r="AA100" s="266">
        <v>5.833333333333333</v>
      </c>
      <c r="AB100" s="266">
        <v>72.56</v>
      </c>
      <c r="AC100" s="266">
        <v>18.333333333333332</v>
      </c>
      <c r="AD100" s="267">
        <v>9</v>
      </c>
      <c r="AE100" s="268">
        <v>9</v>
      </c>
      <c r="AF100" s="269">
        <f t="shared" si="20"/>
        <v>0</v>
      </c>
      <c r="AG100" s="266">
        <f t="shared" si="21"/>
        <v>0</v>
      </c>
      <c r="AH100" s="228">
        <v>0</v>
      </c>
      <c r="AI100" s="229">
        <v>0</v>
      </c>
      <c r="AJ100" s="230">
        <v>0</v>
      </c>
      <c r="AK100" s="7">
        <v>0</v>
      </c>
      <c r="AL100" s="7">
        <v>0</v>
      </c>
      <c r="AM100" s="53">
        <v>0</v>
      </c>
      <c r="AN100" s="54">
        <v>0</v>
      </c>
      <c r="AO100" s="238">
        <v>0</v>
      </c>
      <c r="AP100" s="54">
        <v>0</v>
      </c>
      <c r="AQ100" s="212" t="s">
        <v>1024</v>
      </c>
      <c r="AR100" s="207">
        <v>168</v>
      </c>
      <c r="AS100" s="207">
        <v>82</v>
      </c>
      <c r="AT100" s="206">
        <v>72.93</v>
      </c>
      <c r="AU100" s="207">
        <v>168</v>
      </c>
      <c r="AV100" s="207">
        <v>162</v>
      </c>
      <c r="AW100" s="206">
        <v>150</v>
      </c>
      <c r="AX100" s="207">
        <v>168</v>
      </c>
      <c r="AY100" s="213">
        <v>119</v>
      </c>
      <c r="AZ100" s="210">
        <v>110.19</v>
      </c>
      <c r="BA100" s="231">
        <f t="shared" si="34"/>
        <v>108.658125</v>
      </c>
      <c r="BB100" s="211" t="s">
        <v>924</v>
      </c>
      <c r="BC100" s="57">
        <v>2266</v>
      </c>
      <c r="BD100" s="57">
        <v>887</v>
      </c>
      <c r="BE100" s="56">
        <f t="shared" si="22"/>
        <v>1.174315975286849</v>
      </c>
      <c r="BF100" s="57">
        <v>727</v>
      </c>
      <c r="BG100" s="57">
        <v>218</v>
      </c>
      <c r="BH100" s="58">
        <f t="shared" si="23"/>
        <v>0.5997248968363136</v>
      </c>
      <c r="BI100" s="1">
        <v>107</v>
      </c>
      <c r="BJ100" s="1">
        <v>47</v>
      </c>
      <c r="BK100" s="59">
        <f t="shared" si="24"/>
        <v>43.925233644859816</v>
      </c>
      <c r="BL100" s="1">
        <v>107</v>
      </c>
      <c r="BM100" s="1">
        <v>25</v>
      </c>
      <c r="BN100" s="59">
        <f t="shared" si="25"/>
        <v>23.364485981308412</v>
      </c>
      <c r="BO100" s="76">
        <v>0</v>
      </c>
      <c r="BP100" s="77">
        <v>1</v>
      </c>
      <c r="BQ100" s="77">
        <v>1</v>
      </c>
      <c r="BR100" s="77">
        <v>0</v>
      </c>
      <c r="BS100" s="78">
        <v>2</v>
      </c>
      <c r="BT100" s="77">
        <v>107</v>
      </c>
      <c r="BU100" s="309"/>
      <c r="BV100" s="309"/>
      <c r="BW100" s="309"/>
      <c r="BX100" s="309"/>
      <c r="BY100" s="52">
        <v>0</v>
      </c>
      <c r="BZ100" s="226">
        <v>9463</v>
      </c>
      <c r="CA100" s="227">
        <v>5</v>
      </c>
      <c r="CB100" s="227">
        <v>100</v>
      </c>
      <c r="CC100" s="65">
        <v>1466</v>
      </c>
      <c r="CD100" s="65">
        <v>1322</v>
      </c>
      <c r="CE100" s="273" t="s">
        <v>302</v>
      </c>
      <c r="CF100" s="277">
        <v>9463</v>
      </c>
      <c r="CG100" s="278">
        <v>5</v>
      </c>
      <c r="CH100" s="64">
        <v>100</v>
      </c>
      <c r="CI100" s="239">
        <v>7</v>
      </c>
      <c r="CJ100" s="79">
        <v>15</v>
      </c>
      <c r="CK100" s="79">
        <v>0</v>
      </c>
      <c r="CL100" s="79">
        <v>23</v>
      </c>
      <c r="CM100" s="79">
        <v>123</v>
      </c>
      <c r="CN100" s="79">
        <v>30</v>
      </c>
      <c r="CO100" s="79">
        <v>96</v>
      </c>
      <c r="CP100" s="79">
        <v>51</v>
      </c>
      <c r="CQ100" s="240" t="s">
        <v>1143</v>
      </c>
      <c r="CR100" s="241">
        <v>85.7</v>
      </c>
      <c r="CS100" s="350">
        <v>0</v>
      </c>
      <c r="CT100" s="351">
        <v>0</v>
      </c>
      <c r="CU100" s="352">
        <v>0</v>
      </c>
      <c r="CV100" s="68">
        <v>4144</v>
      </c>
      <c r="CW100" s="69">
        <v>8089</v>
      </c>
      <c r="CX100" s="70">
        <f t="shared" si="26"/>
        <v>195.19787644787644</v>
      </c>
      <c r="CY100" s="69">
        <v>3233</v>
      </c>
      <c r="CZ100" s="70">
        <f t="shared" si="27"/>
        <v>78.01640926640927</v>
      </c>
      <c r="DA100" s="69">
        <v>4317</v>
      </c>
      <c r="DB100" s="70">
        <f t="shared" si="28"/>
        <v>104.17471042471043</v>
      </c>
      <c r="DC100" s="69">
        <v>6995</v>
      </c>
      <c r="DD100" s="71">
        <f t="shared" si="29"/>
        <v>168.79826254826256</v>
      </c>
      <c r="DE100" s="69">
        <v>3754</v>
      </c>
      <c r="DF100" s="71">
        <f t="shared" si="30"/>
        <v>90.58880308880309</v>
      </c>
      <c r="DG100" s="69">
        <v>3081</v>
      </c>
      <c r="DH100" s="71">
        <f t="shared" si="31"/>
        <v>74.3484555984556</v>
      </c>
      <c r="DI100" s="72">
        <v>2226</v>
      </c>
      <c r="DJ100" s="73">
        <f t="shared" si="32"/>
        <v>53.71621621621622</v>
      </c>
      <c r="DK100" s="74">
        <v>7</v>
      </c>
      <c r="DL100" s="75">
        <f t="shared" si="33"/>
        <v>116.66666666666667</v>
      </c>
      <c r="DM100" s="251">
        <v>2</v>
      </c>
      <c r="DN100" s="252">
        <v>0</v>
      </c>
      <c r="DO100" s="230">
        <v>0</v>
      </c>
      <c r="DP100" s="253"/>
    </row>
    <row r="101" spans="1:120" ht="15" customHeight="1" thickBot="1">
      <c r="A101" s="47">
        <v>7</v>
      </c>
      <c r="B101" s="48" t="s">
        <v>303</v>
      </c>
      <c r="C101" s="2">
        <v>5</v>
      </c>
      <c r="D101" s="2">
        <v>2</v>
      </c>
      <c r="E101" s="2">
        <v>1</v>
      </c>
      <c r="F101" s="2">
        <v>0</v>
      </c>
      <c r="G101" s="3">
        <v>8</v>
      </c>
      <c r="H101" s="2">
        <v>3391</v>
      </c>
      <c r="I101" s="292"/>
      <c r="J101" s="49">
        <v>6</v>
      </c>
      <c r="K101" s="49">
        <v>6</v>
      </c>
      <c r="L101" s="50">
        <f t="shared" si="36"/>
        <v>100</v>
      </c>
      <c r="M101" s="2">
        <v>50</v>
      </c>
      <c r="N101" s="2">
        <v>49</v>
      </c>
      <c r="O101" s="51">
        <f t="shared" si="19"/>
        <v>98</v>
      </c>
      <c r="P101">
        <v>106.09</v>
      </c>
      <c r="Q101">
        <v>100</v>
      </c>
      <c r="R101">
        <v>104.35</v>
      </c>
      <c r="S101">
        <v>98.26</v>
      </c>
      <c r="T101">
        <v>102.17</v>
      </c>
      <c r="U101" s="266">
        <v>18.4</v>
      </c>
      <c r="V101" s="266">
        <v>106.4</v>
      </c>
      <c r="W101" s="266">
        <v>105.60000000000001</v>
      </c>
      <c r="X101" s="266">
        <v>104.80000000000001</v>
      </c>
      <c r="Y101" s="266">
        <v>106.4</v>
      </c>
      <c r="Z101" s="266">
        <v>102.4</v>
      </c>
      <c r="AA101" s="266">
        <v>96</v>
      </c>
      <c r="AB101" s="266">
        <v>87.78</v>
      </c>
      <c r="AC101" s="266">
        <v>112.79999999999998</v>
      </c>
      <c r="AD101" s="267">
        <v>1</v>
      </c>
      <c r="AE101" s="268">
        <v>9</v>
      </c>
      <c r="AF101" s="269">
        <f t="shared" si="20"/>
        <v>8</v>
      </c>
      <c r="AG101" s="266">
        <f t="shared" si="21"/>
        <v>88.88888888888889</v>
      </c>
      <c r="AH101" s="228">
        <v>0</v>
      </c>
      <c r="AI101" s="229">
        <v>0</v>
      </c>
      <c r="AJ101" s="230">
        <v>0</v>
      </c>
      <c r="AK101" s="7">
        <v>1</v>
      </c>
      <c r="AL101" s="7">
        <v>1</v>
      </c>
      <c r="AM101" s="53">
        <v>100</v>
      </c>
      <c r="AN101" s="54">
        <v>0</v>
      </c>
      <c r="AO101" s="238">
        <v>0</v>
      </c>
      <c r="AP101" s="54">
        <v>0</v>
      </c>
      <c r="AQ101" s="212" t="s">
        <v>1025</v>
      </c>
      <c r="AR101" s="207">
        <v>168</v>
      </c>
      <c r="AS101" s="207">
        <v>0</v>
      </c>
      <c r="AT101" s="206">
        <v>0</v>
      </c>
      <c r="AU101" s="207">
        <v>168</v>
      </c>
      <c r="AV101" s="207">
        <v>53</v>
      </c>
      <c r="AW101" s="206">
        <v>49.07</v>
      </c>
      <c r="AX101" s="207">
        <v>168</v>
      </c>
      <c r="AY101" s="213">
        <v>0</v>
      </c>
      <c r="AZ101" s="210">
        <v>0</v>
      </c>
      <c r="BA101" s="231">
        <f t="shared" si="34"/>
        <v>15.334375</v>
      </c>
      <c r="BB101" s="211" t="s">
        <v>924</v>
      </c>
      <c r="BC101" s="57">
        <v>1764</v>
      </c>
      <c r="BD101" s="57">
        <v>317</v>
      </c>
      <c r="BE101" s="56">
        <f t="shared" si="22"/>
        <v>0.5391156462585034</v>
      </c>
      <c r="BF101" s="57">
        <v>600</v>
      </c>
      <c r="BG101" s="57">
        <v>114</v>
      </c>
      <c r="BH101" s="58">
        <f t="shared" si="23"/>
        <v>0.38</v>
      </c>
      <c r="BI101" s="1">
        <v>108</v>
      </c>
      <c r="BJ101" s="1">
        <v>63</v>
      </c>
      <c r="BK101" s="59">
        <f t="shared" si="24"/>
        <v>58.333333333333336</v>
      </c>
      <c r="BL101" s="1">
        <v>108</v>
      </c>
      <c r="BM101" s="1">
        <v>27</v>
      </c>
      <c r="BN101" s="59">
        <f t="shared" si="25"/>
        <v>25</v>
      </c>
      <c r="BO101" s="76">
        <v>0</v>
      </c>
      <c r="BP101" s="77">
        <v>4</v>
      </c>
      <c r="BQ101" s="77">
        <v>0</v>
      </c>
      <c r="BR101" s="77">
        <v>0</v>
      </c>
      <c r="BS101" s="78">
        <v>4</v>
      </c>
      <c r="BT101" s="77">
        <v>108</v>
      </c>
      <c r="BU101" s="309"/>
      <c r="BV101" s="309"/>
      <c r="BW101" s="309"/>
      <c r="BX101" s="309"/>
      <c r="BY101" s="52">
        <v>0</v>
      </c>
      <c r="BZ101" s="226">
        <v>8307</v>
      </c>
      <c r="CA101" s="227">
        <v>4</v>
      </c>
      <c r="CB101" s="227">
        <v>100</v>
      </c>
      <c r="CC101" s="65">
        <v>1418</v>
      </c>
      <c r="CD101" s="65">
        <v>1137</v>
      </c>
      <c r="CE101" s="273" t="s">
        <v>304</v>
      </c>
      <c r="CF101" s="277">
        <v>8307</v>
      </c>
      <c r="CG101" s="278">
        <v>4</v>
      </c>
      <c r="CH101" s="64">
        <v>100</v>
      </c>
      <c r="CI101" s="239">
        <v>7</v>
      </c>
      <c r="CJ101" s="79">
        <v>32</v>
      </c>
      <c r="CK101" s="79">
        <v>0</v>
      </c>
      <c r="CL101" s="79">
        <v>34</v>
      </c>
      <c r="CM101" s="79">
        <v>18</v>
      </c>
      <c r="CN101" s="79">
        <v>0</v>
      </c>
      <c r="CO101" s="79">
        <v>28</v>
      </c>
      <c r="CP101" s="79">
        <v>17</v>
      </c>
      <c r="CQ101" s="240" t="s">
        <v>1145</v>
      </c>
      <c r="CR101" s="241">
        <v>71.4</v>
      </c>
      <c r="CS101" s="350">
        <v>0</v>
      </c>
      <c r="CT101" s="351">
        <v>0</v>
      </c>
      <c r="CU101" s="352">
        <v>0</v>
      </c>
      <c r="CV101" s="68">
        <v>2013</v>
      </c>
      <c r="CW101" s="69">
        <v>4412</v>
      </c>
      <c r="CX101" s="70">
        <f t="shared" si="26"/>
        <v>219.17536015896673</v>
      </c>
      <c r="CY101" s="69">
        <v>1711</v>
      </c>
      <c r="CZ101" s="70">
        <f t="shared" si="27"/>
        <v>84.99751614505713</v>
      </c>
      <c r="DA101" s="69">
        <v>1581</v>
      </c>
      <c r="DB101" s="70">
        <f t="shared" si="28"/>
        <v>78.53949329359166</v>
      </c>
      <c r="DC101" s="69">
        <v>2121</v>
      </c>
      <c r="DD101" s="71">
        <f t="shared" si="29"/>
        <v>105.36512667660209</v>
      </c>
      <c r="DE101" s="69">
        <v>2387</v>
      </c>
      <c r="DF101" s="71">
        <f t="shared" si="30"/>
        <v>118.5792349726776</v>
      </c>
      <c r="DG101" s="69">
        <v>1431</v>
      </c>
      <c r="DH101" s="71">
        <f t="shared" si="31"/>
        <v>71.08792846497765</v>
      </c>
      <c r="DI101" s="72">
        <v>1294</v>
      </c>
      <c r="DJ101" s="73">
        <f t="shared" si="32"/>
        <v>64.28216592151018</v>
      </c>
      <c r="DK101" s="74">
        <v>7</v>
      </c>
      <c r="DL101" s="75">
        <f t="shared" si="33"/>
        <v>116.66666666666667</v>
      </c>
      <c r="DM101" s="251">
        <v>0</v>
      </c>
      <c r="DN101" s="252">
        <v>0</v>
      </c>
      <c r="DO101" s="230">
        <v>0</v>
      </c>
      <c r="DP101" s="253"/>
    </row>
    <row r="102" spans="1:120" ht="15" customHeight="1" thickBot="1">
      <c r="A102" s="47">
        <v>6</v>
      </c>
      <c r="B102" s="48" t="s">
        <v>305</v>
      </c>
      <c r="C102" s="2">
        <v>3</v>
      </c>
      <c r="D102" s="2">
        <v>4</v>
      </c>
      <c r="E102" s="2">
        <v>1</v>
      </c>
      <c r="F102" s="2">
        <v>1</v>
      </c>
      <c r="G102" s="3">
        <v>9</v>
      </c>
      <c r="H102" s="2">
        <v>5646</v>
      </c>
      <c r="I102" s="292"/>
      <c r="J102" s="49">
        <v>2</v>
      </c>
      <c r="K102" s="49">
        <v>1</v>
      </c>
      <c r="L102" s="50">
        <f t="shared" si="36"/>
        <v>50</v>
      </c>
      <c r="M102" s="2">
        <v>77</v>
      </c>
      <c r="N102" s="2">
        <v>71</v>
      </c>
      <c r="O102" s="51">
        <f t="shared" si="19"/>
        <v>92.20779220779221</v>
      </c>
      <c r="P102">
        <v>102.61</v>
      </c>
      <c r="Q102">
        <v>103.48</v>
      </c>
      <c r="R102">
        <v>100</v>
      </c>
      <c r="S102">
        <v>99.13</v>
      </c>
      <c r="T102">
        <v>101.3</v>
      </c>
      <c r="U102" s="266">
        <v>13.20754716981132</v>
      </c>
      <c r="V102" s="266">
        <v>88.67924528301887</v>
      </c>
      <c r="W102" s="266">
        <v>100.9433962264151</v>
      </c>
      <c r="X102" s="266">
        <v>96.22641509433963</v>
      </c>
      <c r="Y102" s="266">
        <v>93.39622641509435</v>
      </c>
      <c r="Z102" s="266">
        <v>91.50943396226415</v>
      </c>
      <c r="AA102" s="266">
        <v>106.60377358490567</v>
      </c>
      <c r="AB102" s="266">
        <v>73.14</v>
      </c>
      <c r="AC102" s="266">
        <v>101.88679245283019</v>
      </c>
      <c r="AD102" s="267">
        <v>4</v>
      </c>
      <c r="AE102" s="268">
        <v>9</v>
      </c>
      <c r="AF102" s="269">
        <f t="shared" si="20"/>
        <v>5</v>
      </c>
      <c r="AG102" s="266">
        <f t="shared" si="21"/>
        <v>55.55555555555556</v>
      </c>
      <c r="AH102" s="228">
        <v>0</v>
      </c>
      <c r="AI102" s="229">
        <v>0</v>
      </c>
      <c r="AJ102" s="230">
        <v>0</v>
      </c>
      <c r="AK102" s="7">
        <v>5</v>
      </c>
      <c r="AL102" s="7">
        <v>5</v>
      </c>
      <c r="AM102" s="53">
        <v>100</v>
      </c>
      <c r="AN102" s="54">
        <v>0</v>
      </c>
      <c r="AO102" s="238">
        <v>0</v>
      </c>
      <c r="AP102" s="54">
        <v>0</v>
      </c>
      <c r="AQ102" s="212" t="s">
        <v>1026</v>
      </c>
      <c r="AR102" s="207">
        <v>216</v>
      </c>
      <c r="AS102" s="207">
        <v>142</v>
      </c>
      <c r="AT102" s="206">
        <v>118.33</v>
      </c>
      <c r="AU102" s="207">
        <v>216</v>
      </c>
      <c r="AV102" s="207">
        <v>173</v>
      </c>
      <c r="AW102" s="206">
        <v>144.17</v>
      </c>
      <c r="AX102" s="207">
        <v>216</v>
      </c>
      <c r="AY102" s="213">
        <v>103</v>
      </c>
      <c r="AZ102" s="210">
        <v>85.83</v>
      </c>
      <c r="BA102" s="231">
        <f t="shared" si="34"/>
        <v>116.24874999999997</v>
      </c>
      <c r="BB102" s="211" t="s">
        <v>927</v>
      </c>
      <c r="BC102" s="57">
        <v>2869</v>
      </c>
      <c r="BD102" s="57">
        <v>745</v>
      </c>
      <c r="BE102" s="56">
        <f t="shared" si="22"/>
        <v>0.7790170791216452</v>
      </c>
      <c r="BF102" s="57">
        <v>1088</v>
      </c>
      <c r="BG102" s="57">
        <v>429</v>
      </c>
      <c r="BH102" s="58">
        <f t="shared" si="23"/>
        <v>0.7886029411764706</v>
      </c>
      <c r="BI102" s="1">
        <v>111</v>
      </c>
      <c r="BJ102" s="1">
        <v>38</v>
      </c>
      <c r="BK102" s="59">
        <f t="shared" si="24"/>
        <v>34.234234234234236</v>
      </c>
      <c r="BL102" s="1">
        <v>111</v>
      </c>
      <c r="BM102" s="1">
        <v>29</v>
      </c>
      <c r="BN102" s="59">
        <f t="shared" si="25"/>
        <v>26.126126126126124</v>
      </c>
      <c r="BO102" s="76">
        <v>0</v>
      </c>
      <c r="BP102" s="77">
        <v>1</v>
      </c>
      <c r="BQ102" s="77">
        <v>0</v>
      </c>
      <c r="BR102" s="77">
        <v>1</v>
      </c>
      <c r="BS102" s="78">
        <v>2</v>
      </c>
      <c r="BT102" s="77">
        <v>111</v>
      </c>
      <c r="BU102" s="309"/>
      <c r="BV102" s="309"/>
      <c r="BW102" s="309"/>
      <c r="BX102" s="309"/>
      <c r="BY102" s="52">
        <v>0</v>
      </c>
      <c r="BZ102" s="226">
        <v>11219</v>
      </c>
      <c r="CA102" s="227">
        <v>6</v>
      </c>
      <c r="CB102" s="227">
        <v>100</v>
      </c>
      <c r="CC102" s="65">
        <v>1464</v>
      </c>
      <c r="CD102" s="65">
        <v>1220</v>
      </c>
      <c r="CE102" s="273" t="s">
        <v>306</v>
      </c>
      <c r="CF102" s="277">
        <v>11219</v>
      </c>
      <c r="CG102" s="278">
        <v>6</v>
      </c>
      <c r="CH102" s="64">
        <v>100</v>
      </c>
      <c r="CI102" s="239">
        <v>7</v>
      </c>
      <c r="CJ102" s="79">
        <v>0</v>
      </c>
      <c r="CK102" s="79">
        <v>0</v>
      </c>
      <c r="CL102" s="79">
        <v>79</v>
      </c>
      <c r="CM102" s="79">
        <v>104</v>
      </c>
      <c r="CN102" s="79">
        <v>0</v>
      </c>
      <c r="CO102" s="79">
        <v>133</v>
      </c>
      <c r="CP102" s="79">
        <v>133</v>
      </c>
      <c r="CQ102" s="240" t="s">
        <v>1148</v>
      </c>
      <c r="CR102" s="241">
        <v>57.1</v>
      </c>
      <c r="CS102" s="350">
        <v>0</v>
      </c>
      <c r="CT102" s="351">
        <v>0</v>
      </c>
      <c r="CU102" s="352">
        <v>0</v>
      </c>
      <c r="CV102" s="68">
        <v>2447</v>
      </c>
      <c r="CW102" s="69">
        <v>4619</v>
      </c>
      <c r="CX102" s="70">
        <f t="shared" si="26"/>
        <v>188.76174908050675</v>
      </c>
      <c r="CY102" s="69">
        <v>2509</v>
      </c>
      <c r="CZ102" s="70">
        <f t="shared" si="27"/>
        <v>102.53371475275847</v>
      </c>
      <c r="DA102" s="69">
        <v>1849</v>
      </c>
      <c r="DB102" s="70">
        <f t="shared" si="28"/>
        <v>75.56191254597466</v>
      </c>
      <c r="DC102" s="69">
        <v>5138</v>
      </c>
      <c r="DD102" s="71">
        <f t="shared" si="29"/>
        <v>209.971393543114</v>
      </c>
      <c r="DE102" s="69">
        <v>3312</v>
      </c>
      <c r="DF102" s="71">
        <f t="shared" si="30"/>
        <v>135.3494074376788</v>
      </c>
      <c r="DG102" s="69">
        <v>1908</v>
      </c>
      <c r="DH102" s="71">
        <f t="shared" si="31"/>
        <v>77.97302819779321</v>
      </c>
      <c r="DI102" s="72">
        <v>2231</v>
      </c>
      <c r="DJ102" s="73">
        <f t="shared" si="32"/>
        <v>91.1728647323253</v>
      </c>
      <c r="DK102" s="74">
        <v>7</v>
      </c>
      <c r="DL102" s="75">
        <f t="shared" si="33"/>
        <v>116.66666666666667</v>
      </c>
      <c r="DM102" s="251">
        <v>1</v>
      </c>
      <c r="DN102" s="252">
        <v>1</v>
      </c>
      <c r="DO102" s="230">
        <v>100</v>
      </c>
      <c r="DP102" s="253"/>
    </row>
    <row r="103" spans="1:120" ht="15" customHeight="1" thickBot="1">
      <c r="A103" s="47">
        <v>9</v>
      </c>
      <c r="B103" s="48" t="s">
        <v>307</v>
      </c>
      <c r="C103" s="2">
        <v>11</v>
      </c>
      <c r="D103" s="2">
        <v>3</v>
      </c>
      <c r="E103" s="2">
        <v>1</v>
      </c>
      <c r="F103" s="2">
        <v>0</v>
      </c>
      <c r="G103" s="3">
        <v>15</v>
      </c>
      <c r="H103" s="2">
        <v>4941</v>
      </c>
      <c r="I103" s="292"/>
      <c r="J103" s="49">
        <v>2</v>
      </c>
      <c r="K103" s="49">
        <v>1</v>
      </c>
      <c r="L103" s="50">
        <f t="shared" si="36"/>
        <v>50</v>
      </c>
      <c r="M103" s="2">
        <v>57</v>
      </c>
      <c r="N103" s="2">
        <v>51</v>
      </c>
      <c r="O103" s="51">
        <f t="shared" si="19"/>
        <v>89.47368421052632</v>
      </c>
      <c r="P103">
        <v>70.67</v>
      </c>
      <c r="Q103">
        <v>72</v>
      </c>
      <c r="R103">
        <v>68.67</v>
      </c>
      <c r="S103">
        <v>82</v>
      </c>
      <c r="T103">
        <v>73.33</v>
      </c>
      <c r="U103" s="266">
        <v>63.63636363636363</v>
      </c>
      <c r="V103" s="266">
        <v>103.30578512396693</v>
      </c>
      <c r="W103" s="266">
        <v>100.82644628099173</v>
      </c>
      <c r="X103" s="266">
        <v>117.35537190082646</v>
      </c>
      <c r="Y103" s="266">
        <v>103.30578512396693</v>
      </c>
      <c r="Z103" s="266">
        <v>110.74380165289257</v>
      </c>
      <c r="AA103" s="266">
        <v>100.82644628099173</v>
      </c>
      <c r="AB103" s="266">
        <v>81.33</v>
      </c>
      <c r="AC103" s="266">
        <v>106.61157024793388</v>
      </c>
      <c r="AD103" s="267">
        <v>1</v>
      </c>
      <c r="AE103" s="268">
        <v>9</v>
      </c>
      <c r="AF103" s="269">
        <f t="shared" si="20"/>
        <v>8</v>
      </c>
      <c r="AG103" s="266">
        <f t="shared" si="21"/>
        <v>88.88888888888889</v>
      </c>
      <c r="AH103" s="228">
        <v>1</v>
      </c>
      <c r="AI103" s="229">
        <v>1</v>
      </c>
      <c r="AJ103" s="230">
        <v>100</v>
      </c>
      <c r="AK103" s="7">
        <v>5</v>
      </c>
      <c r="AL103" s="7">
        <v>3</v>
      </c>
      <c r="AM103" s="53">
        <v>60</v>
      </c>
      <c r="AN103" s="54">
        <v>0</v>
      </c>
      <c r="AO103" s="238">
        <v>1</v>
      </c>
      <c r="AP103" s="54">
        <v>0</v>
      </c>
      <c r="AQ103" s="212" t="s">
        <v>1027</v>
      </c>
      <c r="AR103" s="207">
        <v>216</v>
      </c>
      <c r="AS103" s="207">
        <v>0</v>
      </c>
      <c r="AT103" s="206">
        <v>0</v>
      </c>
      <c r="AU103" s="207">
        <v>216</v>
      </c>
      <c r="AV103" s="207">
        <v>0</v>
      </c>
      <c r="AW103" s="206">
        <v>0</v>
      </c>
      <c r="AX103" s="207">
        <v>216</v>
      </c>
      <c r="AY103" s="213">
        <v>0</v>
      </c>
      <c r="AZ103" s="210">
        <v>0</v>
      </c>
      <c r="BA103" s="231">
        <f t="shared" si="34"/>
        <v>0</v>
      </c>
      <c r="BB103" s="211" t="s">
        <v>924</v>
      </c>
      <c r="BC103" s="57">
        <v>2524</v>
      </c>
      <c r="BD103" s="57">
        <v>380</v>
      </c>
      <c r="BE103" s="56">
        <f t="shared" si="22"/>
        <v>0.45166402535657685</v>
      </c>
      <c r="BF103" s="57">
        <v>884</v>
      </c>
      <c r="BG103" s="57">
        <v>160</v>
      </c>
      <c r="BH103" s="58">
        <f t="shared" si="23"/>
        <v>0.36199095022624433</v>
      </c>
      <c r="BI103" s="1">
        <v>136</v>
      </c>
      <c r="BJ103" s="1">
        <v>49</v>
      </c>
      <c r="BK103" s="59">
        <f t="shared" si="24"/>
        <v>36.029411764705884</v>
      </c>
      <c r="BL103" s="1">
        <v>136</v>
      </c>
      <c r="BM103" s="1">
        <v>41</v>
      </c>
      <c r="BN103" s="59">
        <f t="shared" si="25"/>
        <v>30.14705882352941</v>
      </c>
      <c r="BO103" s="76">
        <v>0</v>
      </c>
      <c r="BP103" s="77">
        <v>2</v>
      </c>
      <c r="BQ103" s="77">
        <v>0</v>
      </c>
      <c r="BR103" s="77">
        <v>0</v>
      </c>
      <c r="BS103" s="78">
        <v>2</v>
      </c>
      <c r="BT103" s="77">
        <v>136</v>
      </c>
      <c r="BU103" s="309"/>
      <c r="BV103" s="309"/>
      <c r="BW103" s="309"/>
      <c r="BX103" s="309"/>
      <c r="BY103" s="52">
        <v>0</v>
      </c>
      <c r="BZ103" s="226">
        <v>10728</v>
      </c>
      <c r="CA103" s="227">
        <v>5</v>
      </c>
      <c r="CB103" s="227">
        <v>100</v>
      </c>
      <c r="CC103" s="65">
        <v>1264</v>
      </c>
      <c r="CD103" s="66">
        <v>978</v>
      </c>
      <c r="CE103" s="273" t="s">
        <v>308</v>
      </c>
      <c r="CF103" s="277">
        <v>10728</v>
      </c>
      <c r="CG103" s="278">
        <v>5</v>
      </c>
      <c r="CH103" s="64">
        <v>100</v>
      </c>
      <c r="CI103" s="239">
        <v>7</v>
      </c>
      <c r="CJ103" s="79">
        <v>21</v>
      </c>
      <c r="CK103" s="79">
        <v>0</v>
      </c>
      <c r="CL103" s="79">
        <v>23</v>
      </c>
      <c r="CM103" s="79">
        <v>3</v>
      </c>
      <c r="CN103" s="79">
        <v>0</v>
      </c>
      <c r="CO103" s="79">
        <v>14</v>
      </c>
      <c r="CP103" s="79">
        <v>13</v>
      </c>
      <c r="CQ103" s="240" t="s">
        <v>1145</v>
      </c>
      <c r="CR103" s="241">
        <v>71.4</v>
      </c>
      <c r="CS103" s="350">
        <v>0</v>
      </c>
      <c r="CT103" s="351">
        <v>0</v>
      </c>
      <c r="CU103" s="352">
        <v>0</v>
      </c>
      <c r="CV103" s="68">
        <v>4910</v>
      </c>
      <c r="CW103" s="69">
        <v>7105</v>
      </c>
      <c r="CX103" s="70">
        <f t="shared" si="26"/>
        <v>144.70468431771894</v>
      </c>
      <c r="CY103" s="69">
        <v>3878</v>
      </c>
      <c r="CZ103" s="70">
        <f t="shared" si="27"/>
        <v>78.98167006109979</v>
      </c>
      <c r="DA103" s="69">
        <v>4072</v>
      </c>
      <c r="DB103" s="70">
        <f t="shared" si="28"/>
        <v>82.93279022403259</v>
      </c>
      <c r="DC103" s="69">
        <v>4928</v>
      </c>
      <c r="DD103" s="71">
        <f t="shared" si="29"/>
        <v>100.36659877800406</v>
      </c>
      <c r="DE103" s="69">
        <v>4915</v>
      </c>
      <c r="DF103" s="71">
        <f t="shared" si="30"/>
        <v>100.10183299389001</v>
      </c>
      <c r="DG103" s="69">
        <v>4841</v>
      </c>
      <c r="DH103" s="71">
        <f t="shared" si="31"/>
        <v>98.59470468431772</v>
      </c>
      <c r="DI103" s="72">
        <v>5051</v>
      </c>
      <c r="DJ103" s="73">
        <f t="shared" si="32"/>
        <v>102.87169042769857</v>
      </c>
      <c r="DK103" s="74">
        <v>7</v>
      </c>
      <c r="DL103" s="75">
        <f t="shared" si="33"/>
        <v>116.66666666666667</v>
      </c>
      <c r="DM103" s="251">
        <v>1</v>
      </c>
      <c r="DN103" s="252">
        <v>1</v>
      </c>
      <c r="DO103" s="230">
        <v>100</v>
      </c>
      <c r="DP103" s="253"/>
    </row>
    <row r="104" spans="1:120" ht="15" customHeight="1" thickBot="1">
      <c r="A104" s="47">
        <v>6</v>
      </c>
      <c r="B104" s="48" t="s">
        <v>309</v>
      </c>
      <c r="C104" s="2">
        <v>3</v>
      </c>
      <c r="D104" s="2">
        <v>3</v>
      </c>
      <c r="E104" s="2">
        <v>1</v>
      </c>
      <c r="F104" s="2">
        <v>0</v>
      </c>
      <c r="G104" s="3">
        <v>7</v>
      </c>
      <c r="H104" s="2">
        <v>2576</v>
      </c>
      <c r="I104" s="292"/>
      <c r="J104" s="49">
        <v>3</v>
      </c>
      <c r="K104" s="49">
        <v>0</v>
      </c>
      <c r="L104" s="50">
        <f t="shared" si="36"/>
        <v>0</v>
      </c>
      <c r="M104" s="2">
        <v>33</v>
      </c>
      <c r="N104" s="2">
        <v>29</v>
      </c>
      <c r="O104" s="51">
        <f t="shared" si="19"/>
        <v>87.87878787878788</v>
      </c>
      <c r="P104">
        <v>79.76</v>
      </c>
      <c r="Q104">
        <v>79.76</v>
      </c>
      <c r="R104">
        <v>72.62</v>
      </c>
      <c r="S104">
        <v>85.71</v>
      </c>
      <c r="T104">
        <v>79.46</v>
      </c>
      <c r="U104" s="266">
        <v>72.36842105263158</v>
      </c>
      <c r="V104" s="266">
        <v>88.1578947368421</v>
      </c>
      <c r="W104" s="266">
        <v>93.42105263157895</v>
      </c>
      <c r="X104" s="266">
        <v>92.10526315789474</v>
      </c>
      <c r="Y104" s="266">
        <v>93.42105263157895</v>
      </c>
      <c r="Z104" s="266">
        <v>89.47368421052632</v>
      </c>
      <c r="AA104" s="266">
        <v>57.89473684210527</v>
      </c>
      <c r="AB104" s="266">
        <v>68.38</v>
      </c>
      <c r="AC104" s="266">
        <v>86.8421052631579</v>
      </c>
      <c r="AD104" s="267">
        <v>9</v>
      </c>
      <c r="AE104" s="268">
        <v>9</v>
      </c>
      <c r="AF104" s="269">
        <f t="shared" si="20"/>
        <v>0</v>
      </c>
      <c r="AG104" s="266">
        <f t="shared" si="21"/>
        <v>0</v>
      </c>
      <c r="AH104" s="228">
        <v>1</v>
      </c>
      <c r="AI104" s="229">
        <v>0</v>
      </c>
      <c r="AJ104" s="230">
        <v>0</v>
      </c>
      <c r="AK104" s="7">
        <v>1</v>
      </c>
      <c r="AL104" s="7">
        <v>0</v>
      </c>
      <c r="AM104" s="53">
        <v>0</v>
      </c>
      <c r="AN104" s="54">
        <v>0</v>
      </c>
      <c r="AO104" s="238">
        <v>0</v>
      </c>
      <c r="AP104" s="54">
        <v>0</v>
      </c>
      <c r="AQ104" s="212" t="s">
        <v>1028</v>
      </c>
      <c r="AR104" s="207">
        <v>168</v>
      </c>
      <c r="AS104" s="207">
        <v>0</v>
      </c>
      <c r="AT104" s="206">
        <v>0</v>
      </c>
      <c r="AU104" s="207">
        <v>168</v>
      </c>
      <c r="AV104" s="207">
        <v>0</v>
      </c>
      <c r="AW104" s="206">
        <v>0</v>
      </c>
      <c r="AX104" s="207">
        <v>168</v>
      </c>
      <c r="AY104" s="213">
        <v>0</v>
      </c>
      <c r="AZ104" s="210">
        <v>0</v>
      </c>
      <c r="BA104" s="231">
        <f t="shared" si="34"/>
        <v>0</v>
      </c>
      <c r="BB104" s="211" t="s">
        <v>924</v>
      </c>
      <c r="BC104" s="57">
        <v>1330</v>
      </c>
      <c r="BD104" s="57">
        <v>335</v>
      </c>
      <c r="BE104" s="56">
        <f t="shared" si="22"/>
        <v>0.7556390977443609</v>
      </c>
      <c r="BF104" s="57">
        <v>400</v>
      </c>
      <c r="BG104" s="57">
        <v>16</v>
      </c>
      <c r="BH104" s="58">
        <f t="shared" si="23"/>
        <v>0.08</v>
      </c>
      <c r="BI104" s="1">
        <v>77</v>
      </c>
      <c r="BJ104" s="1">
        <v>31</v>
      </c>
      <c r="BK104" s="59">
        <f t="shared" si="24"/>
        <v>40.25974025974026</v>
      </c>
      <c r="BL104" s="1">
        <v>77</v>
      </c>
      <c r="BM104" s="1">
        <v>18</v>
      </c>
      <c r="BN104" s="59">
        <f t="shared" si="25"/>
        <v>23.376623376623375</v>
      </c>
      <c r="BO104" s="76">
        <v>0</v>
      </c>
      <c r="BP104" s="77">
        <v>1</v>
      </c>
      <c r="BQ104" s="77">
        <v>0</v>
      </c>
      <c r="BR104" s="77">
        <v>0</v>
      </c>
      <c r="BS104" s="78">
        <v>1</v>
      </c>
      <c r="BT104" s="77">
        <v>77</v>
      </c>
      <c r="BU104" s="309"/>
      <c r="BV104" s="309"/>
      <c r="BW104" s="309"/>
      <c r="BX104" s="309"/>
      <c r="BY104" s="52">
        <v>0</v>
      </c>
      <c r="BZ104" s="226">
        <v>5670</v>
      </c>
      <c r="CA104" s="227">
        <v>3</v>
      </c>
      <c r="CB104" s="227">
        <v>100</v>
      </c>
      <c r="CC104" s="66">
        <v>960</v>
      </c>
      <c r="CD104" s="66">
        <v>886</v>
      </c>
      <c r="CE104" s="273" t="s">
        <v>310</v>
      </c>
      <c r="CF104" s="277">
        <v>5670</v>
      </c>
      <c r="CG104" s="278">
        <v>3</v>
      </c>
      <c r="CH104" s="64">
        <v>100</v>
      </c>
      <c r="CI104" s="239">
        <v>7</v>
      </c>
      <c r="CJ104" s="79">
        <v>87</v>
      </c>
      <c r="CK104" s="79">
        <v>0</v>
      </c>
      <c r="CL104" s="79">
        <v>96</v>
      </c>
      <c r="CM104" s="79">
        <v>5</v>
      </c>
      <c r="CN104" s="79">
        <v>0</v>
      </c>
      <c r="CO104" s="79">
        <v>27</v>
      </c>
      <c r="CP104" s="79">
        <v>19</v>
      </c>
      <c r="CQ104" s="242" t="s">
        <v>1145</v>
      </c>
      <c r="CR104" s="241">
        <v>71.4</v>
      </c>
      <c r="CS104" s="350">
        <v>0</v>
      </c>
      <c r="CT104" s="351">
        <v>0</v>
      </c>
      <c r="CU104" s="352">
        <v>0</v>
      </c>
      <c r="CV104" s="68">
        <v>2187</v>
      </c>
      <c r="CW104" s="69">
        <v>3302</v>
      </c>
      <c r="CX104" s="70">
        <f t="shared" si="26"/>
        <v>150.98308184727938</v>
      </c>
      <c r="CY104" s="69">
        <v>779</v>
      </c>
      <c r="CZ104" s="70">
        <f t="shared" si="27"/>
        <v>35.619570187471425</v>
      </c>
      <c r="DA104" s="69">
        <v>1477</v>
      </c>
      <c r="DB104" s="70">
        <f t="shared" si="28"/>
        <v>67.53543667123914</v>
      </c>
      <c r="DC104" s="69">
        <v>2920</v>
      </c>
      <c r="DD104" s="71">
        <f t="shared" si="29"/>
        <v>133.51623228166437</v>
      </c>
      <c r="DE104" s="69">
        <v>2957</v>
      </c>
      <c r="DF104" s="71">
        <f t="shared" si="30"/>
        <v>135.20804755372657</v>
      </c>
      <c r="DG104" s="69">
        <v>1891</v>
      </c>
      <c r="DH104" s="71">
        <f t="shared" si="31"/>
        <v>86.46547782350251</v>
      </c>
      <c r="DI104" s="72">
        <v>722</v>
      </c>
      <c r="DJ104" s="73">
        <f t="shared" si="32"/>
        <v>33.013260173754</v>
      </c>
      <c r="DK104" s="74">
        <v>7</v>
      </c>
      <c r="DL104" s="75">
        <f t="shared" si="33"/>
        <v>116.66666666666667</v>
      </c>
      <c r="DM104" s="251">
        <v>0</v>
      </c>
      <c r="DN104" s="252">
        <v>0</v>
      </c>
      <c r="DO104" s="230">
        <v>0</v>
      </c>
      <c r="DP104" s="253"/>
    </row>
    <row r="105" spans="1:120" ht="15" customHeight="1" thickBot="1">
      <c r="A105" s="47">
        <v>6</v>
      </c>
      <c r="B105" s="48" t="s">
        <v>311</v>
      </c>
      <c r="C105" s="2">
        <v>11</v>
      </c>
      <c r="D105" s="2">
        <v>5</v>
      </c>
      <c r="E105" s="2">
        <v>1</v>
      </c>
      <c r="F105" s="2">
        <v>5</v>
      </c>
      <c r="G105" s="3">
        <v>22</v>
      </c>
      <c r="H105" s="2">
        <v>7927</v>
      </c>
      <c r="I105" s="292"/>
      <c r="J105" s="49">
        <v>3</v>
      </c>
      <c r="K105" s="49">
        <v>1</v>
      </c>
      <c r="L105" s="81">
        <f t="shared" si="36"/>
        <v>33.333333333333336</v>
      </c>
      <c r="M105" s="2">
        <v>99</v>
      </c>
      <c r="N105" s="2">
        <v>95</v>
      </c>
      <c r="O105" s="51">
        <f t="shared" si="19"/>
        <v>95.95959595959596</v>
      </c>
      <c r="P105">
        <v>50.7</v>
      </c>
      <c r="Q105">
        <v>50.35</v>
      </c>
      <c r="R105">
        <v>45.1</v>
      </c>
      <c r="S105">
        <v>54.9</v>
      </c>
      <c r="T105">
        <v>50.26</v>
      </c>
      <c r="U105" s="266">
        <v>21.27659574468085</v>
      </c>
      <c r="V105" s="266">
        <v>40.72948328267477</v>
      </c>
      <c r="W105" s="266">
        <v>37.68996960486322</v>
      </c>
      <c r="X105" s="266">
        <v>38.60182370820669</v>
      </c>
      <c r="Y105" s="266">
        <v>33.130699088145896</v>
      </c>
      <c r="Z105" s="266">
        <v>30.3951367781155</v>
      </c>
      <c r="AA105" s="266">
        <v>42.857142857142854</v>
      </c>
      <c r="AB105" s="266">
        <v>70.56</v>
      </c>
      <c r="AC105" s="266">
        <v>33.130699088145896</v>
      </c>
      <c r="AD105" s="267">
        <v>9</v>
      </c>
      <c r="AE105" s="268">
        <v>9</v>
      </c>
      <c r="AF105" s="269">
        <f t="shared" si="20"/>
        <v>0</v>
      </c>
      <c r="AG105" s="266">
        <f t="shared" si="21"/>
        <v>0</v>
      </c>
      <c r="AH105" s="228">
        <v>0</v>
      </c>
      <c r="AI105" s="229">
        <v>0</v>
      </c>
      <c r="AJ105" s="230">
        <v>0</v>
      </c>
      <c r="AK105" s="7">
        <v>4</v>
      </c>
      <c r="AL105" s="7">
        <v>4</v>
      </c>
      <c r="AM105" s="53">
        <v>100</v>
      </c>
      <c r="AN105" s="54">
        <v>0</v>
      </c>
      <c r="AO105" s="238">
        <v>1</v>
      </c>
      <c r="AP105" s="54">
        <v>0</v>
      </c>
      <c r="AQ105" s="212" t="s">
        <v>1029</v>
      </c>
      <c r="AR105" s="207">
        <v>216</v>
      </c>
      <c r="AS105" s="207">
        <v>0</v>
      </c>
      <c r="AT105" s="206">
        <v>0</v>
      </c>
      <c r="AU105" s="207">
        <v>216</v>
      </c>
      <c r="AV105" s="207">
        <v>18</v>
      </c>
      <c r="AW105" s="206">
        <v>15</v>
      </c>
      <c r="AX105" s="207">
        <v>216</v>
      </c>
      <c r="AY105" s="213">
        <v>0</v>
      </c>
      <c r="AZ105" s="210">
        <v>0</v>
      </c>
      <c r="BA105" s="231">
        <f t="shared" si="34"/>
        <v>4.6875</v>
      </c>
      <c r="BB105" s="211" t="s">
        <v>927</v>
      </c>
      <c r="BC105" s="57">
        <v>4268</v>
      </c>
      <c r="BD105" s="57">
        <v>1158</v>
      </c>
      <c r="BE105" s="56">
        <f t="shared" si="22"/>
        <v>0.8139643861293345</v>
      </c>
      <c r="BF105" s="57">
        <v>1355</v>
      </c>
      <c r="BG105" s="57">
        <v>205</v>
      </c>
      <c r="BH105" s="58">
        <f t="shared" si="23"/>
        <v>0.3025830258302583</v>
      </c>
      <c r="BI105" s="1">
        <v>271</v>
      </c>
      <c r="BJ105" s="1">
        <v>70</v>
      </c>
      <c r="BK105" s="59">
        <f t="shared" si="24"/>
        <v>25.830258302583026</v>
      </c>
      <c r="BL105" s="1">
        <v>271</v>
      </c>
      <c r="BM105" s="1">
        <v>95</v>
      </c>
      <c r="BN105" s="59">
        <f t="shared" si="25"/>
        <v>35.05535055350554</v>
      </c>
      <c r="BO105" s="76">
        <v>1</v>
      </c>
      <c r="BP105" s="77">
        <v>3</v>
      </c>
      <c r="BQ105" s="77">
        <v>1</v>
      </c>
      <c r="BR105" s="77">
        <v>2</v>
      </c>
      <c r="BS105" s="78">
        <v>6</v>
      </c>
      <c r="BT105" s="77">
        <v>271</v>
      </c>
      <c r="BU105" s="309"/>
      <c r="BV105" s="309"/>
      <c r="BW105" s="309"/>
      <c r="BX105" s="309"/>
      <c r="BY105" s="52">
        <v>0</v>
      </c>
      <c r="BZ105" s="226">
        <v>18364</v>
      </c>
      <c r="CA105" s="227">
        <v>9</v>
      </c>
      <c r="CB105" s="227">
        <v>100</v>
      </c>
      <c r="CC105" s="65">
        <v>2980</v>
      </c>
      <c r="CD105" s="65">
        <v>2022</v>
      </c>
      <c r="CE105" s="273" t="s">
        <v>312</v>
      </c>
      <c r="CF105" s="277">
        <v>18364</v>
      </c>
      <c r="CG105" s="278">
        <v>9</v>
      </c>
      <c r="CH105" s="64">
        <v>100</v>
      </c>
      <c r="CI105" s="239">
        <v>7</v>
      </c>
      <c r="CJ105" s="79">
        <v>36</v>
      </c>
      <c r="CK105" s="79">
        <v>0</v>
      </c>
      <c r="CL105" s="79">
        <v>36</v>
      </c>
      <c r="CM105" s="79">
        <v>0</v>
      </c>
      <c r="CN105" s="79">
        <v>0</v>
      </c>
      <c r="CO105" s="79">
        <v>130</v>
      </c>
      <c r="CP105" s="79">
        <v>112</v>
      </c>
      <c r="CQ105" s="240" t="s">
        <v>1146</v>
      </c>
      <c r="CR105" s="241">
        <v>57.1</v>
      </c>
      <c r="CS105" s="350">
        <v>1</v>
      </c>
      <c r="CT105" s="351">
        <v>0</v>
      </c>
      <c r="CU105" s="352">
        <v>0</v>
      </c>
      <c r="CV105" s="68">
        <v>6494</v>
      </c>
      <c r="CW105" s="69">
        <v>12111</v>
      </c>
      <c r="CX105" s="70">
        <f t="shared" si="26"/>
        <v>186.49522636279642</v>
      </c>
      <c r="CY105" s="69">
        <v>6373</v>
      </c>
      <c r="CZ105" s="70">
        <f t="shared" si="27"/>
        <v>98.13674160763782</v>
      </c>
      <c r="DA105" s="69">
        <v>7939</v>
      </c>
      <c r="DB105" s="70">
        <f t="shared" si="28"/>
        <v>122.25130890052355</v>
      </c>
      <c r="DC105" s="69">
        <v>7906</v>
      </c>
      <c r="DD105" s="71">
        <f t="shared" si="29"/>
        <v>121.74314752078843</v>
      </c>
      <c r="DE105" s="69">
        <v>8539</v>
      </c>
      <c r="DF105" s="71">
        <f t="shared" si="30"/>
        <v>131.49060671388975</v>
      </c>
      <c r="DG105" s="69">
        <v>4513</v>
      </c>
      <c r="DH105" s="71">
        <f t="shared" si="31"/>
        <v>69.49491838620266</v>
      </c>
      <c r="DI105" s="72">
        <v>4811</v>
      </c>
      <c r="DJ105" s="73">
        <f t="shared" si="32"/>
        <v>74.08376963350786</v>
      </c>
      <c r="DK105" s="74">
        <v>7</v>
      </c>
      <c r="DL105" s="75">
        <f t="shared" si="33"/>
        <v>116.66666666666667</v>
      </c>
      <c r="DM105" s="251">
        <v>0</v>
      </c>
      <c r="DN105" s="252">
        <v>0</v>
      </c>
      <c r="DO105" s="230">
        <v>0</v>
      </c>
      <c r="DP105" s="253"/>
    </row>
    <row r="106" spans="1:120" ht="15" customHeight="1" thickBot="1">
      <c r="A106" s="47">
        <v>4</v>
      </c>
      <c r="B106" s="48" t="s">
        <v>313</v>
      </c>
      <c r="C106" s="2">
        <v>0</v>
      </c>
      <c r="D106" s="2">
        <v>0</v>
      </c>
      <c r="E106" s="2">
        <v>0</v>
      </c>
      <c r="F106" s="2">
        <v>1</v>
      </c>
      <c r="G106" s="3">
        <v>1</v>
      </c>
      <c r="H106" s="2">
        <v>1890</v>
      </c>
      <c r="I106" s="292"/>
      <c r="J106" s="49">
        <v>0</v>
      </c>
      <c r="K106" s="49">
        <v>0</v>
      </c>
      <c r="L106" s="50">
        <v>0</v>
      </c>
      <c r="M106" s="2">
        <v>17</v>
      </c>
      <c r="N106" s="2">
        <v>15</v>
      </c>
      <c r="O106" s="51">
        <f t="shared" si="19"/>
        <v>88.23529411764706</v>
      </c>
      <c r="P106">
        <v>77.05</v>
      </c>
      <c r="Q106">
        <v>73.77</v>
      </c>
      <c r="R106">
        <v>73.77</v>
      </c>
      <c r="S106">
        <v>86.89</v>
      </c>
      <c r="T106">
        <v>77.87</v>
      </c>
      <c r="U106" s="266">
        <v>22.950819672131146</v>
      </c>
      <c r="V106" s="266">
        <v>81.9672131147541</v>
      </c>
      <c r="W106" s="266">
        <v>75.40983606557377</v>
      </c>
      <c r="X106" s="266">
        <v>70.49180327868852</v>
      </c>
      <c r="Y106" s="266">
        <v>68.85245901639344</v>
      </c>
      <c r="Z106" s="266">
        <v>67.21311475409836</v>
      </c>
      <c r="AA106" s="266">
        <v>70.49180327868852</v>
      </c>
      <c r="AB106" s="266">
        <v>79.6</v>
      </c>
      <c r="AC106" s="266">
        <v>57.377049180327866</v>
      </c>
      <c r="AD106" s="267">
        <v>9</v>
      </c>
      <c r="AE106" s="268">
        <v>9</v>
      </c>
      <c r="AF106" s="269">
        <f t="shared" si="20"/>
        <v>0</v>
      </c>
      <c r="AG106" s="266">
        <f t="shared" si="21"/>
        <v>0</v>
      </c>
      <c r="AH106" s="228">
        <v>0</v>
      </c>
      <c r="AI106" s="229">
        <v>0</v>
      </c>
      <c r="AJ106" s="230">
        <v>0</v>
      </c>
      <c r="AK106" s="7">
        <v>0</v>
      </c>
      <c r="AL106" s="7">
        <v>0</v>
      </c>
      <c r="AM106" s="53">
        <v>0</v>
      </c>
      <c r="AN106" s="54">
        <v>0</v>
      </c>
      <c r="AO106" s="238">
        <v>0</v>
      </c>
      <c r="AP106" s="54">
        <v>0</v>
      </c>
      <c r="AQ106" s="212" t="s">
        <v>1030</v>
      </c>
      <c r="AR106" s="207">
        <v>120</v>
      </c>
      <c r="AS106" s="207">
        <v>53</v>
      </c>
      <c r="AT106" s="206">
        <v>73.61</v>
      </c>
      <c r="AU106" s="207">
        <v>120</v>
      </c>
      <c r="AV106" s="207">
        <v>89</v>
      </c>
      <c r="AW106" s="206">
        <v>123.61</v>
      </c>
      <c r="AX106" s="207">
        <v>120</v>
      </c>
      <c r="AY106" s="213">
        <v>47</v>
      </c>
      <c r="AZ106" s="210">
        <v>65.28</v>
      </c>
      <c r="BA106" s="231">
        <f t="shared" si="34"/>
        <v>86.631875</v>
      </c>
      <c r="BB106" s="211" t="s">
        <v>930</v>
      </c>
      <c r="BC106" s="57">
        <v>1003</v>
      </c>
      <c r="BD106" s="57">
        <v>144</v>
      </c>
      <c r="BE106" s="56">
        <f t="shared" si="22"/>
        <v>0.43070787637088737</v>
      </c>
      <c r="BF106" s="57">
        <v>344</v>
      </c>
      <c r="BG106" s="57">
        <v>21</v>
      </c>
      <c r="BH106" s="58">
        <f t="shared" si="23"/>
        <v>0.12209302325581395</v>
      </c>
      <c r="BI106" s="1">
        <v>39</v>
      </c>
      <c r="BJ106" s="1">
        <v>24</v>
      </c>
      <c r="BK106" s="59">
        <f t="shared" si="24"/>
        <v>61.53846153846154</v>
      </c>
      <c r="BL106" s="1">
        <v>39</v>
      </c>
      <c r="BM106" s="1">
        <v>7</v>
      </c>
      <c r="BN106" s="59">
        <f t="shared" si="25"/>
        <v>17.94871794871795</v>
      </c>
      <c r="BO106" s="76">
        <v>0</v>
      </c>
      <c r="BP106" s="77">
        <v>0</v>
      </c>
      <c r="BQ106" s="77">
        <v>0</v>
      </c>
      <c r="BR106" s="77">
        <v>0</v>
      </c>
      <c r="BS106" s="78">
        <v>0</v>
      </c>
      <c r="BT106" s="77">
        <v>39</v>
      </c>
      <c r="BU106" s="309"/>
      <c r="BV106" s="309"/>
      <c r="BW106" s="309"/>
      <c r="BX106" s="309"/>
      <c r="BY106" s="52">
        <v>0</v>
      </c>
      <c r="BZ106" s="226">
        <v>4358</v>
      </c>
      <c r="CA106" s="227">
        <v>2</v>
      </c>
      <c r="CB106" s="227">
        <v>100</v>
      </c>
      <c r="CC106" s="66">
        <v>658</v>
      </c>
      <c r="CD106" s="66">
        <v>542</v>
      </c>
      <c r="CE106" s="273" t="s">
        <v>314</v>
      </c>
      <c r="CF106" s="277">
        <v>4358</v>
      </c>
      <c r="CG106" s="278">
        <v>2</v>
      </c>
      <c r="CH106" s="64">
        <v>100</v>
      </c>
      <c r="CI106" s="239">
        <v>7</v>
      </c>
      <c r="CJ106" s="79">
        <v>15</v>
      </c>
      <c r="CK106" s="79">
        <v>0</v>
      </c>
      <c r="CL106" s="79">
        <v>202</v>
      </c>
      <c r="CM106" s="79">
        <v>47</v>
      </c>
      <c r="CN106" s="79">
        <v>0</v>
      </c>
      <c r="CO106" s="79">
        <v>40</v>
      </c>
      <c r="CP106" s="79">
        <v>49</v>
      </c>
      <c r="CQ106" s="240" t="s">
        <v>1145</v>
      </c>
      <c r="CR106" s="241">
        <v>71.4</v>
      </c>
      <c r="CS106" s="350">
        <v>0</v>
      </c>
      <c r="CT106" s="351">
        <v>0</v>
      </c>
      <c r="CU106" s="352">
        <v>0</v>
      </c>
      <c r="CV106" s="68">
        <v>2129</v>
      </c>
      <c r="CW106" s="69">
        <v>2224</v>
      </c>
      <c r="CX106" s="70">
        <f t="shared" si="26"/>
        <v>104.46218882104274</v>
      </c>
      <c r="CY106" s="69">
        <v>745</v>
      </c>
      <c r="CZ106" s="70">
        <f t="shared" si="27"/>
        <v>34.99295443870361</v>
      </c>
      <c r="DA106" s="69">
        <v>179</v>
      </c>
      <c r="DB106" s="70">
        <f t="shared" si="28"/>
        <v>8.40770314701738</v>
      </c>
      <c r="DC106" s="69">
        <v>902</v>
      </c>
      <c r="DD106" s="71">
        <f t="shared" si="29"/>
        <v>42.36730859558478</v>
      </c>
      <c r="DE106" s="69">
        <v>793</v>
      </c>
      <c r="DF106" s="71">
        <f t="shared" si="30"/>
        <v>37.24753405354627</v>
      </c>
      <c r="DG106" s="69">
        <v>1198</v>
      </c>
      <c r="DH106" s="71">
        <f t="shared" si="31"/>
        <v>56.270549553781116</v>
      </c>
      <c r="DI106" s="72">
        <v>1093</v>
      </c>
      <c r="DJ106" s="73">
        <f t="shared" si="32"/>
        <v>51.33865664631282</v>
      </c>
      <c r="DK106" s="74">
        <v>6</v>
      </c>
      <c r="DL106" s="75">
        <f t="shared" si="33"/>
        <v>100</v>
      </c>
      <c r="DM106" s="251">
        <v>0</v>
      </c>
      <c r="DN106" s="252">
        <v>0</v>
      </c>
      <c r="DO106" s="230">
        <v>0</v>
      </c>
      <c r="DP106" s="253"/>
    </row>
    <row r="107" spans="1:120" ht="15" customHeight="1" thickBot="1">
      <c r="A107" s="47">
        <v>3</v>
      </c>
      <c r="B107" s="48" t="s">
        <v>315</v>
      </c>
      <c r="C107" s="2">
        <v>1</v>
      </c>
      <c r="D107" s="2">
        <v>2</v>
      </c>
      <c r="E107" s="2">
        <v>1</v>
      </c>
      <c r="F107" s="2">
        <v>2</v>
      </c>
      <c r="G107" s="3">
        <v>6</v>
      </c>
      <c r="H107" s="2">
        <v>2271</v>
      </c>
      <c r="I107" s="292"/>
      <c r="J107" s="49">
        <v>4</v>
      </c>
      <c r="K107" s="49">
        <v>0</v>
      </c>
      <c r="L107" s="50">
        <f aca="true" t="shared" si="37" ref="L107:L112">(K107*100/J107)</f>
        <v>0</v>
      </c>
      <c r="M107" s="2">
        <v>38</v>
      </c>
      <c r="N107" s="2">
        <v>38</v>
      </c>
      <c r="O107" s="51">
        <f t="shared" si="19"/>
        <v>100</v>
      </c>
      <c r="P107">
        <v>196.36</v>
      </c>
      <c r="Q107">
        <v>194.55</v>
      </c>
      <c r="R107">
        <v>196.36</v>
      </c>
      <c r="S107">
        <v>176.36</v>
      </c>
      <c r="T107">
        <v>190.91</v>
      </c>
      <c r="U107" s="266">
        <v>1.694915254237288</v>
      </c>
      <c r="V107" s="266">
        <v>44.06779661016949</v>
      </c>
      <c r="W107" s="266">
        <v>35.59322033898305</v>
      </c>
      <c r="X107" s="266">
        <v>38.983050847457626</v>
      </c>
      <c r="Y107" s="266">
        <v>35.59322033898305</v>
      </c>
      <c r="Z107" s="266">
        <v>42.3728813559322</v>
      </c>
      <c r="AA107" s="266">
        <v>33.89830508474576</v>
      </c>
      <c r="AB107" s="266">
        <v>101.96</v>
      </c>
      <c r="AC107" s="266">
        <v>25.423728813559322</v>
      </c>
      <c r="AD107" s="267">
        <v>8</v>
      </c>
      <c r="AE107" s="268">
        <v>9</v>
      </c>
      <c r="AF107" s="269">
        <f t="shared" si="20"/>
        <v>1</v>
      </c>
      <c r="AG107" s="266">
        <f t="shared" si="21"/>
        <v>11.11111111111111</v>
      </c>
      <c r="AH107" s="228">
        <v>0</v>
      </c>
      <c r="AI107" s="229">
        <v>0</v>
      </c>
      <c r="AJ107" s="230">
        <v>0</v>
      </c>
      <c r="AK107" s="7">
        <v>0</v>
      </c>
      <c r="AL107" s="7">
        <v>0</v>
      </c>
      <c r="AM107" s="53">
        <v>0</v>
      </c>
      <c r="AN107" s="54">
        <v>0</v>
      </c>
      <c r="AO107" s="238">
        <v>2</v>
      </c>
      <c r="AP107" s="54">
        <v>0</v>
      </c>
      <c r="AQ107" s="212" t="s">
        <v>1031</v>
      </c>
      <c r="AR107" s="207">
        <v>120</v>
      </c>
      <c r="AS107" s="207">
        <v>68</v>
      </c>
      <c r="AT107" s="206">
        <v>94.44</v>
      </c>
      <c r="AU107" s="207">
        <v>120</v>
      </c>
      <c r="AV107" s="207">
        <v>70</v>
      </c>
      <c r="AW107" s="206">
        <v>97.22</v>
      </c>
      <c r="AX107" s="207">
        <v>120</v>
      </c>
      <c r="AY107" s="213">
        <v>0</v>
      </c>
      <c r="AZ107" s="210">
        <v>0</v>
      </c>
      <c r="BA107" s="231">
        <f t="shared" si="34"/>
        <v>65.79625</v>
      </c>
      <c r="BB107" s="211" t="s">
        <v>930</v>
      </c>
      <c r="BC107" s="57">
        <v>1096</v>
      </c>
      <c r="BD107" s="57">
        <v>314</v>
      </c>
      <c r="BE107" s="56">
        <f t="shared" si="22"/>
        <v>0.8594890510948906</v>
      </c>
      <c r="BF107" s="57">
        <v>409</v>
      </c>
      <c r="BG107" s="57">
        <v>211</v>
      </c>
      <c r="BH107" s="58">
        <f t="shared" si="23"/>
        <v>1.0317848410757946</v>
      </c>
      <c r="BI107" s="1">
        <v>48</v>
      </c>
      <c r="BJ107" s="1">
        <v>27</v>
      </c>
      <c r="BK107" s="59">
        <f t="shared" si="24"/>
        <v>56.25</v>
      </c>
      <c r="BL107" s="1">
        <v>48</v>
      </c>
      <c r="BM107" s="1">
        <v>11</v>
      </c>
      <c r="BN107" s="59">
        <f t="shared" si="25"/>
        <v>22.916666666666664</v>
      </c>
      <c r="BO107" s="76">
        <v>0</v>
      </c>
      <c r="BP107" s="77">
        <v>1</v>
      </c>
      <c r="BQ107" s="77">
        <v>0</v>
      </c>
      <c r="BR107" s="77">
        <v>0</v>
      </c>
      <c r="BS107" s="78">
        <v>1</v>
      </c>
      <c r="BT107" s="77">
        <v>48</v>
      </c>
      <c r="BU107" s="309"/>
      <c r="BV107" s="309"/>
      <c r="BW107" s="309"/>
      <c r="BX107" s="309"/>
      <c r="BY107" s="52">
        <v>0</v>
      </c>
      <c r="BZ107" s="226">
        <v>4708</v>
      </c>
      <c r="CA107" s="227">
        <v>2</v>
      </c>
      <c r="CB107" s="227">
        <v>100</v>
      </c>
      <c r="CC107" s="66">
        <v>809</v>
      </c>
      <c r="CD107" s="66">
        <v>710</v>
      </c>
      <c r="CE107" s="273" t="s">
        <v>316</v>
      </c>
      <c r="CF107" s="277">
        <v>4708</v>
      </c>
      <c r="CG107" s="278">
        <v>2</v>
      </c>
      <c r="CH107" s="64">
        <v>100</v>
      </c>
      <c r="CI107" s="239">
        <v>7</v>
      </c>
      <c r="CJ107" s="79">
        <v>0</v>
      </c>
      <c r="CK107" s="79">
        <v>0</v>
      </c>
      <c r="CL107" s="79">
        <v>0</v>
      </c>
      <c r="CM107" s="79">
        <v>0</v>
      </c>
      <c r="CN107" s="79">
        <v>0</v>
      </c>
      <c r="CO107" s="79">
        <v>0</v>
      </c>
      <c r="CP107" s="79">
        <v>0</v>
      </c>
      <c r="CQ107" s="240" t="s">
        <v>1147</v>
      </c>
      <c r="CR107" s="243">
        <v>0</v>
      </c>
      <c r="CS107" s="350">
        <v>0</v>
      </c>
      <c r="CT107" s="351">
        <v>0</v>
      </c>
      <c r="CU107" s="352">
        <v>0</v>
      </c>
      <c r="CV107" s="68">
        <v>615</v>
      </c>
      <c r="CW107" s="69">
        <v>1262</v>
      </c>
      <c r="CX107" s="70">
        <f t="shared" si="26"/>
        <v>205.20325203252034</v>
      </c>
      <c r="CY107" s="69">
        <v>374</v>
      </c>
      <c r="CZ107" s="70">
        <f t="shared" si="27"/>
        <v>60.8130081300813</v>
      </c>
      <c r="DA107" s="69">
        <v>143</v>
      </c>
      <c r="DB107" s="70">
        <f t="shared" si="28"/>
        <v>23.2520325203252</v>
      </c>
      <c r="DC107" s="69">
        <v>599</v>
      </c>
      <c r="DD107" s="71">
        <f t="shared" si="29"/>
        <v>97.39837398373984</v>
      </c>
      <c r="DE107" s="69">
        <v>599</v>
      </c>
      <c r="DF107" s="71">
        <f t="shared" si="30"/>
        <v>97.39837398373984</v>
      </c>
      <c r="DG107" s="69">
        <v>90</v>
      </c>
      <c r="DH107" s="71">
        <f t="shared" si="31"/>
        <v>14.634146341463413</v>
      </c>
      <c r="DI107" s="72">
        <v>0</v>
      </c>
      <c r="DJ107" s="73">
        <f t="shared" si="32"/>
        <v>0</v>
      </c>
      <c r="DK107" s="74">
        <v>4</v>
      </c>
      <c r="DL107" s="75">
        <f t="shared" si="33"/>
        <v>66.66666666666666</v>
      </c>
      <c r="DM107" s="251">
        <v>1</v>
      </c>
      <c r="DN107" s="252">
        <v>1</v>
      </c>
      <c r="DO107" s="230">
        <v>100</v>
      </c>
      <c r="DP107" s="253"/>
    </row>
    <row r="108" spans="1:120" ht="15" customHeight="1" thickBot="1">
      <c r="A108" s="47">
        <v>9</v>
      </c>
      <c r="B108" s="48" t="s">
        <v>317</v>
      </c>
      <c r="C108" s="2">
        <v>5</v>
      </c>
      <c r="D108" s="2">
        <v>2</v>
      </c>
      <c r="E108" s="2">
        <v>1</v>
      </c>
      <c r="F108" s="2">
        <v>1</v>
      </c>
      <c r="G108" s="3">
        <v>9</v>
      </c>
      <c r="H108" s="2">
        <v>1865</v>
      </c>
      <c r="I108" s="292"/>
      <c r="J108" s="49">
        <v>2</v>
      </c>
      <c r="K108" s="49">
        <v>0</v>
      </c>
      <c r="L108" s="50">
        <f t="shared" si="37"/>
        <v>0</v>
      </c>
      <c r="M108" s="2">
        <v>23</v>
      </c>
      <c r="N108" s="2">
        <v>22</v>
      </c>
      <c r="O108" s="51">
        <f t="shared" si="19"/>
        <v>95.65217391304348</v>
      </c>
      <c r="P108">
        <v>62.9</v>
      </c>
      <c r="Q108">
        <v>61.29</v>
      </c>
      <c r="R108">
        <v>45.16</v>
      </c>
      <c r="S108">
        <v>54.84</v>
      </c>
      <c r="T108">
        <v>56.05</v>
      </c>
      <c r="U108" s="266">
        <v>5.747126436781609</v>
      </c>
      <c r="V108" s="266">
        <v>24.137931034482758</v>
      </c>
      <c r="W108" s="266">
        <v>14.942528735632186</v>
      </c>
      <c r="X108" s="266">
        <v>32.18390804597701</v>
      </c>
      <c r="Y108" s="266">
        <v>16.091954022988507</v>
      </c>
      <c r="Z108" s="266">
        <v>29.88505747126437</v>
      </c>
      <c r="AA108" s="266">
        <v>13.793103448275861</v>
      </c>
      <c r="AB108" s="266">
        <v>97.44</v>
      </c>
      <c r="AC108" s="266">
        <v>21.839080459770116</v>
      </c>
      <c r="AD108" s="267">
        <v>8</v>
      </c>
      <c r="AE108" s="268">
        <v>9</v>
      </c>
      <c r="AF108" s="269">
        <f t="shared" si="20"/>
        <v>1</v>
      </c>
      <c r="AG108" s="266">
        <f t="shared" si="21"/>
        <v>11.11111111111111</v>
      </c>
      <c r="AH108" s="228">
        <v>0</v>
      </c>
      <c r="AI108" s="229">
        <v>0</v>
      </c>
      <c r="AJ108" s="230">
        <v>0</v>
      </c>
      <c r="AK108" s="7">
        <v>2</v>
      </c>
      <c r="AL108" s="7">
        <v>0</v>
      </c>
      <c r="AM108" s="53">
        <v>0</v>
      </c>
      <c r="AN108" s="54">
        <v>0</v>
      </c>
      <c r="AO108" s="238">
        <v>3</v>
      </c>
      <c r="AP108" s="54">
        <v>0</v>
      </c>
      <c r="AQ108" s="212" t="s">
        <v>1032</v>
      </c>
      <c r="AR108" s="207">
        <v>120</v>
      </c>
      <c r="AS108" s="207">
        <v>0</v>
      </c>
      <c r="AT108" s="206">
        <v>0</v>
      </c>
      <c r="AU108" s="207">
        <v>120</v>
      </c>
      <c r="AV108" s="207">
        <v>0</v>
      </c>
      <c r="AW108" s="206">
        <v>0</v>
      </c>
      <c r="AX108" s="207">
        <v>120</v>
      </c>
      <c r="AY108" s="213">
        <v>0</v>
      </c>
      <c r="AZ108" s="210">
        <v>0</v>
      </c>
      <c r="BA108" s="231">
        <f t="shared" si="34"/>
        <v>0</v>
      </c>
      <c r="BB108" s="211" t="s">
        <v>930</v>
      </c>
      <c r="BC108" s="57">
        <v>983</v>
      </c>
      <c r="BD108" s="57">
        <v>190</v>
      </c>
      <c r="BE108" s="56">
        <f t="shared" si="22"/>
        <v>0.5798575788402848</v>
      </c>
      <c r="BF108" s="57">
        <v>341</v>
      </c>
      <c r="BG108" s="57">
        <v>107</v>
      </c>
      <c r="BH108" s="58">
        <f t="shared" si="23"/>
        <v>0.6275659824046921</v>
      </c>
      <c r="BI108" s="1">
        <v>73</v>
      </c>
      <c r="BJ108" s="1">
        <v>26</v>
      </c>
      <c r="BK108" s="59">
        <f t="shared" si="24"/>
        <v>35.61643835616438</v>
      </c>
      <c r="BL108" s="1">
        <v>73</v>
      </c>
      <c r="BM108" s="1">
        <v>13</v>
      </c>
      <c r="BN108" s="59">
        <f t="shared" si="25"/>
        <v>17.80821917808219</v>
      </c>
      <c r="BO108" s="76">
        <v>0</v>
      </c>
      <c r="BP108" s="77">
        <v>0</v>
      </c>
      <c r="BQ108" s="77">
        <v>0</v>
      </c>
      <c r="BR108" s="77">
        <v>1</v>
      </c>
      <c r="BS108" s="78">
        <v>1</v>
      </c>
      <c r="BT108" s="77">
        <v>73</v>
      </c>
      <c r="BU108" s="309"/>
      <c r="BV108" s="309"/>
      <c r="BW108" s="309"/>
      <c r="BX108" s="309"/>
      <c r="BY108" s="52">
        <v>0</v>
      </c>
      <c r="BZ108" s="226">
        <v>4372</v>
      </c>
      <c r="CA108" s="227">
        <v>2</v>
      </c>
      <c r="CB108" s="227">
        <v>100</v>
      </c>
      <c r="CC108" s="66">
        <v>677</v>
      </c>
      <c r="CD108" s="66">
        <v>460</v>
      </c>
      <c r="CE108" s="273" t="s">
        <v>318</v>
      </c>
      <c r="CF108" s="277">
        <v>4372</v>
      </c>
      <c r="CG108" s="278">
        <v>2</v>
      </c>
      <c r="CH108" s="64">
        <v>100</v>
      </c>
      <c r="CI108" s="239">
        <v>7</v>
      </c>
      <c r="CJ108" s="79">
        <v>2</v>
      </c>
      <c r="CK108" s="79">
        <v>0</v>
      </c>
      <c r="CL108" s="79">
        <v>12</v>
      </c>
      <c r="CM108" s="79">
        <v>0</v>
      </c>
      <c r="CN108" s="79">
        <v>0</v>
      </c>
      <c r="CO108" s="79">
        <v>30</v>
      </c>
      <c r="CP108" s="79">
        <v>14</v>
      </c>
      <c r="CQ108" s="240" t="s">
        <v>1146</v>
      </c>
      <c r="CR108" s="241">
        <v>57.1</v>
      </c>
      <c r="CS108" s="350">
        <v>0</v>
      </c>
      <c r="CT108" s="351">
        <v>0</v>
      </c>
      <c r="CU108" s="352">
        <v>0</v>
      </c>
      <c r="CV108" s="68">
        <v>2799</v>
      </c>
      <c r="CW108" s="69">
        <v>3777</v>
      </c>
      <c r="CX108" s="70">
        <f t="shared" si="26"/>
        <v>134.94105037513398</v>
      </c>
      <c r="CY108" s="69">
        <v>2249</v>
      </c>
      <c r="CZ108" s="70">
        <f t="shared" si="27"/>
        <v>80.35012504465881</v>
      </c>
      <c r="DA108" s="69">
        <v>847</v>
      </c>
      <c r="DB108" s="70">
        <f t="shared" si="28"/>
        <v>30.26080743122544</v>
      </c>
      <c r="DC108" s="69">
        <v>3959</v>
      </c>
      <c r="DD108" s="71">
        <f t="shared" si="29"/>
        <v>141.44337263308324</v>
      </c>
      <c r="DE108" s="69">
        <v>1219</v>
      </c>
      <c r="DF108" s="71">
        <f t="shared" si="30"/>
        <v>43.55126831011075</v>
      </c>
      <c r="DG108" s="69">
        <v>1803</v>
      </c>
      <c r="DH108" s="71">
        <f t="shared" si="31"/>
        <v>64.41586280814576</v>
      </c>
      <c r="DI108" s="72">
        <v>1843</v>
      </c>
      <c r="DJ108" s="73">
        <f t="shared" si="32"/>
        <v>65.84494462307967</v>
      </c>
      <c r="DK108" s="74">
        <v>6</v>
      </c>
      <c r="DL108" s="75">
        <f t="shared" si="33"/>
        <v>100</v>
      </c>
      <c r="DM108" s="251">
        <v>1</v>
      </c>
      <c r="DN108" s="252">
        <v>1</v>
      </c>
      <c r="DO108" s="230">
        <v>100</v>
      </c>
      <c r="DP108" s="253"/>
    </row>
    <row r="109" spans="1:120" ht="15" customHeight="1" thickBot="1">
      <c r="A109" s="47">
        <v>8</v>
      </c>
      <c r="B109" s="48" t="s">
        <v>319</v>
      </c>
      <c r="C109" s="2">
        <v>1</v>
      </c>
      <c r="D109" s="2">
        <v>0</v>
      </c>
      <c r="E109" s="2">
        <v>0</v>
      </c>
      <c r="F109" s="2">
        <v>1</v>
      </c>
      <c r="G109" s="3">
        <v>2</v>
      </c>
      <c r="H109" s="2">
        <v>1366</v>
      </c>
      <c r="I109" s="292"/>
      <c r="J109" s="49">
        <v>1</v>
      </c>
      <c r="K109" s="49">
        <v>1</v>
      </c>
      <c r="L109" s="50">
        <f t="shared" si="37"/>
        <v>100</v>
      </c>
      <c r="M109" s="2">
        <v>10</v>
      </c>
      <c r="N109" s="2">
        <v>10</v>
      </c>
      <c r="O109" s="51">
        <f t="shared" si="19"/>
        <v>100</v>
      </c>
      <c r="P109">
        <v>84.21</v>
      </c>
      <c r="Q109">
        <v>89.47</v>
      </c>
      <c r="R109">
        <v>78.95</v>
      </c>
      <c r="S109">
        <v>105.26</v>
      </c>
      <c r="T109">
        <v>89.47</v>
      </c>
      <c r="U109" s="266">
        <v>39.473684210526315</v>
      </c>
      <c r="V109" s="266">
        <v>107.89473684210526</v>
      </c>
      <c r="W109" s="266">
        <v>113.1578947368421</v>
      </c>
      <c r="X109" s="266">
        <v>107.89473684210526</v>
      </c>
      <c r="Y109" s="266">
        <v>121.05263157894737</v>
      </c>
      <c r="Z109" s="266">
        <v>115.78947368421053</v>
      </c>
      <c r="AA109" s="266">
        <v>73.68421052631578</v>
      </c>
      <c r="AB109" s="266">
        <v>74.47</v>
      </c>
      <c r="AC109" s="266">
        <v>92.10526315789474</v>
      </c>
      <c r="AD109" s="267">
        <v>4</v>
      </c>
      <c r="AE109" s="268">
        <v>9</v>
      </c>
      <c r="AF109" s="269">
        <f t="shared" si="20"/>
        <v>5</v>
      </c>
      <c r="AG109" s="266">
        <f t="shared" si="21"/>
        <v>55.55555555555556</v>
      </c>
      <c r="AH109" s="228">
        <v>0</v>
      </c>
      <c r="AI109" s="229">
        <v>0</v>
      </c>
      <c r="AJ109" s="230">
        <v>0</v>
      </c>
      <c r="AK109" s="7">
        <v>0</v>
      </c>
      <c r="AL109" s="7">
        <v>0</v>
      </c>
      <c r="AM109" s="53">
        <v>0</v>
      </c>
      <c r="AN109" s="54">
        <v>0</v>
      </c>
      <c r="AO109" s="238">
        <v>0</v>
      </c>
      <c r="AP109" s="54">
        <v>0</v>
      </c>
      <c r="AQ109" s="212" t="s">
        <v>1033</v>
      </c>
      <c r="AR109" s="207">
        <v>120</v>
      </c>
      <c r="AS109" s="207">
        <v>8</v>
      </c>
      <c r="AT109" s="206">
        <v>11.11</v>
      </c>
      <c r="AU109" s="207">
        <v>120</v>
      </c>
      <c r="AV109" s="207">
        <v>37</v>
      </c>
      <c r="AW109" s="206">
        <v>51.39</v>
      </c>
      <c r="AX109" s="207">
        <v>120</v>
      </c>
      <c r="AY109" s="213">
        <v>37</v>
      </c>
      <c r="AZ109" s="210">
        <v>51.39</v>
      </c>
      <c r="BA109" s="231">
        <f t="shared" si="34"/>
        <v>36.285</v>
      </c>
      <c r="BB109" s="211" t="s">
        <v>930</v>
      </c>
      <c r="BC109" s="57">
        <v>621</v>
      </c>
      <c r="BD109" s="57">
        <v>133</v>
      </c>
      <c r="BE109" s="56">
        <f t="shared" si="22"/>
        <v>0.642512077294686</v>
      </c>
      <c r="BF109" s="57">
        <v>193</v>
      </c>
      <c r="BG109" s="57">
        <v>18</v>
      </c>
      <c r="BH109" s="58">
        <f t="shared" si="23"/>
        <v>0.18652849740932642</v>
      </c>
      <c r="BI109" s="1">
        <v>42</v>
      </c>
      <c r="BJ109" s="1">
        <v>16</v>
      </c>
      <c r="BK109" s="59">
        <f t="shared" si="24"/>
        <v>38.095238095238095</v>
      </c>
      <c r="BL109" s="1">
        <v>42</v>
      </c>
      <c r="BM109" s="1">
        <v>8</v>
      </c>
      <c r="BN109" s="59">
        <f t="shared" si="25"/>
        <v>19.047619047619047</v>
      </c>
      <c r="BO109" s="76">
        <v>0</v>
      </c>
      <c r="BP109" s="77">
        <v>0</v>
      </c>
      <c r="BQ109" s="77">
        <v>0</v>
      </c>
      <c r="BR109" s="77">
        <v>0</v>
      </c>
      <c r="BS109" s="78">
        <v>0</v>
      </c>
      <c r="BT109" s="77">
        <v>42</v>
      </c>
      <c r="BU109" s="309"/>
      <c r="BV109" s="309"/>
      <c r="BW109" s="309"/>
      <c r="BX109" s="309"/>
      <c r="BY109" s="52">
        <v>0</v>
      </c>
      <c r="BZ109" s="226">
        <v>2951</v>
      </c>
      <c r="CA109" s="227">
        <v>1</v>
      </c>
      <c r="CB109" s="227">
        <v>100</v>
      </c>
      <c r="CC109" s="66">
        <v>419</v>
      </c>
      <c r="CD109" s="66">
        <v>320</v>
      </c>
      <c r="CE109" s="273" t="s">
        <v>320</v>
      </c>
      <c r="CF109" s="277">
        <v>13929</v>
      </c>
      <c r="CG109" s="278">
        <v>7</v>
      </c>
      <c r="CH109" s="64">
        <v>100</v>
      </c>
      <c r="CI109" s="239">
        <v>7</v>
      </c>
      <c r="CJ109" s="79">
        <v>76</v>
      </c>
      <c r="CK109" s="79">
        <v>0</v>
      </c>
      <c r="CL109" s="79">
        <v>81</v>
      </c>
      <c r="CM109" s="79">
        <v>0</v>
      </c>
      <c r="CN109" s="79">
        <v>10</v>
      </c>
      <c r="CO109" s="79">
        <v>0</v>
      </c>
      <c r="CP109" s="79">
        <v>0</v>
      </c>
      <c r="CQ109" s="240" t="s">
        <v>1166</v>
      </c>
      <c r="CR109" s="241">
        <v>42.8</v>
      </c>
      <c r="CS109" s="350">
        <v>0</v>
      </c>
      <c r="CT109" s="351">
        <v>0</v>
      </c>
      <c r="CU109" s="352">
        <v>0</v>
      </c>
      <c r="CV109" s="68">
        <v>1264</v>
      </c>
      <c r="CW109" s="69">
        <v>2375</v>
      </c>
      <c r="CX109" s="70">
        <f t="shared" si="26"/>
        <v>187.89556962025316</v>
      </c>
      <c r="CY109" s="69">
        <v>1186</v>
      </c>
      <c r="CZ109" s="70">
        <f t="shared" si="27"/>
        <v>93.82911392405063</v>
      </c>
      <c r="DA109" s="69">
        <v>959</v>
      </c>
      <c r="DB109" s="70">
        <f t="shared" si="28"/>
        <v>75.87025316455697</v>
      </c>
      <c r="DC109" s="69">
        <v>1658</v>
      </c>
      <c r="DD109" s="71">
        <f t="shared" si="29"/>
        <v>131.17088607594937</v>
      </c>
      <c r="DE109" s="69">
        <v>2840</v>
      </c>
      <c r="DF109" s="71">
        <f t="shared" si="30"/>
        <v>224.68354430379748</v>
      </c>
      <c r="DG109" s="69">
        <v>2640</v>
      </c>
      <c r="DH109" s="71">
        <f t="shared" si="31"/>
        <v>208.86075949367088</v>
      </c>
      <c r="DI109" s="72">
        <v>1302</v>
      </c>
      <c r="DJ109" s="73">
        <f t="shared" si="32"/>
        <v>103.00632911392404</v>
      </c>
      <c r="DK109" s="74">
        <v>7</v>
      </c>
      <c r="DL109" s="75">
        <f t="shared" si="33"/>
        <v>116.66666666666667</v>
      </c>
      <c r="DM109" s="251">
        <v>0</v>
      </c>
      <c r="DN109" s="252">
        <v>0</v>
      </c>
      <c r="DO109" s="230">
        <v>0</v>
      </c>
      <c r="DP109" s="253"/>
    </row>
    <row r="110" spans="1:120" ht="15" customHeight="1" thickBot="1">
      <c r="A110" s="47">
        <v>2</v>
      </c>
      <c r="B110" s="48" t="s">
        <v>321</v>
      </c>
      <c r="C110" s="2">
        <v>8</v>
      </c>
      <c r="D110" s="2">
        <v>6</v>
      </c>
      <c r="E110" s="2">
        <v>1</v>
      </c>
      <c r="F110" s="2">
        <v>2</v>
      </c>
      <c r="G110" s="3">
        <v>17</v>
      </c>
      <c r="H110" s="2">
        <v>5612</v>
      </c>
      <c r="I110" s="292"/>
      <c r="J110" s="49">
        <v>5</v>
      </c>
      <c r="K110" s="49">
        <v>4</v>
      </c>
      <c r="L110" s="50">
        <f t="shared" si="37"/>
        <v>80</v>
      </c>
      <c r="M110" s="2">
        <v>80</v>
      </c>
      <c r="N110" s="2">
        <v>79</v>
      </c>
      <c r="O110" s="51">
        <f t="shared" si="19"/>
        <v>98.75</v>
      </c>
      <c r="P110">
        <v>105.43</v>
      </c>
      <c r="Q110">
        <v>106.52</v>
      </c>
      <c r="R110">
        <v>104.35</v>
      </c>
      <c r="S110">
        <v>101.63</v>
      </c>
      <c r="T110">
        <v>104.48</v>
      </c>
      <c r="U110" s="266">
        <v>36.13861386138614</v>
      </c>
      <c r="V110" s="266">
        <v>98.01980198019803</v>
      </c>
      <c r="W110" s="266">
        <v>88.11881188118812</v>
      </c>
      <c r="X110" s="266">
        <v>100.4950495049505</v>
      </c>
      <c r="Y110" s="266">
        <v>91.0891089108911</v>
      </c>
      <c r="Z110" s="266">
        <v>96.53465346534654</v>
      </c>
      <c r="AA110" s="266">
        <v>89.10891089108911</v>
      </c>
      <c r="AB110" s="266">
        <v>77.6</v>
      </c>
      <c r="AC110" s="266">
        <v>91.0891089108911</v>
      </c>
      <c r="AD110" s="267">
        <v>5</v>
      </c>
      <c r="AE110" s="268">
        <v>9</v>
      </c>
      <c r="AF110" s="269">
        <f t="shared" si="20"/>
        <v>4</v>
      </c>
      <c r="AG110" s="266">
        <f t="shared" si="21"/>
        <v>44.44444444444444</v>
      </c>
      <c r="AH110" s="228">
        <v>0</v>
      </c>
      <c r="AI110" s="229">
        <v>0</v>
      </c>
      <c r="AJ110" s="230">
        <v>0</v>
      </c>
      <c r="AK110" s="7">
        <v>0</v>
      </c>
      <c r="AL110" s="7">
        <v>0</v>
      </c>
      <c r="AM110" s="53">
        <v>0</v>
      </c>
      <c r="AN110" s="54">
        <v>0</v>
      </c>
      <c r="AO110" s="238">
        <v>0</v>
      </c>
      <c r="AP110" s="54">
        <v>0</v>
      </c>
      <c r="AQ110" s="212" t="s">
        <v>1034</v>
      </c>
      <c r="AR110" s="207">
        <v>216</v>
      </c>
      <c r="AS110" s="207">
        <v>47</v>
      </c>
      <c r="AT110" s="206">
        <v>39.17</v>
      </c>
      <c r="AU110" s="207">
        <v>216</v>
      </c>
      <c r="AV110" s="207">
        <v>63</v>
      </c>
      <c r="AW110" s="206">
        <v>52.5</v>
      </c>
      <c r="AX110" s="207">
        <v>216</v>
      </c>
      <c r="AY110" s="213">
        <v>11</v>
      </c>
      <c r="AZ110" s="210">
        <v>9.17</v>
      </c>
      <c r="BA110" s="231">
        <f t="shared" si="34"/>
        <v>33.96062499999999</v>
      </c>
      <c r="BB110" s="211" t="s">
        <v>927</v>
      </c>
      <c r="BC110" s="57">
        <v>2855</v>
      </c>
      <c r="BD110" s="57">
        <v>718</v>
      </c>
      <c r="BE110" s="56">
        <f t="shared" si="22"/>
        <v>0.7544658493870403</v>
      </c>
      <c r="BF110" s="57">
        <v>892</v>
      </c>
      <c r="BG110" s="57">
        <v>10</v>
      </c>
      <c r="BH110" s="58">
        <f t="shared" si="23"/>
        <v>0.02242152466367713</v>
      </c>
      <c r="BI110" s="1">
        <v>194</v>
      </c>
      <c r="BJ110" s="1">
        <v>122</v>
      </c>
      <c r="BK110" s="59">
        <f t="shared" si="24"/>
        <v>62.88659793814433</v>
      </c>
      <c r="BL110" s="1">
        <v>194</v>
      </c>
      <c r="BM110" s="1">
        <v>51</v>
      </c>
      <c r="BN110" s="59">
        <f t="shared" si="25"/>
        <v>26.288659793814436</v>
      </c>
      <c r="BO110" s="76">
        <v>0</v>
      </c>
      <c r="BP110" s="77">
        <v>1</v>
      </c>
      <c r="BQ110" s="77">
        <v>2</v>
      </c>
      <c r="BR110" s="77">
        <v>0</v>
      </c>
      <c r="BS110" s="78">
        <v>3</v>
      </c>
      <c r="BT110" s="77">
        <v>194</v>
      </c>
      <c r="BU110" s="309"/>
      <c r="BV110" s="309"/>
      <c r="BW110" s="309"/>
      <c r="BX110" s="309"/>
      <c r="BY110" s="52">
        <v>0</v>
      </c>
      <c r="BZ110" s="226">
        <v>13929</v>
      </c>
      <c r="CA110" s="227">
        <v>7</v>
      </c>
      <c r="CB110" s="227">
        <v>100</v>
      </c>
      <c r="CC110" s="65">
        <v>2407</v>
      </c>
      <c r="CD110" s="65">
        <v>2407</v>
      </c>
      <c r="CE110" s="273" t="s">
        <v>135</v>
      </c>
      <c r="CF110" s="277">
        <v>5214</v>
      </c>
      <c r="CG110" s="278">
        <v>3</v>
      </c>
      <c r="CH110" s="64">
        <v>100</v>
      </c>
      <c r="CI110" s="239">
        <v>7</v>
      </c>
      <c r="CJ110" s="79">
        <v>0</v>
      </c>
      <c r="CK110" s="79">
        <v>0</v>
      </c>
      <c r="CL110" s="79">
        <v>124</v>
      </c>
      <c r="CM110" s="79">
        <v>0</v>
      </c>
      <c r="CN110" s="79">
        <v>0</v>
      </c>
      <c r="CO110" s="79">
        <v>14</v>
      </c>
      <c r="CP110" s="79">
        <v>17</v>
      </c>
      <c r="CQ110" s="240" t="s">
        <v>1150</v>
      </c>
      <c r="CR110" s="241">
        <v>42.8</v>
      </c>
      <c r="CS110" s="350">
        <v>0</v>
      </c>
      <c r="CT110" s="351">
        <v>0</v>
      </c>
      <c r="CU110" s="352">
        <v>0</v>
      </c>
      <c r="CV110" s="68">
        <v>2372</v>
      </c>
      <c r="CW110" s="69">
        <v>2493</v>
      </c>
      <c r="CX110" s="70">
        <f t="shared" si="26"/>
        <v>105.10118043844857</v>
      </c>
      <c r="CY110" s="69">
        <v>2266</v>
      </c>
      <c r="CZ110" s="70">
        <f t="shared" si="27"/>
        <v>95.53119730185497</v>
      </c>
      <c r="DA110" s="69">
        <v>2029</v>
      </c>
      <c r="DB110" s="70">
        <f t="shared" si="28"/>
        <v>85.53962900505903</v>
      </c>
      <c r="DC110" s="69">
        <v>2029</v>
      </c>
      <c r="DD110" s="71">
        <f t="shared" si="29"/>
        <v>85.53962900505903</v>
      </c>
      <c r="DE110" s="69">
        <v>2316</v>
      </c>
      <c r="DF110" s="71">
        <f t="shared" si="30"/>
        <v>97.63912310286678</v>
      </c>
      <c r="DG110" s="69">
        <v>1580</v>
      </c>
      <c r="DH110" s="71">
        <f t="shared" si="31"/>
        <v>66.61045531197301</v>
      </c>
      <c r="DI110" s="72">
        <v>643</v>
      </c>
      <c r="DJ110" s="73">
        <f t="shared" si="32"/>
        <v>27.107925801011806</v>
      </c>
      <c r="DK110" s="74">
        <v>6</v>
      </c>
      <c r="DL110" s="75">
        <f t="shared" si="33"/>
        <v>100</v>
      </c>
      <c r="DM110" s="251">
        <v>0</v>
      </c>
      <c r="DN110" s="252">
        <v>0</v>
      </c>
      <c r="DO110" s="230">
        <v>0</v>
      </c>
      <c r="DP110" s="253"/>
    </row>
    <row r="111" spans="1:120" ht="15" customHeight="1" thickBot="1">
      <c r="A111" s="47">
        <v>2</v>
      </c>
      <c r="B111" s="48" t="s">
        <v>322</v>
      </c>
      <c r="C111" s="2">
        <v>4</v>
      </c>
      <c r="D111" s="2">
        <v>2</v>
      </c>
      <c r="E111" s="2">
        <v>0</v>
      </c>
      <c r="F111" s="2">
        <v>0</v>
      </c>
      <c r="G111" s="3">
        <v>6</v>
      </c>
      <c r="H111" s="2">
        <v>1962</v>
      </c>
      <c r="I111" s="292"/>
      <c r="J111" s="49">
        <v>1</v>
      </c>
      <c r="K111" s="49">
        <v>0</v>
      </c>
      <c r="L111" s="50">
        <f t="shared" si="37"/>
        <v>0</v>
      </c>
      <c r="M111" s="2">
        <v>23</v>
      </c>
      <c r="N111" s="2">
        <v>21</v>
      </c>
      <c r="O111" s="51">
        <f t="shared" si="19"/>
        <v>91.30434782608695</v>
      </c>
      <c r="P111">
        <v>78.21</v>
      </c>
      <c r="Q111">
        <v>92.31</v>
      </c>
      <c r="R111">
        <v>75.64</v>
      </c>
      <c r="S111">
        <v>79.49</v>
      </c>
      <c r="T111">
        <v>81.41</v>
      </c>
      <c r="U111" s="266">
        <v>25.925925925925924</v>
      </c>
      <c r="V111" s="266">
        <v>25.925925925925924</v>
      </c>
      <c r="W111" s="266">
        <v>39.50617283950617</v>
      </c>
      <c r="X111" s="266">
        <v>32.098765432098766</v>
      </c>
      <c r="Y111" s="266">
        <v>35.80246913580247</v>
      </c>
      <c r="Z111" s="266">
        <v>28.39506172839506</v>
      </c>
      <c r="AA111" s="266">
        <v>18.51851851851852</v>
      </c>
      <c r="AB111" s="266">
        <v>80.37</v>
      </c>
      <c r="AC111" s="266">
        <v>27.160493827160494</v>
      </c>
      <c r="AD111" s="267">
        <v>8</v>
      </c>
      <c r="AE111" s="268">
        <v>9</v>
      </c>
      <c r="AF111" s="269">
        <f t="shared" si="20"/>
        <v>1</v>
      </c>
      <c r="AG111" s="266">
        <f t="shared" si="21"/>
        <v>11.11111111111111</v>
      </c>
      <c r="AH111" s="228">
        <v>0</v>
      </c>
      <c r="AI111" s="229">
        <v>0</v>
      </c>
      <c r="AJ111" s="230">
        <v>0</v>
      </c>
      <c r="AK111" s="7">
        <v>0</v>
      </c>
      <c r="AL111" s="7">
        <v>0</v>
      </c>
      <c r="AM111" s="53">
        <v>0</v>
      </c>
      <c r="AN111" s="54">
        <v>0</v>
      </c>
      <c r="AO111" s="238">
        <v>0</v>
      </c>
      <c r="AP111" s="54">
        <v>0</v>
      </c>
      <c r="AQ111" s="212" t="s">
        <v>1035</v>
      </c>
      <c r="AR111" s="207">
        <v>168</v>
      </c>
      <c r="AS111" s="207">
        <v>48</v>
      </c>
      <c r="AT111" s="206">
        <v>44.44</v>
      </c>
      <c r="AU111" s="207">
        <v>168</v>
      </c>
      <c r="AV111" s="207">
        <v>90</v>
      </c>
      <c r="AW111" s="206">
        <v>83.33</v>
      </c>
      <c r="AX111" s="207">
        <v>168</v>
      </c>
      <c r="AY111" s="213">
        <v>0</v>
      </c>
      <c r="AZ111" s="210">
        <v>0</v>
      </c>
      <c r="BA111" s="231">
        <f t="shared" si="34"/>
        <v>42.70562499999999</v>
      </c>
      <c r="BB111" s="211" t="s">
        <v>924</v>
      </c>
      <c r="BC111" s="57">
        <v>1045</v>
      </c>
      <c r="BD111" s="57">
        <v>218</v>
      </c>
      <c r="BE111" s="56">
        <f t="shared" si="22"/>
        <v>0.6258373205741627</v>
      </c>
      <c r="BF111" s="57">
        <v>318</v>
      </c>
      <c r="BG111" s="57">
        <v>29</v>
      </c>
      <c r="BH111" s="58">
        <f t="shared" si="23"/>
        <v>0.18238993710691823</v>
      </c>
      <c r="BI111" s="1">
        <v>83</v>
      </c>
      <c r="BJ111" s="1">
        <v>44</v>
      </c>
      <c r="BK111" s="59">
        <f t="shared" si="24"/>
        <v>53.01204819277109</v>
      </c>
      <c r="BL111" s="1">
        <v>83</v>
      </c>
      <c r="BM111" s="1">
        <v>24</v>
      </c>
      <c r="BN111" s="59">
        <f t="shared" si="25"/>
        <v>28.915662650602407</v>
      </c>
      <c r="BO111" s="76">
        <v>0</v>
      </c>
      <c r="BP111" s="77">
        <v>1</v>
      </c>
      <c r="BQ111" s="77">
        <v>1</v>
      </c>
      <c r="BR111" s="77">
        <v>1</v>
      </c>
      <c r="BS111" s="78">
        <v>3</v>
      </c>
      <c r="BT111" s="77">
        <v>83</v>
      </c>
      <c r="BU111" s="309"/>
      <c r="BV111" s="309"/>
      <c r="BW111" s="309"/>
      <c r="BX111" s="309"/>
      <c r="BY111" s="52">
        <v>0</v>
      </c>
      <c r="BZ111" s="226">
        <v>5214</v>
      </c>
      <c r="CA111" s="227">
        <v>3</v>
      </c>
      <c r="CB111" s="227">
        <v>100</v>
      </c>
      <c r="CC111" s="66">
        <v>861</v>
      </c>
      <c r="CD111" s="66">
        <v>723</v>
      </c>
      <c r="CE111" s="273" t="s">
        <v>323</v>
      </c>
      <c r="CF111" s="277">
        <v>37724</v>
      </c>
      <c r="CG111" s="278">
        <v>16</v>
      </c>
      <c r="CH111" s="64">
        <v>100</v>
      </c>
      <c r="CI111" s="239">
        <v>7</v>
      </c>
      <c r="CJ111" s="79">
        <v>21</v>
      </c>
      <c r="CK111" s="79">
        <v>0</v>
      </c>
      <c r="CL111" s="79">
        <v>26</v>
      </c>
      <c r="CM111" s="79">
        <v>54</v>
      </c>
      <c r="CN111" s="79">
        <v>0</v>
      </c>
      <c r="CO111" s="79">
        <v>2</v>
      </c>
      <c r="CP111" s="79">
        <v>4</v>
      </c>
      <c r="CQ111" s="240" t="s">
        <v>1145</v>
      </c>
      <c r="CR111" s="241">
        <v>71.4</v>
      </c>
      <c r="CS111" s="350">
        <v>0</v>
      </c>
      <c r="CT111" s="351">
        <v>0</v>
      </c>
      <c r="CU111" s="352">
        <v>0</v>
      </c>
      <c r="CV111" s="68">
        <v>1306</v>
      </c>
      <c r="CW111" s="69">
        <v>2086</v>
      </c>
      <c r="CX111" s="70">
        <f t="shared" si="26"/>
        <v>159.72434915773354</v>
      </c>
      <c r="CY111" s="69">
        <v>754</v>
      </c>
      <c r="CZ111" s="70">
        <f t="shared" si="27"/>
        <v>57.733537519142416</v>
      </c>
      <c r="DA111" s="69">
        <v>735</v>
      </c>
      <c r="DB111" s="70">
        <f t="shared" si="28"/>
        <v>56.27871362940275</v>
      </c>
      <c r="DC111" s="69">
        <v>724</v>
      </c>
      <c r="DD111" s="71">
        <f t="shared" si="29"/>
        <v>55.4364471669219</v>
      </c>
      <c r="DE111" s="69">
        <v>718</v>
      </c>
      <c r="DF111" s="71">
        <f t="shared" si="30"/>
        <v>54.97702909647779</v>
      </c>
      <c r="DG111" s="69">
        <v>744</v>
      </c>
      <c r="DH111" s="71">
        <f t="shared" si="31"/>
        <v>56.96784073506891</v>
      </c>
      <c r="DI111" s="72">
        <v>638</v>
      </c>
      <c r="DJ111" s="73">
        <f t="shared" si="32"/>
        <v>48.85145482388974</v>
      </c>
      <c r="DK111" s="74">
        <v>7</v>
      </c>
      <c r="DL111" s="75">
        <f t="shared" si="33"/>
        <v>116.66666666666667</v>
      </c>
      <c r="DM111" s="251">
        <v>0</v>
      </c>
      <c r="DN111" s="252">
        <v>0</v>
      </c>
      <c r="DO111" s="230">
        <v>0</v>
      </c>
      <c r="DP111" s="253"/>
    </row>
    <row r="112" spans="1:120" ht="15" customHeight="1" thickBot="1">
      <c r="A112" s="47">
        <v>4</v>
      </c>
      <c r="B112" s="48" t="s">
        <v>324</v>
      </c>
      <c r="C112" s="2">
        <v>23</v>
      </c>
      <c r="D112" s="2">
        <v>9</v>
      </c>
      <c r="E112" s="2">
        <v>0</v>
      </c>
      <c r="F112" s="2">
        <v>10</v>
      </c>
      <c r="G112" s="3">
        <v>42</v>
      </c>
      <c r="H112" s="2">
        <v>16153</v>
      </c>
      <c r="I112" s="292"/>
      <c r="J112" s="49">
        <v>15</v>
      </c>
      <c r="K112" s="49">
        <v>10</v>
      </c>
      <c r="L112" s="81">
        <f t="shared" si="37"/>
        <v>66.66666666666667</v>
      </c>
      <c r="M112" s="2">
        <v>209</v>
      </c>
      <c r="N112" s="2">
        <v>197</v>
      </c>
      <c r="O112" s="51">
        <f t="shared" si="19"/>
        <v>94.25837320574163</v>
      </c>
      <c r="P112">
        <v>57.68</v>
      </c>
      <c r="Q112">
        <v>60.17</v>
      </c>
      <c r="R112">
        <v>55.81</v>
      </c>
      <c r="S112">
        <v>56.43</v>
      </c>
      <c r="T112">
        <v>57.52</v>
      </c>
      <c r="U112" s="266">
        <v>27.208480565371023</v>
      </c>
      <c r="V112" s="266">
        <v>30.918727915194346</v>
      </c>
      <c r="W112" s="266">
        <v>28.4452296819788</v>
      </c>
      <c r="X112" s="266">
        <v>29.858657243816257</v>
      </c>
      <c r="Y112" s="266">
        <v>24.204946996466433</v>
      </c>
      <c r="Z112" s="266">
        <v>28.621908127208478</v>
      </c>
      <c r="AA112" s="266">
        <v>21.73144876325088</v>
      </c>
      <c r="AB112" s="266">
        <v>70.34</v>
      </c>
      <c r="AC112" s="266">
        <v>27.56183745583039</v>
      </c>
      <c r="AD112" s="267">
        <v>9</v>
      </c>
      <c r="AE112" s="268">
        <v>9</v>
      </c>
      <c r="AF112" s="269">
        <f t="shared" si="20"/>
        <v>0</v>
      </c>
      <c r="AG112" s="266">
        <f t="shared" si="21"/>
        <v>0</v>
      </c>
      <c r="AH112" s="228">
        <v>3</v>
      </c>
      <c r="AI112" s="229">
        <v>3</v>
      </c>
      <c r="AJ112" s="230">
        <v>100</v>
      </c>
      <c r="AK112" s="7">
        <v>17</v>
      </c>
      <c r="AL112" s="7">
        <v>14</v>
      </c>
      <c r="AM112" s="53">
        <v>82.3529411764706</v>
      </c>
      <c r="AN112" s="54">
        <v>0</v>
      </c>
      <c r="AO112" s="238">
        <v>5</v>
      </c>
      <c r="AP112" s="54">
        <v>0</v>
      </c>
      <c r="AQ112" s="212" t="s">
        <v>1036</v>
      </c>
      <c r="AR112" s="207">
        <v>300</v>
      </c>
      <c r="AS112" s="207">
        <v>188</v>
      </c>
      <c r="AT112" s="206">
        <v>120.51</v>
      </c>
      <c r="AU112" s="207">
        <v>300</v>
      </c>
      <c r="AV112" s="207">
        <v>192</v>
      </c>
      <c r="AW112" s="206">
        <v>123.08</v>
      </c>
      <c r="AX112" s="207">
        <v>300</v>
      </c>
      <c r="AY112" s="213">
        <v>0</v>
      </c>
      <c r="AZ112" s="210">
        <v>0</v>
      </c>
      <c r="BA112" s="231">
        <f t="shared" si="34"/>
        <v>83.65375</v>
      </c>
      <c r="BB112" s="211" t="s">
        <v>933</v>
      </c>
      <c r="BC112" s="57">
        <v>8547</v>
      </c>
      <c r="BD112" s="57">
        <v>1377</v>
      </c>
      <c r="BE112" s="56">
        <f t="shared" si="22"/>
        <v>0.4833274833274833</v>
      </c>
      <c r="BF112" s="57">
        <v>2673</v>
      </c>
      <c r="BG112" s="57">
        <v>216</v>
      </c>
      <c r="BH112" s="58">
        <f t="shared" si="23"/>
        <v>0.16161616161616163</v>
      </c>
      <c r="BI112" s="1">
        <v>555</v>
      </c>
      <c r="BJ112" s="1">
        <v>324</v>
      </c>
      <c r="BK112" s="59">
        <f t="shared" si="24"/>
        <v>58.37837837837838</v>
      </c>
      <c r="BL112" s="1">
        <v>555</v>
      </c>
      <c r="BM112" s="1">
        <v>98</v>
      </c>
      <c r="BN112" s="59">
        <f t="shared" si="25"/>
        <v>17.65765765765766</v>
      </c>
      <c r="BO112" s="76">
        <v>0</v>
      </c>
      <c r="BP112" s="77">
        <v>3</v>
      </c>
      <c r="BQ112" s="77">
        <v>4</v>
      </c>
      <c r="BR112" s="77">
        <v>3</v>
      </c>
      <c r="BS112" s="78">
        <v>10</v>
      </c>
      <c r="BT112" s="77">
        <v>555</v>
      </c>
      <c r="BU112" s="309"/>
      <c r="BV112" s="309"/>
      <c r="BW112" s="309"/>
      <c r="BX112" s="309"/>
      <c r="BY112" s="52">
        <v>0</v>
      </c>
      <c r="BZ112" s="226">
        <v>37724</v>
      </c>
      <c r="CA112" s="227">
        <v>19</v>
      </c>
      <c r="CB112" s="227">
        <v>100</v>
      </c>
      <c r="CC112" s="65">
        <v>4926</v>
      </c>
      <c r="CD112" s="65">
        <v>3524</v>
      </c>
      <c r="CE112" s="273" t="s">
        <v>325</v>
      </c>
      <c r="CF112" s="277">
        <v>2951</v>
      </c>
      <c r="CG112" s="278">
        <v>1</v>
      </c>
      <c r="CH112" s="64">
        <v>84</v>
      </c>
      <c r="CI112" s="239">
        <v>7</v>
      </c>
      <c r="CJ112" s="79">
        <v>46</v>
      </c>
      <c r="CK112" s="79">
        <v>0</v>
      </c>
      <c r="CL112" s="79">
        <v>212</v>
      </c>
      <c r="CM112" s="79">
        <v>14</v>
      </c>
      <c r="CN112" s="79">
        <v>0</v>
      </c>
      <c r="CO112" s="79">
        <v>56</v>
      </c>
      <c r="CP112" s="79">
        <v>62</v>
      </c>
      <c r="CQ112" s="240" t="s">
        <v>1145</v>
      </c>
      <c r="CR112" s="241">
        <v>71.4</v>
      </c>
      <c r="CS112" s="350">
        <v>1</v>
      </c>
      <c r="CT112" s="351">
        <v>0</v>
      </c>
      <c r="CU112" s="352">
        <v>0</v>
      </c>
      <c r="CV112" s="68">
        <v>10832</v>
      </c>
      <c r="CW112" s="69">
        <v>16713</v>
      </c>
      <c r="CX112" s="70">
        <f t="shared" si="26"/>
        <v>154.29283604135892</v>
      </c>
      <c r="CY112" s="69">
        <v>7348</v>
      </c>
      <c r="CZ112" s="70">
        <f t="shared" si="27"/>
        <v>67.83604135893648</v>
      </c>
      <c r="DA112" s="69">
        <v>3049</v>
      </c>
      <c r="DB112" s="70">
        <f t="shared" si="28"/>
        <v>28.14807976366322</v>
      </c>
      <c r="DC112" s="69">
        <v>14900</v>
      </c>
      <c r="DD112" s="71">
        <f t="shared" si="29"/>
        <v>137.5553914327917</v>
      </c>
      <c r="DE112" s="69">
        <v>9961</v>
      </c>
      <c r="DF112" s="71">
        <f t="shared" si="30"/>
        <v>91.95901033973412</v>
      </c>
      <c r="DG112" s="69">
        <v>8661</v>
      </c>
      <c r="DH112" s="71">
        <f t="shared" si="31"/>
        <v>79.95753323485968</v>
      </c>
      <c r="DI112" s="72">
        <v>5174</v>
      </c>
      <c r="DJ112" s="73">
        <f t="shared" si="32"/>
        <v>47.7658788774003</v>
      </c>
      <c r="DK112" s="74">
        <v>5</v>
      </c>
      <c r="DL112" s="75">
        <f t="shared" si="33"/>
        <v>83.33333333333334</v>
      </c>
      <c r="DM112" s="251">
        <v>2</v>
      </c>
      <c r="DN112" s="252">
        <v>2</v>
      </c>
      <c r="DO112" s="230">
        <v>100</v>
      </c>
      <c r="DP112" s="253"/>
    </row>
    <row r="113" spans="1:120" ht="15" customHeight="1" thickBot="1">
      <c r="A113" s="47">
        <v>3</v>
      </c>
      <c r="B113" s="48" t="s">
        <v>326</v>
      </c>
      <c r="C113" s="2">
        <v>0</v>
      </c>
      <c r="D113" s="2">
        <v>0</v>
      </c>
      <c r="E113" s="2">
        <v>0</v>
      </c>
      <c r="F113" s="2">
        <v>2</v>
      </c>
      <c r="G113" s="3">
        <v>2</v>
      </c>
      <c r="H113" s="2">
        <v>2155</v>
      </c>
      <c r="I113" s="292"/>
      <c r="J113" s="49">
        <v>0</v>
      </c>
      <c r="K113" s="49">
        <v>0</v>
      </c>
      <c r="L113" s="50">
        <v>0</v>
      </c>
      <c r="M113" s="2">
        <v>17</v>
      </c>
      <c r="N113" s="2">
        <v>15</v>
      </c>
      <c r="O113" s="51">
        <f t="shared" si="19"/>
        <v>88.23529411764706</v>
      </c>
      <c r="P113">
        <v>72.73</v>
      </c>
      <c r="Q113">
        <v>74.24</v>
      </c>
      <c r="R113">
        <v>62.12</v>
      </c>
      <c r="S113">
        <v>69.7</v>
      </c>
      <c r="T113">
        <v>69.7</v>
      </c>
      <c r="U113" s="266">
        <v>12.676056338028168</v>
      </c>
      <c r="V113" s="266">
        <v>29.577464788732392</v>
      </c>
      <c r="W113" s="266">
        <v>32.3943661971831</v>
      </c>
      <c r="X113" s="266">
        <v>30.985915492957744</v>
      </c>
      <c r="Y113" s="266">
        <v>30.985915492957744</v>
      </c>
      <c r="Z113" s="266">
        <v>29.577464788732392</v>
      </c>
      <c r="AA113" s="266">
        <v>35.2112676056338</v>
      </c>
      <c r="AB113" s="266">
        <v>84.9</v>
      </c>
      <c r="AC113" s="266">
        <v>49.29577464788733</v>
      </c>
      <c r="AD113" s="267">
        <v>8</v>
      </c>
      <c r="AE113" s="268">
        <v>9</v>
      </c>
      <c r="AF113" s="269">
        <f t="shared" si="20"/>
        <v>1</v>
      </c>
      <c r="AG113" s="266">
        <f t="shared" si="21"/>
        <v>11.11111111111111</v>
      </c>
      <c r="AH113" s="228">
        <v>0</v>
      </c>
      <c r="AI113" s="229">
        <v>0</v>
      </c>
      <c r="AJ113" s="230">
        <v>0</v>
      </c>
      <c r="AK113" s="7">
        <v>2</v>
      </c>
      <c r="AL113" s="7">
        <v>2</v>
      </c>
      <c r="AM113" s="53">
        <v>100</v>
      </c>
      <c r="AN113" s="54">
        <v>0</v>
      </c>
      <c r="AO113" s="238">
        <v>0</v>
      </c>
      <c r="AP113" s="54">
        <v>0</v>
      </c>
      <c r="AQ113" s="212" t="s">
        <v>1037</v>
      </c>
      <c r="AR113" s="207">
        <v>120</v>
      </c>
      <c r="AS113" s="207">
        <v>0</v>
      </c>
      <c r="AT113" s="206">
        <v>0</v>
      </c>
      <c r="AU113" s="207">
        <v>120</v>
      </c>
      <c r="AV113" s="207">
        <v>0</v>
      </c>
      <c r="AW113" s="206">
        <v>0</v>
      </c>
      <c r="AX113" s="207">
        <v>120</v>
      </c>
      <c r="AY113" s="213">
        <v>0</v>
      </c>
      <c r="AZ113" s="210">
        <v>0</v>
      </c>
      <c r="BA113" s="231">
        <f t="shared" si="34"/>
        <v>0</v>
      </c>
      <c r="BB113" s="211" t="s">
        <v>924</v>
      </c>
      <c r="BC113" s="57">
        <v>1016</v>
      </c>
      <c r="BD113" s="57">
        <v>100</v>
      </c>
      <c r="BE113" s="56">
        <f t="shared" si="22"/>
        <v>0.2952755905511811</v>
      </c>
      <c r="BF113" s="57">
        <v>346</v>
      </c>
      <c r="BG113" s="57">
        <v>53</v>
      </c>
      <c r="BH113" s="58">
        <f t="shared" si="23"/>
        <v>0.3063583815028902</v>
      </c>
      <c r="BI113" s="1">
        <v>57</v>
      </c>
      <c r="BJ113" s="1">
        <v>31</v>
      </c>
      <c r="BK113" s="59">
        <f t="shared" si="24"/>
        <v>54.385964912280706</v>
      </c>
      <c r="BL113" s="1">
        <v>57</v>
      </c>
      <c r="BM113" s="1">
        <v>14</v>
      </c>
      <c r="BN113" s="59">
        <f t="shared" si="25"/>
        <v>24.561403508771928</v>
      </c>
      <c r="BO113" s="76">
        <v>0</v>
      </c>
      <c r="BP113" s="77">
        <v>1</v>
      </c>
      <c r="BQ113" s="77">
        <v>0</v>
      </c>
      <c r="BR113" s="77">
        <v>0</v>
      </c>
      <c r="BS113" s="78">
        <v>1</v>
      </c>
      <c r="BT113" s="77">
        <v>57</v>
      </c>
      <c r="BU113" s="309"/>
      <c r="BV113" s="309"/>
      <c r="BW113" s="309"/>
      <c r="BX113" s="309"/>
      <c r="BY113" s="52">
        <v>0</v>
      </c>
      <c r="BZ113" s="226">
        <v>4793</v>
      </c>
      <c r="CA113" s="227">
        <v>2</v>
      </c>
      <c r="CB113" s="227">
        <v>100</v>
      </c>
      <c r="CC113" s="66">
        <v>794</v>
      </c>
      <c r="CD113" s="66">
        <v>658</v>
      </c>
      <c r="CE113" s="273" t="s">
        <v>327</v>
      </c>
      <c r="CF113" s="277">
        <v>4793</v>
      </c>
      <c r="CG113" s="278">
        <v>2</v>
      </c>
      <c r="CH113" s="64">
        <v>100</v>
      </c>
      <c r="CI113" s="239">
        <v>7</v>
      </c>
      <c r="CJ113" s="79">
        <v>9</v>
      </c>
      <c r="CK113" s="79">
        <v>0</v>
      </c>
      <c r="CL113" s="79">
        <v>25</v>
      </c>
      <c r="CM113" s="79">
        <v>12</v>
      </c>
      <c r="CN113" s="79">
        <v>0</v>
      </c>
      <c r="CO113" s="79">
        <v>7</v>
      </c>
      <c r="CP113" s="79">
        <v>0</v>
      </c>
      <c r="CQ113" s="240" t="s">
        <v>1167</v>
      </c>
      <c r="CR113" s="241">
        <v>57.1</v>
      </c>
      <c r="CS113" s="350">
        <v>0</v>
      </c>
      <c r="CT113" s="351">
        <v>0</v>
      </c>
      <c r="CU113" s="352">
        <v>0</v>
      </c>
      <c r="CV113" s="68">
        <v>1528</v>
      </c>
      <c r="CW113" s="69">
        <v>1608</v>
      </c>
      <c r="CX113" s="70">
        <f t="shared" si="26"/>
        <v>105.23560209424083</v>
      </c>
      <c r="CY113" s="69">
        <v>1048</v>
      </c>
      <c r="CZ113" s="70">
        <f t="shared" si="27"/>
        <v>68.58638743455498</v>
      </c>
      <c r="DA113" s="69">
        <v>406</v>
      </c>
      <c r="DB113" s="70">
        <f t="shared" si="28"/>
        <v>26.570680628272253</v>
      </c>
      <c r="DC113" s="69">
        <v>1498</v>
      </c>
      <c r="DD113" s="71">
        <f t="shared" si="29"/>
        <v>98.03664921465969</v>
      </c>
      <c r="DE113" s="69">
        <v>1589</v>
      </c>
      <c r="DF113" s="71">
        <f t="shared" si="30"/>
        <v>103.99214659685865</v>
      </c>
      <c r="DG113" s="69">
        <v>1823</v>
      </c>
      <c r="DH113" s="71">
        <f t="shared" si="31"/>
        <v>119.30628272251309</v>
      </c>
      <c r="DI113" s="72">
        <v>1347</v>
      </c>
      <c r="DJ113" s="73">
        <f t="shared" si="32"/>
        <v>88.1544502617801</v>
      </c>
      <c r="DK113" s="74">
        <v>6</v>
      </c>
      <c r="DL113" s="75">
        <f t="shared" si="33"/>
        <v>100</v>
      </c>
      <c r="DM113" s="251">
        <v>0</v>
      </c>
      <c r="DN113" s="252">
        <v>0</v>
      </c>
      <c r="DO113" s="230">
        <v>0</v>
      </c>
      <c r="DP113" s="253"/>
    </row>
    <row r="114" spans="1:120" ht="15" customHeight="1" thickBot="1">
      <c r="A114" s="47">
        <v>11</v>
      </c>
      <c r="B114" s="48" t="s">
        <v>328</v>
      </c>
      <c r="C114" s="2">
        <v>1</v>
      </c>
      <c r="D114" s="2">
        <v>0</v>
      </c>
      <c r="E114" s="2">
        <v>0</v>
      </c>
      <c r="F114" s="2">
        <v>0</v>
      </c>
      <c r="G114" s="3">
        <v>1</v>
      </c>
      <c r="H114" s="2">
        <v>2174</v>
      </c>
      <c r="I114" s="292"/>
      <c r="J114" s="49">
        <v>2</v>
      </c>
      <c r="K114" s="49">
        <v>0</v>
      </c>
      <c r="L114" s="50">
        <f aca="true" t="shared" si="38" ref="L114:L120">(K114*100/J114)</f>
        <v>0</v>
      </c>
      <c r="M114" s="2">
        <v>20</v>
      </c>
      <c r="N114" s="2">
        <v>15</v>
      </c>
      <c r="O114" s="51">
        <f t="shared" si="19"/>
        <v>75</v>
      </c>
      <c r="P114">
        <v>62.89</v>
      </c>
      <c r="Q114">
        <v>59.79</v>
      </c>
      <c r="R114">
        <v>54.64</v>
      </c>
      <c r="S114">
        <v>53.61</v>
      </c>
      <c r="T114">
        <v>57.73</v>
      </c>
      <c r="U114" s="266">
        <v>26.08695652173913</v>
      </c>
      <c r="V114" s="266">
        <v>30.434782608695656</v>
      </c>
      <c r="W114" s="266">
        <v>33.33333333333333</v>
      </c>
      <c r="X114" s="266">
        <v>39.130434782608695</v>
      </c>
      <c r="Y114" s="266">
        <v>27.536231884057973</v>
      </c>
      <c r="Z114" s="266">
        <v>44.927536231884055</v>
      </c>
      <c r="AA114" s="266">
        <v>30.434782608695656</v>
      </c>
      <c r="AB114" s="266">
        <v>75.86</v>
      </c>
      <c r="AC114" s="266">
        <v>24.637681159420293</v>
      </c>
      <c r="AD114" s="267">
        <v>9</v>
      </c>
      <c r="AE114" s="268">
        <v>9</v>
      </c>
      <c r="AF114" s="269">
        <f t="shared" si="20"/>
        <v>0</v>
      </c>
      <c r="AG114" s="266">
        <f t="shared" si="21"/>
        <v>0</v>
      </c>
      <c r="AH114" s="228">
        <v>0</v>
      </c>
      <c r="AI114" s="229">
        <v>0</v>
      </c>
      <c r="AJ114" s="230">
        <v>0</v>
      </c>
      <c r="AK114" s="7">
        <v>0</v>
      </c>
      <c r="AL114" s="7">
        <v>0</v>
      </c>
      <c r="AM114" s="53">
        <v>0</v>
      </c>
      <c r="AN114" s="54">
        <v>0</v>
      </c>
      <c r="AO114" s="238">
        <v>0</v>
      </c>
      <c r="AP114" s="54">
        <v>0</v>
      </c>
      <c r="AQ114" s="212" t="s">
        <v>1038</v>
      </c>
      <c r="AR114" s="207">
        <v>168</v>
      </c>
      <c r="AS114" s="207">
        <v>1</v>
      </c>
      <c r="AT114" s="206">
        <v>0.93</v>
      </c>
      <c r="AU114" s="207">
        <v>168</v>
      </c>
      <c r="AV114" s="207">
        <v>7</v>
      </c>
      <c r="AW114" s="206">
        <v>6.48</v>
      </c>
      <c r="AX114" s="207">
        <v>168</v>
      </c>
      <c r="AY114" s="213">
        <v>0</v>
      </c>
      <c r="AZ114" s="210">
        <v>0</v>
      </c>
      <c r="BA114" s="231">
        <f t="shared" si="34"/>
        <v>2.37375</v>
      </c>
      <c r="BB114" s="211" t="s">
        <v>924</v>
      </c>
      <c r="BC114" s="57">
        <v>1101</v>
      </c>
      <c r="BD114" s="57">
        <v>132</v>
      </c>
      <c r="BE114" s="56">
        <f t="shared" si="22"/>
        <v>0.35967302452316074</v>
      </c>
      <c r="BF114" s="57">
        <v>365</v>
      </c>
      <c r="BG114" s="57" t="s">
        <v>128</v>
      </c>
      <c r="BH114" s="58" t="e">
        <f t="shared" si="23"/>
        <v>#VALUE!</v>
      </c>
      <c r="BI114" s="1">
        <v>76</v>
      </c>
      <c r="BJ114" s="1">
        <v>49</v>
      </c>
      <c r="BK114" s="59">
        <f t="shared" si="24"/>
        <v>64.47368421052632</v>
      </c>
      <c r="BL114" s="1">
        <v>76</v>
      </c>
      <c r="BM114" s="1">
        <v>23</v>
      </c>
      <c r="BN114" s="59">
        <f t="shared" si="25"/>
        <v>30.263157894736842</v>
      </c>
      <c r="BO114" s="76">
        <v>0</v>
      </c>
      <c r="BP114" s="77">
        <v>2</v>
      </c>
      <c r="BQ114" s="77">
        <v>0</v>
      </c>
      <c r="BR114" s="77">
        <v>0</v>
      </c>
      <c r="BS114" s="78">
        <v>2</v>
      </c>
      <c r="BT114" s="77">
        <v>76</v>
      </c>
      <c r="BU114" s="309"/>
      <c r="BV114" s="309"/>
      <c r="BW114" s="309"/>
      <c r="BX114" s="309"/>
      <c r="BY114" s="52">
        <v>0</v>
      </c>
      <c r="BZ114" s="226">
        <v>5439</v>
      </c>
      <c r="CA114" s="227">
        <v>3</v>
      </c>
      <c r="CB114" s="227">
        <v>100</v>
      </c>
      <c r="CC114" s="66">
        <v>715</v>
      </c>
      <c r="CD114" s="66">
        <v>470</v>
      </c>
      <c r="CE114" s="273" t="s">
        <v>329</v>
      </c>
      <c r="CF114" s="277">
        <v>4588</v>
      </c>
      <c r="CG114" s="278">
        <v>2</v>
      </c>
      <c r="CH114" s="64">
        <v>100</v>
      </c>
      <c r="CI114" s="239">
        <v>7</v>
      </c>
      <c r="CJ114" s="79">
        <v>6</v>
      </c>
      <c r="CK114" s="79">
        <v>0</v>
      </c>
      <c r="CL114" s="79">
        <v>58</v>
      </c>
      <c r="CM114" s="79">
        <v>0</v>
      </c>
      <c r="CN114" s="79">
        <v>0</v>
      </c>
      <c r="CO114" s="79">
        <v>14</v>
      </c>
      <c r="CP114" s="79">
        <v>17</v>
      </c>
      <c r="CQ114" s="240" t="s">
        <v>1146</v>
      </c>
      <c r="CR114" s="241">
        <v>57.1</v>
      </c>
      <c r="CS114" s="350">
        <v>0</v>
      </c>
      <c r="CT114" s="351">
        <v>0</v>
      </c>
      <c r="CU114" s="352">
        <v>0</v>
      </c>
      <c r="CV114" s="68">
        <v>1825</v>
      </c>
      <c r="CW114" s="69">
        <v>3239</v>
      </c>
      <c r="CX114" s="70">
        <f t="shared" si="26"/>
        <v>177.4794520547945</v>
      </c>
      <c r="CY114" s="69">
        <v>1304</v>
      </c>
      <c r="CZ114" s="70">
        <f t="shared" si="27"/>
        <v>71.45205479452055</v>
      </c>
      <c r="DA114" s="69">
        <v>515</v>
      </c>
      <c r="DB114" s="70">
        <f t="shared" si="28"/>
        <v>28.21917808219178</v>
      </c>
      <c r="DC114" s="69">
        <v>1083</v>
      </c>
      <c r="DD114" s="71">
        <f t="shared" si="29"/>
        <v>59.342465753424655</v>
      </c>
      <c r="DE114" s="69">
        <v>951</v>
      </c>
      <c r="DF114" s="71">
        <f t="shared" si="30"/>
        <v>52.109589041095894</v>
      </c>
      <c r="DG114" s="69">
        <v>369</v>
      </c>
      <c r="DH114" s="71">
        <f t="shared" si="31"/>
        <v>20.21917808219178</v>
      </c>
      <c r="DI114" s="72">
        <v>697</v>
      </c>
      <c r="DJ114" s="73">
        <f t="shared" si="32"/>
        <v>38.19178082191781</v>
      </c>
      <c r="DK114" s="74">
        <v>5</v>
      </c>
      <c r="DL114" s="75">
        <f t="shared" si="33"/>
        <v>83.33333333333334</v>
      </c>
      <c r="DM114" s="251">
        <v>0</v>
      </c>
      <c r="DN114" s="252">
        <v>0</v>
      </c>
      <c r="DO114" s="230">
        <v>0</v>
      </c>
      <c r="DP114" s="253"/>
    </row>
    <row r="115" spans="1:120" ht="15" customHeight="1" thickBot="1">
      <c r="A115" s="47">
        <v>8</v>
      </c>
      <c r="B115" s="48" t="s">
        <v>330</v>
      </c>
      <c r="C115" s="2">
        <v>3</v>
      </c>
      <c r="D115" s="2">
        <v>3</v>
      </c>
      <c r="E115" s="2">
        <v>1</v>
      </c>
      <c r="F115" s="2">
        <v>1</v>
      </c>
      <c r="G115" s="3">
        <v>8</v>
      </c>
      <c r="H115" s="2">
        <v>2002</v>
      </c>
      <c r="I115" s="292"/>
      <c r="J115" s="49">
        <v>3</v>
      </c>
      <c r="K115" s="49">
        <v>1</v>
      </c>
      <c r="L115" s="81">
        <f t="shared" si="38"/>
        <v>33.333333333333336</v>
      </c>
      <c r="M115" s="2">
        <v>36</v>
      </c>
      <c r="N115" s="2">
        <v>35</v>
      </c>
      <c r="O115" s="51">
        <f t="shared" si="19"/>
        <v>97.22222222222221</v>
      </c>
      <c r="P115">
        <v>58.11</v>
      </c>
      <c r="Q115">
        <v>37.84</v>
      </c>
      <c r="R115">
        <v>41.89</v>
      </c>
      <c r="S115">
        <v>62.16</v>
      </c>
      <c r="T115">
        <v>50</v>
      </c>
      <c r="U115" s="266">
        <v>6.451612903225806</v>
      </c>
      <c r="V115" s="266">
        <v>112.90322580645163</v>
      </c>
      <c r="W115" s="266">
        <v>112.90322580645163</v>
      </c>
      <c r="X115" s="266">
        <v>119.35483870967742</v>
      </c>
      <c r="Y115" s="266">
        <v>98.38709677419355</v>
      </c>
      <c r="Z115" s="266">
        <v>109.6774193548387</v>
      </c>
      <c r="AA115" s="266">
        <v>96.7741935483871</v>
      </c>
      <c r="AB115" s="266">
        <v>85.43</v>
      </c>
      <c r="AC115" s="266">
        <v>112.90322580645163</v>
      </c>
      <c r="AD115" s="267">
        <v>1</v>
      </c>
      <c r="AE115" s="268">
        <v>9</v>
      </c>
      <c r="AF115" s="269">
        <f t="shared" si="20"/>
        <v>8</v>
      </c>
      <c r="AG115" s="266">
        <f t="shared" si="21"/>
        <v>88.88888888888889</v>
      </c>
      <c r="AH115" s="228">
        <v>0</v>
      </c>
      <c r="AI115" s="229">
        <v>0</v>
      </c>
      <c r="AJ115" s="230">
        <v>0</v>
      </c>
      <c r="AK115" s="7">
        <v>1</v>
      </c>
      <c r="AL115" s="7">
        <v>1</v>
      </c>
      <c r="AM115" s="53">
        <v>100</v>
      </c>
      <c r="AN115" s="54">
        <v>0</v>
      </c>
      <c r="AO115" s="238">
        <v>0</v>
      </c>
      <c r="AP115" s="54">
        <v>0</v>
      </c>
      <c r="AQ115" s="212" t="s">
        <v>1039</v>
      </c>
      <c r="AR115" s="207">
        <v>120</v>
      </c>
      <c r="AS115" s="207">
        <v>0</v>
      </c>
      <c r="AT115" s="206">
        <v>0</v>
      </c>
      <c r="AU115" s="207">
        <v>120</v>
      </c>
      <c r="AV115" s="207">
        <v>0</v>
      </c>
      <c r="AW115" s="206">
        <v>0</v>
      </c>
      <c r="AX115" s="207">
        <v>120</v>
      </c>
      <c r="AY115" s="213">
        <v>0</v>
      </c>
      <c r="AZ115" s="210">
        <v>0</v>
      </c>
      <c r="BA115" s="231">
        <f t="shared" si="34"/>
        <v>0</v>
      </c>
      <c r="BB115" s="211" t="s">
        <v>930</v>
      </c>
      <c r="BC115" s="57">
        <v>956</v>
      </c>
      <c r="BD115" s="57">
        <v>199</v>
      </c>
      <c r="BE115" s="56">
        <f t="shared" si="22"/>
        <v>0.6244769874476988</v>
      </c>
      <c r="BF115" s="57">
        <v>303</v>
      </c>
      <c r="BG115" s="57">
        <v>9</v>
      </c>
      <c r="BH115" s="58">
        <f t="shared" si="23"/>
        <v>0.0594059405940594</v>
      </c>
      <c r="BI115" s="1">
        <v>63</v>
      </c>
      <c r="BJ115" s="1">
        <v>23</v>
      </c>
      <c r="BK115" s="59">
        <f t="shared" si="24"/>
        <v>36.507936507936506</v>
      </c>
      <c r="BL115" s="1">
        <v>63</v>
      </c>
      <c r="BM115" s="1">
        <v>18</v>
      </c>
      <c r="BN115" s="59">
        <f t="shared" si="25"/>
        <v>28.57142857142857</v>
      </c>
      <c r="BO115" s="76">
        <v>0</v>
      </c>
      <c r="BP115" s="77">
        <v>0</v>
      </c>
      <c r="BQ115" s="77">
        <v>0</v>
      </c>
      <c r="BR115" s="77">
        <v>2</v>
      </c>
      <c r="BS115" s="78">
        <v>2</v>
      </c>
      <c r="BT115" s="77">
        <v>63</v>
      </c>
      <c r="BU115" s="309"/>
      <c r="BV115" s="309"/>
      <c r="BW115" s="309"/>
      <c r="BX115" s="309"/>
      <c r="BY115" s="52">
        <v>0</v>
      </c>
      <c r="BZ115" s="226">
        <v>4588</v>
      </c>
      <c r="CA115" s="227">
        <v>2</v>
      </c>
      <c r="CB115" s="227">
        <v>100</v>
      </c>
      <c r="CC115" s="66">
        <v>970</v>
      </c>
      <c r="CD115" s="66">
        <v>965</v>
      </c>
      <c r="CE115" s="273" t="s">
        <v>331</v>
      </c>
      <c r="CF115" s="277">
        <v>5439</v>
      </c>
      <c r="CG115" s="278">
        <v>3</v>
      </c>
      <c r="CH115" s="64">
        <v>100</v>
      </c>
      <c r="CI115" s="239">
        <v>7</v>
      </c>
      <c r="CJ115" s="79">
        <v>0</v>
      </c>
      <c r="CK115" s="79">
        <v>0</v>
      </c>
      <c r="CL115" s="79">
        <v>3600</v>
      </c>
      <c r="CM115" s="79">
        <v>0</v>
      </c>
      <c r="CN115" s="79">
        <v>0</v>
      </c>
      <c r="CO115" s="79">
        <v>0</v>
      </c>
      <c r="CP115" s="79">
        <v>0</v>
      </c>
      <c r="CQ115" s="240" t="s">
        <v>1154</v>
      </c>
      <c r="CR115" s="241">
        <v>14.2</v>
      </c>
      <c r="CS115" s="350">
        <v>0</v>
      </c>
      <c r="CT115" s="351">
        <v>0</v>
      </c>
      <c r="CU115" s="352">
        <v>0</v>
      </c>
      <c r="CV115" s="68">
        <v>1915</v>
      </c>
      <c r="CW115" s="69">
        <v>2895</v>
      </c>
      <c r="CX115" s="70">
        <f t="shared" si="26"/>
        <v>151.17493472584854</v>
      </c>
      <c r="CY115" s="69">
        <v>1791</v>
      </c>
      <c r="CZ115" s="70">
        <f t="shared" si="27"/>
        <v>93.52480417754569</v>
      </c>
      <c r="DA115" s="69">
        <v>2054</v>
      </c>
      <c r="DB115" s="70">
        <f t="shared" si="28"/>
        <v>107.25848563968667</v>
      </c>
      <c r="DC115" s="69">
        <v>1687</v>
      </c>
      <c r="DD115" s="71">
        <f t="shared" si="29"/>
        <v>88.09399477806788</v>
      </c>
      <c r="DE115" s="69">
        <v>1349</v>
      </c>
      <c r="DF115" s="71">
        <f t="shared" si="30"/>
        <v>70.44386422976501</v>
      </c>
      <c r="DG115" s="69">
        <v>1313</v>
      </c>
      <c r="DH115" s="71">
        <f t="shared" si="31"/>
        <v>68.56396866840731</v>
      </c>
      <c r="DI115" s="72">
        <v>1948</v>
      </c>
      <c r="DJ115" s="73">
        <f t="shared" si="32"/>
        <v>101.72323759791122</v>
      </c>
      <c r="DK115" s="74">
        <v>7</v>
      </c>
      <c r="DL115" s="75">
        <f t="shared" si="33"/>
        <v>116.66666666666667</v>
      </c>
      <c r="DM115" s="251">
        <v>0</v>
      </c>
      <c r="DN115" s="252">
        <v>0</v>
      </c>
      <c r="DO115" s="230">
        <v>0</v>
      </c>
      <c r="DP115" s="253"/>
    </row>
    <row r="116" spans="1:120" ht="15" customHeight="1" thickBot="1">
      <c r="A116" s="47">
        <v>4</v>
      </c>
      <c r="B116" s="48" t="s">
        <v>332</v>
      </c>
      <c r="C116" s="2">
        <v>10</v>
      </c>
      <c r="D116" s="2">
        <v>3</v>
      </c>
      <c r="E116" s="2">
        <v>0</v>
      </c>
      <c r="F116" s="2">
        <v>0</v>
      </c>
      <c r="G116" s="3">
        <v>13</v>
      </c>
      <c r="H116" s="2">
        <v>3247</v>
      </c>
      <c r="I116" s="292"/>
      <c r="J116" s="49">
        <v>1</v>
      </c>
      <c r="K116" s="49">
        <v>0</v>
      </c>
      <c r="L116" s="50">
        <f t="shared" si="38"/>
        <v>0</v>
      </c>
      <c r="M116" s="2">
        <v>40</v>
      </c>
      <c r="N116" s="2">
        <v>38</v>
      </c>
      <c r="O116" s="51">
        <f t="shared" si="19"/>
        <v>95</v>
      </c>
      <c r="P116">
        <v>115.97</v>
      </c>
      <c r="Q116">
        <v>113.45</v>
      </c>
      <c r="R116">
        <v>109.24</v>
      </c>
      <c r="S116">
        <v>104.2</v>
      </c>
      <c r="T116">
        <v>110.71</v>
      </c>
      <c r="U116" s="266">
        <v>28.799999999999997</v>
      </c>
      <c r="V116" s="266">
        <v>89.60000000000001</v>
      </c>
      <c r="W116" s="266">
        <v>88.8</v>
      </c>
      <c r="X116" s="266">
        <v>93.60000000000001</v>
      </c>
      <c r="Y116" s="266">
        <v>84.8</v>
      </c>
      <c r="Z116" s="266">
        <v>95.19999999999999</v>
      </c>
      <c r="AA116" s="266">
        <v>76.8</v>
      </c>
      <c r="AB116" s="266">
        <v>87.85</v>
      </c>
      <c r="AC116" s="266">
        <v>80</v>
      </c>
      <c r="AD116" s="267">
        <v>7</v>
      </c>
      <c r="AE116" s="268">
        <v>9</v>
      </c>
      <c r="AF116" s="269">
        <f t="shared" si="20"/>
        <v>2</v>
      </c>
      <c r="AG116" s="266">
        <f t="shared" si="21"/>
        <v>22.22222222222222</v>
      </c>
      <c r="AH116" s="228">
        <v>0</v>
      </c>
      <c r="AI116" s="229">
        <v>0</v>
      </c>
      <c r="AJ116" s="230">
        <v>0</v>
      </c>
      <c r="AK116" s="7">
        <v>0</v>
      </c>
      <c r="AL116" s="7">
        <v>0</v>
      </c>
      <c r="AM116" s="53">
        <v>0</v>
      </c>
      <c r="AN116" s="54">
        <v>0</v>
      </c>
      <c r="AO116" s="238">
        <v>0</v>
      </c>
      <c r="AP116" s="54">
        <v>0</v>
      </c>
      <c r="AQ116" s="212" t="s">
        <v>1040</v>
      </c>
      <c r="AR116" s="207">
        <v>120</v>
      </c>
      <c r="AS116" s="207">
        <v>17</v>
      </c>
      <c r="AT116" s="206">
        <v>15.74</v>
      </c>
      <c r="AU116" s="207">
        <v>120</v>
      </c>
      <c r="AV116" s="207">
        <v>123</v>
      </c>
      <c r="AW116" s="206">
        <v>113.89</v>
      </c>
      <c r="AX116" s="207">
        <v>120</v>
      </c>
      <c r="AY116" s="213">
        <v>3</v>
      </c>
      <c r="AZ116" s="210">
        <v>2.78</v>
      </c>
      <c r="BA116" s="231">
        <f t="shared" si="34"/>
        <v>42.361875</v>
      </c>
      <c r="BB116" s="211" t="s">
        <v>924</v>
      </c>
      <c r="BC116" s="57">
        <v>1663</v>
      </c>
      <c r="BD116" s="57">
        <v>226</v>
      </c>
      <c r="BE116" s="56">
        <f t="shared" si="22"/>
        <v>0.4076969332531569</v>
      </c>
      <c r="BF116" s="57">
        <v>542</v>
      </c>
      <c r="BG116" s="57">
        <v>11</v>
      </c>
      <c r="BH116" s="58">
        <f t="shared" si="23"/>
        <v>0.04059040590405904</v>
      </c>
      <c r="BI116" s="1">
        <v>109</v>
      </c>
      <c r="BJ116" s="1">
        <v>71</v>
      </c>
      <c r="BK116" s="59">
        <f t="shared" si="24"/>
        <v>65.13761467889908</v>
      </c>
      <c r="BL116" s="1">
        <v>109</v>
      </c>
      <c r="BM116" s="1">
        <v>19</v>
      </c>
      <c r="BN116" s="59">
        <f t="shared" si="25"/>
        <v>17.431192660550458</v>
      </c>
      <c r="BO116" s="76">
        <v>0</v>
      </c>
      <c r="BP116" s="77">
        <v>2</v>
      </c>
      <c r="BQ116" s="77">
        <v>0</v>
      </c>
      <c r="BR116" s="77">
        <v>0</v>
      </c>
      <c r="BS116" s="78">
        <v>2</v>
      </c>
      <c r="BT116" s="77">
        <v>109</v>
      </c>
      <c r="BU116" s="309"/>
      <c r="BV116" s="309"/>
      <c r="BW116" s="309"/>
      <c r="BX116" s="309"/>
      <c r="BY116" s="52">
        <v>0</v>
      </c>
      <c r="BZ116" s="226">
        <v>2721</v>
      </c>
      <c r="CA116" s="227">
        <v>1</v>
      </c>
      <c r="CB116" s="227">
        <v>100</v>
      </c>
      <c r="CC116" s="65">
        <v>1213</v>
      </c>
      <c r="CD116" s="66">
        <v>757</v>
      </c>
      <c r="CE116" s="273" t="s">
        <v>333</v>
      </c>
      <c r="CF116" s="277">
        <v>8184</v>
      </c>
      <c r="CG116" s="278">
        <v>4</v>
      </c>
      <c r="CH116" s="64">
        <v>100</v>
      </c>
      <c r="CI116" s="239">
        <v>7</v>
      </c>
      <c r="CJ116" s="79">
        <v>9</v>
      </c>
      <c r="CK116" s="79">
        <v>7</v>
      </c>
      <c r="CL116" s="79">
        <v>158</v>
      </c>
      <c r="CM116" s="79">
        <v>8</v>
      </c>
      <c r="CN116" s="79">
        <v>0</v>
      </c>
      <c r="CO116" s="79">
        <v>13</v>
      </c>
      <c r="CP116" s="79">
        <v>11</v>
      </c>
      <c r="CQ116" s="240" t="s">
        <v>1168</v>
      </c>
      <c r="CR116" s="241">
        <v>85.7</v>
      </c>
      <c r="CS116" s="350">
        <v>0</v>
      </c>
      <c r="CT116" s="351">
        <v>0</v>
      </c>
      <c r="CU116" s="352">
        <v>0</v>
      </c>
      <c r="CV116" s="68">
        <v>2309</v>
      </c>
      <c r="CW116" s="69">
        <v>2261</v>
      </c>
      <c r="CX116" s="70">
        <f t="shared" si="26"/>
        <v>97.92117799913382</v>
      </c>
      <c r="CY116" s="69">
        <v>3681</v>
      </c>
      <c r="CZ116" s="70">
        <f t="shared" si="27"/>
        <v>159.41966219142486</v>
      </c>
      <c r="DA116" s="69">
        <v>1398</v>
      </c>
      <c r="DB116" s="70">
        <f t="shared" si="28"/>
        <v>60.54569077522737</v>
      </c>
      <c r="DC116" s="69">
        <v>2428</v>
      </c>
      <c r="DD116" s="71">
        <f t="shared" si="29"/>
        <v>105.15374621048072</v>
      </c>
      <c r="DE116" s="69">
        <v>1499</v>
      </c>
      <c r="DF116" s="71">
        <f t="shared" si="30"/>
        <v>64.91987873538328</v>
      </c>
      <c r="DG116" s="69">
        <v>933</v>
      </c>
      <c r="DH116" s="71">
        <f t="shared" si="31"/>
        <v>40.407102641836296</v>
      </c>
      <c r="DI116" s="72">
        <v>1279</v>
      </c>
      <c r="DJ116" s="73">
        <f t="shared" si="32"/>
        <v>55.391944564746645</v>
      </c>
      <c r="DK116" s="74">
        <v>6</v>
      </c>
      <c r="DL116" s="75">
        <f t="shared" si="33"/>
        <v>100</v>
      </c>
      <c r="DM116" s="251">
        <v>6</v>
      </c>
      <c r="DN116" s="252">
        <v>6</v>
      </c>
      <c r="DO116" s="230">
        <v>100</v>
      </c>
      <c r="DP116" s="253"/>
    </row>
    <row r="117" spans="1:120" ht="15" customHeight="1" thickBot="1">
      <c r="A117" s="47">
        <v>8</v>
      </c>
      <c r="B117" s="48" t="s">
        <v>334</v>
      </c>
      <c r="C117" s="2">
        <v>2</v>
      </c>
      <c r="D117" s="2">
        <v>2</v>
      </c>
      <c r="E117" s="2">
        <v>1</v>
      </c>
      <c r="F117" s="2">
        <v>1</v>
      </c>
      <c r="G117" s="3">
        <v>6</v>
      </c>
      <c r="H117" s="2">
        <v>2709</v>
      </c>
      <c r="I117" s="292"/>
      <c r="J117" s="49">
        <v>1</v>
      </c>
      <c r="K117" s="49">
        <v>0</v>
      </c>
      <c r="L117" s="50">
        <f t="shared" si="38"/>
        <v>0</v>
      </c>
      <c r="M117" s="2">
        <v>41</v>
      </c>
      <c r="N117" s="2">
        <v>40</v>
      </c>
      <c r="O117" s="51">
        <f t="shared" si="19"/>
        <v>97.5609756097561</v>
      </c>
      <c r="P117">
        <v>85.23</v>
      </c>
      <c r="Q117">
        <v>82.95</v>
      </c>
      <c r="R117">
        <v>81.82</v>
      </c>
      <c r="S117">
        <v>77.27</v>
      </c>
      <c r="T117">
        <v>81.82</v>
      </c>
      <c r="U117" s="266">
        <v>5.405405405405405</v>
      </c>
      <c r="V117" s="266">
        <v>129.72972972972974</v>
      </c>
      <c r="W117" s="266">
        <v>128.3783783783784</v>
      </c>
      <c r="X117" s="266">
        <v>121.62162162162163</v>
      </c>
      <c r="Y117" s="266">
        <v>105.40540540540539</v>
      </c>
      <c r="Z117" s="266">
        <v>124.32432432432432</v>
      </c>
      <c r="AA117" s="266">
        <v>104.05405405405406</v>
      </c>
      <c r="AB117" s="266">
        <v>56.8</v>
      </c>
      <c r="AC117" s="266">
        <v>121.62162162162163</v>
      </c>
      <c r="AD117" s="267">
        <v>2</v>
      </c>
      <c r="AE117" s="268">
        <v>9</v>
      </c>
      <c r="AF117" s="269">
        <f t="shared" si="20"/>
        <v>7</v>
      </c>
      <c r="AG117" s="266">
        <f t="shared" si="21"/>
        <v>77.77777777777779</v>
      </c>
      <c r="AH117" s="228">
        <v>0</v>
      </c>
      <c r="AI117" s="229">
        <v>0</v>
      </c>
      <c r="AJ117" s="230">
        <v>0</v>
      </c>
      <c r="AK117" s="7">
        <v>1</v>
      </c>
      <c r="AL117" s="7">
        <v>0</v>
      </c>
      <c r="AM117" s="53">
        <v>0</v>
      </c>
      <c r="AN117" s="54">
        <v>0</v>
      </c>
      <c r="AO117" s="238">
        <v>0</v>
      </c>
      <c r="AP117" s="54">
        <v>0</v>
      </c>
      <c r="AQ117" s="212" t="s">
        <v>1041</v>
      </c>
      <c r="AR117" s="207">
        <v>168</v>
      </c>
      <c r="AS117" s="207">
        <v>19</v>
      </c>
      <c r="AT117" s="206">
        <v>17.59</v>
      </c>
      <c r="AU117" s="207">
        <v>168</v>
      </c>
      <c r="AV117" s="207">
        <v>0</v>
      </c>
      <c r="AW117" s="206">
        <v>0</v>
      </c>
      <c r="AX117" s="207">
        <v>168</v>
      </c>
      <c r="AY117" s="213">
        <v>0</v>
      </c>
      <c r="AZ117" s="210">
        <v>0</v>
      </c>
      <c r="BA117" s="231">
        <f t="shared" si="34"/>
        <v>6.5962499999999995</v>
      </c>
      <c r="BB117" s="211" t="s">
        <v>924</v>
      </c>
      <c r="BC117" s="57">
        <v>1385</v>
      </c>
      <c r="BD117" s="57">
        <v>236</v>
      </c>
      <c r="BE117" s="56">
        <f t="shared" si="22"/>
        <v>0.5111913357400721</v>
      </c>
      <c r="BF117" s="57">
        <v>442</v>
      </c>
      <c r="BG117" s="57">
        <v>5</v>
      </c>
      <c r="BH117" s="58">
        <f t="shared" si="23"/>
        <v>0.02262443438914027</v>
      </c>
      <c r="BI117" s="1">
        <v>71</v>
      </c>
      <c r="BJ117" s="1">
        <v>42</v>
      </c>
      <c r="BK117" s="59">
        <f t="shared" si="24"/>
        <v>59.154929577464785</v>
      </c>
      <c r="BL117" s="1">
        <v>71</v>
      </c>
      <c r="BM117" s="1">
        <v>20</v>
      </c>
      <c r="BN117" s="59">
        <f t="shared" si="25"/>
        <v>28.169014084507044</v>
      </c>
      <c r="BO117" s="76">
        <v>0</v>
      </c>
      <c r="BP117" s="77">
        <v>0</v>
      </c>
      <c r="BQ117" s="77">
        <v>0</v>
      </c>
      <c r="BR117" s="77">
        <v>0</v>
      </c>
      <c r="BS117" s="78">
        <v>0</v>
      </c>
      <c r="BT117" s="77">
        <v>71</v>
      </c>
      <c r="BU117" s="309"/>
      <c r="BV117" s="309"/>
      <c r="BW117" s="309"/>
      <c r="BX117" s="309"/>
      <c r="BY117" s="52">
        <v>0</v>
      </c>
      <c r="BZ117" s="226">
        <v>8184</v>
      </c>
      <c r="CA117" s="227">
        <v>4</v>
      </c>
      <c r="CB117" s="227">
        <v>100</v>
      </c>
      <c r="CC117" s="66">
        <v>988</v>
      </c>
      <c r="CD117" s="66">
        <v>942</v>
      </c>
      <c r="CE117" s="273" t="s">
        <v>335</v>
      </c>
      <c r="CF117" s="277">
        <v>6517</v>
      </c>
      <c r="CG117" s="278">
        <v>3</v>
      </c>
      <c r="CH117" s="64">
        <v>100</v>
      </c>
      <c r="CI117" s="239">
        <v>7</v>
      </c>
      <c r="CJ117" s="79">
        <v>15</v>
      </c>
      <c r="CK117" s="79">
        <v>0</v>
      </c>
      <c r="CL117" s="79">
        <v>30</v>
      </c>
      <c r="CM117" s="79">
        <v>10</v>
      </c>
      <c r="CN117" s="79">
        <v>0</v>
      </c>
      <c r="CO117" s="79">
        <v>78</v>
      </c>
      <c r="CP117" s="79">
        <v>78</v>
      </c>
      <c r="CQ117" s="240" t="s">
        <v>1145</v>
      </c>
      <c r="CR117" s="241">
        <v>71.4</v>
      </c>
      <c r="CS117" s="350">
        <v>0</v>
      </c>
      <c r="CT117" s="351">
        <v>0</v>
      </c>
      <c r="CU117" s="352">
        <v>0</v>
      </c>
      <c r="CV117" s="68">
        <v>3419</v>
      </c>
      <c r="CW117" s="69">
        <v>3372</v>
      </c>
      <c r="CX117" s="70">
        <f t="shared" si="26"/>
        <v>98.62532904358</v>
      </c>
      <c r="CY117" s="69">
        <v>2148</v>
      </c>
      <c r="CZ117" s="70">
        <f t="shared" si="27"/>
        <v>62.82538754021644</v>
      </c>
      <c r="DA117" s="69">
        <v>2414</v>
      </c>
      <c r="DB117" s="70">
        <f t="shared" si="28"/>
        <v>70.60544018718925</v>
      </c>
      <c r="DC117" s="69">
        <v>2957</v>
      </c>
      <c r="DD117" s="71">
        <f t="shared" si="29"/>
        <v>86.48727698157356</v>
      </c>
      <c r="DE117" s="69">
        <v>2188</v>
      </c>
      <c r="DF117" s="71">
        <f t="shared" si="30"/>
        <v>63.99532026908453</v>
      </c>
      <c r="DG117" s="69">
        <v>2507</v>
      </c>
      <c r="DH117" s="71">
        <f t="shared" si="31"/>
        <v>73.32553378180755</v>
      </c>
      <c r="DI117" s="72">
        <v>2885</v>
      </c>
      <c r="DJ117" s="73">
        <f t="shared" si="32"/>
        <v>84.38139806961101</v>
      </c>
      <c r="DK117" s="74">
        <v>7</v>
      </c>
      <c r="DL117" s="75">
        <f t="shared" si="33"/>
        <v>116.66666666666667</v>
      </c>
      <c r="DM117" s="251">
        <v>0</v>
      </c>
      <c r="DN117" s="252">
        <v>0</v>
      </c>
      <c r="DO117" s="230">
        <v>0</v>
      </c>
      <c r="DP117" s="253"/>
    </row>
    <row r="118" spans="1:120" ht="15" customHeight="1" thickBot="1">
      <c r="A118" s="47">
        <v>8</v>
      </c>
      <c r="B118" s="48" t="s">
        <v>336</v>
      </c>
      <c r="C118" s="2">
        <v>4</v>
      </c>
      <c r="D118" s="2">
        <v>1</v>
      </c>
      <c r="E118" s="2">
        <v>0</v>
      </c>
      <c r="F118" s="2">
        <v>1</v>
      </c>
      <c r="G118" s="3">
        <v>6</v>
      </c>
      <c r="H118" s="2">
        <v>1927</v>
      </c>
      <c r="I118" s="292"/>
      <c r="J118" s="49">
        <v>2</v>
      </c>
      <c r="K118" s="49">
        <v>2</v>
      </c>
      <c r="L118" s="50">
        <f t="shared" si="38"/>
        <v>100</v>
      </c>
      <c r="M118" s="2">
        <v>27</v>
      </c>
      <c r="N118" s="2">
        <v>27</v>
      </c>
      <c r="O118" s="51">
        <f t="shared" si="19"/>
        <v>100</v>
      </c>
      <c r="P118">
        <v>95.38</v>
      </c>
      <c r="Q118">
        <v>93.85</v>
      </c>
      <c r="R118">
        <v>86.15</v>
      </c>
      <c r="S118">
        <v>86.15</v>
      </c>
      <c r="T118">
        <v>90.38</v>
      </c>
      <c r="U118" s="266">
        <v>30.555555555555557</v>
      </c>
      <c r="V118" s="266">
        <v>75</v>
      </c>
      <c r="W118" s="266">
        <v>83.33333333333334</v>
      </c>
      <c r="X118" s="266">
        <v>83.33333333333334</v>
      </c>
      <c r="Y118" s="266">
        <v>73.61111111111111</v>
      </c>
      <c r="Z118" s="266">
        <v>87.5</v>
      </c>
      <c r="AA118" s="266">
        <v>91.66666666666666</v>
      </c>
      <c r="AB118" s="266">
        <v>62.83</v>
      </c>
      <c r="AC118" s="266">
        <v>88.88888888888889</v>
      </c>
      <c r="AD118" s="267">
        <v>9</v>
      </c>
      <c r="AE118" s="268">
        <v>9</v>
      </c>
      <c r="AF118" s="269">
        <f t="shared" si="20"/>
        <v>0</v>
      </c>
      <c r="AG118" s="266">
        <f t="shared" si="21"/>
        <v>0</v>
      </c>
      <c r="AH118" s="228">
        <v>0</v>
      </c>
      <c r="AI118" s="229">
        <v>0</v>
      </c>
      <c r="AJ118" s="230">
        <v>0</v>
      </c>
      <c r="AK118" s="7">
        <v>0</v>
      </c>
      <c r="AL118" s="7">
        <v>0</v>
      </c>
      <c r="AM118" s="53">
        <v>0</v>
      </c>
      <c r="AN118" s="54">
        <v>0</v>
      </c>
      <c r="AO118" s="238">
        <v>0</v>
      </c>
      <c r="AP118" s="54">
        <v>0</v>
      </c>
      <c r="AQ118" s="212" t="s">
        <v>1042</v>
      </c>
      <c r="AR118" s="207">
        <v>120</v>
      </c>
      <c r="AS118" s="207">
        <v>33</v>
      </c>
      <c r="AT118" s="206">
        <v>45.83</v>
      </c>
      <c r="AU118" s="207">
        <v>120</v>
      </c>
      <c r="AV118" s="207">
        <v>63</v>
      </c>
      <c r="AW118" s="206">
        <v>87.5</v>
      </c>
      <c r="AX118" s="207">
        <v>120</v>
      </c>
      <c r="AY118" s="213">
        <v>0</v>
      </c>
      <c r="AZ118" s="210">
        <v>0</v>
      </c>
      <c r="BA118" s="231">
        <f t="shared" si="34"/>
        <v>44.529999999999994</v>
      </c>
      <c r="BB118" s="211" t="s">
        <v>930</v>
      </c>
      <c r="BC118" s="57">
        <v>978</v>
      </c>
      <c r="BD118" s="57">
        <v>208</v>
      </c>
      <c r="BE118" s="56">
        <f t="shared" si="22"/>
        <v>0.6380368098159509</v>
      </c>
      <c r="BF118" s="57">
        <v>342</v>
      </c>
      <c r="BG118" s="57">
        <v>39</v>
      </c>
      <c r="BH118" s="58">
        <f t="shared" si="23"/>
        <v>0.22807017543859648</v>
      </c>
      <c r="BI118" s="1">
        <v>64</v>
      </c>
      <c r="BJ118" s="1">
        <v>28</v>
      </c>
      <c r="BK118" s="59">
        <f t="shared" si="24"/>
        <v>43.75</v>
      </c>
      <c r="BL118" s="1">
        <v>64</v>
      </c>
      <c r="BM118" s="1">
        <v>6</v>
      </c>
      <c r="BN118" s="59">
        <f t="shared" si="25"/>
        <v>9.375</v>
      </c>
      <c r="BO118" s="76">
        <v>0</v>
      </c>
      <c r="BP118" s="77">
        <v>0</v>
      </c>
      <c r="BQ118" s="77">
        <v>0</v>
      </c>
      <c r="BR118" s="77">
        <v>0</v>
      </c>
      <c r="BS118" s="78">
        <v>0</v>
      </c>
      <c r="BT118" s="77">
        <v>64</v>
      </c>
      <c r="BU118" s="309"/>
      <c r="BV118" s="309"/>
      <c r="BW118" s="309"/>
      <c r="BX118" s="309"/>
      <c r="BY118" s="52">
        <v>0</v>
      </c>
      <c r="BZ118" s="226">
        <v>4535</v>
      </c>
      <c r="CA118" s="227">
        <v>2</v>
      </c>
      <c r="CB118" s="227">
        <v>100</v>
      </c>
      <c r="CC118" s="66">
        <v>791</v>
      </c>
      <c r="CD118" s="66">
        <v>660</v>
      </c>
      <c r="CE118" s="273" t="s">
        <v>337</v>
      </c>
      <c r="CF118" s="277">
        <v>4535</v>
      </c>
      <c r="CG118" s="278">
        <v>2</v>
      </c>
      <c r="CH118" s="64">
        <v>100</v>
      </c>
      <c r="CI118" s="239">
        <v>7</v>
      </c>
      <c r="CJ118" s="79">
        <v>3</v>
      </c>
      <c r="CK118" s="79">
        <v>0</v>
      </c>
      <c r="CL118" s="79">
        <v>97</v>
      </c>
      <c r="CM118" s="79">
        <v>40</v>
      </c>
      <c r="CN118" s="79">
        <v>0</v>
      </c>
      <c r="CO118" s="79">
        <v>46</v>
      </c>
      <c r="CP118" s="79">
        <v>42</v>
      </c>
      <c r="CQ118" s="240" t="s">
        <v>1169</v>
      </c>
      <c r="CR118" s="241">
        <v>28.5</v>
      </c>
      <c r="CS118" s="350">
        <v>0</v>
      </c>
      <c r="CT118" s="351">
        <v>0</v>
      </c>
      <c r="CU118" s="352">
        <v>0</v>
      </c>
      <c r="CV118" s="68">
        <v>568</v>
      </c>
      <c r="CW118" s="69">
        <v>1786</v>
      </c>
      <c r="CX118" s="70">
        <f t="shared" si="26"/>
        <v>314.4366197183098</v>
      </c>
      <c r="CY118" s="69">
        <v>916</v>
      </c>
      <c r="CZ118" s="70">
        <f t="shared" si="27"/>
        <v>161.26760563380282</v>
      </c>
      <c r="DA118" s="69">
        <v>1045</v>
      </c>
      <c r="DB118" s="70">
        <f t="shared" si="28"/>
        <v>183.97887323943664</v>
      </c>
      <c r="DC118" s="69">
        <v>1704</v>
      </c>
      <c r="DD118" s="71">
        <f t="shared" si="29"/>
        <v>300</v>
      </c>
      <c r="DE118" s="69">
        <v>803</v>
      </c>
      <c r="DF118" s="71">
        <f t="shared" si="30"/>
        <v>141.3732394366197</v>
      </c>
      <c r="DG118" s="69">
        <v>1032</v>
      </c>
      <c r="DH118" s="71">
        <f t="shared" si="31"/>
        <v>181.69014084507043</v>
      </c>
      <c r="DI118" s="72">
        <v>0</v>
      </c>
      <c r="DJ118" s="73">
        <f t="shared" si="32"/>
        <v>0</v>
      </c>
      <c r="DK118" s="74">
        <v>6</v>
      </c>
      <c r="DL118" s="75">
        <f t="shared" si="33"/>
        <v>100</v>
      </c>
      <c r="DM118" s="251">
        <v>0</v>
      </c>
      <c r="DN118" s="252">
        <v>0</v>
      </c>
      <c r="DO118" s="230">
        <v>0</v>
      </c>
      <c r="DP118" s="253"/>
    </row>
    <row r="119" spans="1:120" ht="15" customHeight="1" thickBot="1">
      <c r="A119" s="47">
        <v>4</v>
      </c>
      <c r="B119" s="48" t="s">
        <v>338</v>
      </c>
      <c r="C119" s="2">
        <v>2</v>
      </c>
      <c r="D119" s="2">
        <v>1</v>
      </c>
      <c r="E119" s="2">
        <v>1</v>
      </c>
      <c r="F119" s="2">
        <v>0</v>
      </c>
      <c r="G119" s="3">
        <v>4</v>
      </c>
      <c r="H119" s="2">
        <v>1664</v>
      </c>
      <c r="I119" s="292"/>
      <c r="J119" s="49">
        <v>1</v>
      </c>
      <c r="K119" s="49">
        <v>0</v>
      </c>
      <c r="L119" s="50">
        <f t="shared" si="38"/>
        <v>0</v>
      </c>
      <c r="M119" s="2">
        <v>21</v>
      </c>
      <c r="N119" s="2">
        <v>20</v>
      </c>
      <c r="O119" s="51">
        <f t="shared" si="19"/>
        <v>95.23809523809523</v>
      </c>
      <c r="P119">
        <v>96.77</v>
      </c>
      <c r="Q119">
        <v>95.16</v>
      </c>
      <c r="R119">
        <v>90.32</v>
      </c>
      <c r="S119">
        <v>116.13</v>
      </c>
      <c r="T119">
        <v>99.6</v>
      </c>
      <c r="U119" s="266">
        <v>31.818181818181817</v>
      </c>
      <c r="V119" s="266">
        <v>74.24242424242425</v>
      </c>
      <c r="W119" s="266">
        <v>69.6969696969697</v>
      </c>
      <c r="X119" s="266">
        <v>83.33333333333334</v>
      </c>
      <c r="Y119" s="266">
        <v>74.24242424242425</v>
      </c>
      <c r="Z119" s="266">
        <v>77.27272727272727</v>
      </c>
      <c r="AA119" s="266">
        <v>83.33333333333334</v>
      </c>
      <c r="AB119" s="266">
        <v>102.12</v>
      </c>
      <c r="AC119" s="266">
        <v>75.75757575757575</v>
      </c>
      <c r="AD119" s="267">
        <v>8</v>
      </c>
      <c r="AE119" s="268">
        <v>9</v>
      </c>
      <c r="AF119" s="269">
        <f t="shared" si="20"/>
        <v>1</v>
      </c>
      <c r="AG119" s="266">
        <f t="shared" si="21"/>
        <v>11.11111111111111</v>
      </c>
      <c r="AH119" s="228">
        <v>0</v>
      </c>
      <c r="AI119" s="229">
        <v>0</v>
      </c>
      <c r="AJ119" s="230">
        <v>0</v>
      </c>
      <c r="AK119" s="7">
        <v>2</v>
      </c>
      <c r="AL119" s="7">
        <v>1</v>
      </c>
      <c r="AM119" s="53">
        <v>50</v>
      </c>
      <c r="AN119" s="54">
        <v>0</v>
      </c>
      <c r="AO119" s="238">
        <v>0</v>
      </c>
      <c r="AP119" s="54">
        <v>0</v>
      </c>
      <c r="AQ119" s="212" t="s">
        <v>1043</v>
      </c>
      <c r="AR119" s="207">
        <v>168</v>
      </c>
      <c r="AS119" s="207">
        <v>25</v>
      </c>
      <c r="AT119" s="206">
        <v>34.72</v>
      </c>
      <c r="AU119" s="207">
        <v>168</v>
      </c>
      <c r="AV119" s="207">
        <v>35</v>
      </c>
      <c r="AW119" s="206">
        <v>48.61</v>
      </c>
      <c r="AX119" s="207">
        <v>168</v>
      </c>
      <c r="AY119" s="213">
        <v>1</v>
      </c>
      <c r="AZ119" s="210">
        <v>1.39</v>
      </c>
      <c r="BA119" s="231">
        <f t="shared" si="34"/>
        <v>28.645</v>
      </c>
      <c r="BB119" s="211" t="s">
        <v>930</v>
      </c>
      <c r="BC119" s="57">
        <v>848</v>
      </c>
      <c r="BD119" s="57">
        <v>259</v>
      </c>
      <c r="BE119" s="56">
        <f t="shared" si="22"/>
        <v>0.9162735849056604</v>
      </c>
      <c r="BF119" s="57">
        <v>271</v>
      </c>
      <c r="BG119" s="57">
        <v>24</v>
      </c>
      <c r="BH119" s="58">
        <f t="shared" si="23"/>
        <v>0.17712177121771217</v>
      </c>
      <c r="BI119" s="1">
        <v>56</v>
      </c>
      <c r="BJ119" s="1">
        <v>34</v>
      </c>
      <c r="BK119" s="59">
        <f t="shared" si="24"/>
        <v>60.71428571428571</v>
      </c>
      <c r="BL119" s="1">
        <v>56</v>
      </c>
      <c r="BM119" s="1">
        <v>9</v>
      </c>
      <c r="BN119" s="59">
        <f t="shared" si="25"/>
        <v>16.071428571428573</v>
      </c>
      <c r="BO119" s="76">
        <v>0</v>
      </c>
      <c r="BP119" s="77">
        <v>1</v>
      </c>
      <c r="BQ119" s="77">
        <v>0</v>
      </c>
      <c r="BR119" s="77">
        <v>0</v>
      </c>
      <c r="BS119" s="78">
        <v>1</v>
      </c>
      <c r="BT119" s="77">
        <v>56</v>
      </c>
      <c r="BU119" s="309"/>
      <c r="BV119" s="309"/>
      <c r="BW119" s="309"/>
      <c r="BX119" s="309"/>
      <c r="BY119" s="52">
        <v>0</v>
      </c>
      <c r="BZ119" s="226">
        <v>6517</v>
      </c>
      <c r="CA119" s="227">
        <v>3</v>
      </c>
      <c r="CB119" s="227">
        <v>100</v>
      </c>
      <c r="CC119" s="66">
        <v>655</v>
      </c>
      <c r="CD119" s="66">
        <v>608</v>
      </c>
      <c r="CE119" s="273" t="s">
        <v>339</v>
      </c>
      <c r="CF119" s="277">
        <v>3920</v>
      </c>
      <c r="CG119" s="278">
        <v>2</v>
      </c>
      <c r="CH119" s="64">
        <v>100</v>
      </c>
      <c r="CI119" s="239">
        <v>7</v>
      </c>
      <c r="CJ119" s="79">
        <v>0</v>
      </c>
      <c r="CK119" s="79">
        <v>0</v>
      </c>
      <c r="CL119" s="79">
        <v>0</v>
      </c>
      <c r="CM119" s="79">
        <v>102</v>
      </c>
      <c r="CN119" s="79">
        <v>0</v>
      </c>
      <c r="CO119" s="79">
        <v>0</v>
      </c>
      <c r="CP119" s="79">
        <v>0</v>
      </c>
      <c r="CQ119" s="242" t="s">
        <v>1170</v>
      </c>
      <c r="CR119" s="241">
        <v>14.2</v>
      </c>
      <c r="CS119" s="350">
        <v>0</v>
      </c>
      <c r="CT119" s="351">
        <v>0</v>
      </c>
      <c r="CU119" s="352">
        <v>0</v>
      </c>
      <c r="CV119" s="68">
        <v>1969</v>
      </c>
      <c r="CW119" s="69">
        <v>3281</v>
      </c>
      <c r="CX119" s="70">
        <f t="shared" si="26"/>
        <v>166.63280853224987</v>
      </c>
      <c r="CY119" s="69">
        <v>609</v>
      </c>
      <c r="CZ119" s="70">
        <f t="shared" si="27"/>
        <v>30.929405789740986</v>
      </c>
      <c r="DA119" s="69">
        <v>578</v>
      </c>
      <c r="DB119" s="70">
        <f t="shared" si="28"/>
        <v>29.355002539360083</v>
      </c>
      <c r="DC119" s="69">
        <v>2535</v>
      </c>
      <c r="DD119" s="71">
        <f t="shared" si="29"/>
        <v>128.7455561198578</v>
      </c>
      <c r="DE119" s="69">
        <v>1138</v>
      </c>
      <c r="DF119" s="71">
        <f t="shared" si="30"/>
        <v>57.795835449466736</v>
      </c>
      <c r="DG119" s="69">
        <v>1747</v>
      </c>
      <c r="DH119" s="71">
        <f t="shared" si="31"/>
        <v>88.72524123920772</v>
      </c>
      <c r="DI119" s="72">
        <v>955</v>
      </c>
      <c r="DJ119" s="73">
        <f t="shared" si="32"/>
        <v>48.50177755205688</v>
      </c>
      <c r="DK119" s="74">
        <v>6</v>
      </c>
      <c r="DL119" s="75">
        <f t="shared" si="33"/>
        <v>100</v>
      </c>
      <c r="DM119" s="251">
        <v>0</v>
      </c>
      <c r="DN119" s="252">
        <v>0</v>
      </c>
      <c r="DO119" s="230">
        <v>0</v>
      </c>
      <c r="DP119" s="253"/>
    </row>
    <row r="120" spans="1:120" ht="15" customHeight="1" thickBot="1">
      <c r="A120" s="47">
        <v>5</v>
      </c>
      <c r="B120" s="48" t="s">
        <v>340</v>
      </c>
      <c r="C120" s="2">
        <v>0</v>
      </c>
      <c r="D120" s="2">
        <v>2</v>
      </c>
      <c r="E120" s="2">
        <v>0</v>
      </c>
      <c r="F120" s="2">
        <v>0</v>
      </c>
      <c r="G120" s="3">
        <v>2</v>
      </c>
      <c r="H120" s="2">
        <v>2304</v>
      </c>
      <c r="I120" s="292"/>
      <c r="J120" s="49">
        <v>1</v>
      </c>
      <c r="K120" s="49">
        <v>0</v>
      </c>
      <c r="L120" s="50">
        <f t="shared" si="38"/>
        <v>0</v>
      </c>
      <c r="M120" s="2">
        <v>22</v>
      </c>
      <c r="N120" s="2">
        <v>20</v>
      </c>
      <c r="O120" s="51">
        <f t="shared" si="19"/>
        <v>90.9090909090909</v>
      </c>
      <c r="P120">
        <v>163.83</v>
      </c>
      <c r="Q120">
        <v>163.83</v>
      </c>
      <c r="R120">
        <v>144.68</v>
      </c>
      <c r="S120">
        <v>148.94</v>
      </c>
      <c r="T120">
        <v>155.32</v>
      </c>
      <c r="U120" s="266">
        <v>29.577464788732392</v>
      </c>
      <c r="V120" s="266">
        <v>66.19718309859155</v>
      </c>
      <c r="W120" s="266">
        <v>64.7887323943662</v>
      </c>
      <c r="X120" s="266">
        <v>64.7887323943662</v>
      </c>
      <c r="Y120" s="266">
        <v>67.6056338028169</v>
      </c>
      <c r="Z120" s="266">
        <v>64.7887323943662</v>
      </c>
      <c r="AA120" s="266">
        <v>73.23943661971832</v>
      </c>
      <c r="AB120" s="266">
        <v>64.75</v>
      </c>
      <c r="AC120" s="266">
        <v>69.01408450704226</v>
      </c>
      <c r="AD120" s="267">
        <v>9</v>
      </c>
      <c r="AE120" s="268">
        <v>9</v>
      </c>
      <c r="AF120" s="269">
        <f t="shared" si="20"/>
        <v>0</v>
      </c>
      <c r="AG120" s="266">
        <f t="shared" si="21"/>
        <v>0</v>
      </c>
      <c r="AH120" s="228">
        <v>0</v>
      </c>
      <c r="AI120" s="229">
        <v>0</v>
      </c>
      <c r="AJ120" s="230">
        <v>0</v>
      </c>
      <c r="AK120" s="7">
        <v>0</v>
      </c>
      <c r="AL120" s="7">
        <v>0</v>
      </c>
      <c r="AM120" s="53">
        <v>0</v>
      </c>
      <c r="AN120" s="54">
        <v>0</v>
      </c>
      <c r="AO120" s="238">
        <v>0</v>
      </c>
      <c r="AP120" s="54">
        <v>0</v>
      </c>
      <c r="AQ120" s="212" t="s">
        <v>1044</v>
      </c>
      <c r="AR120" s="207">
        <v>120</v>
      </c>
      <c r="AS120" s="207">
        <v>0</v>
      </c>
      <c r="AT120" s="206">
        <v>0</v>
      </c>
      <c r="AU120" s="207">
        <v>120</v>
      </c>
      <c r="AV120" s="207">
        <v>0</v>
      </c>
      <c r="AW120" s="206">
        <v>0</v>
      </c>
      <c r="AX120" s="207">
        <v>120</v>
      </c>
      <c r="AY120" s="213">
        <v>0</v>
      </c>
      <c r="AZ120" s="210">
        <v>0</v>
      </c>
      <c r="BA120" s="231">
        <f t="shared" si="34"/>
        <v>0</v>
      </c>
      <c r="BB120" s="211" t="s">
        <v>924</v>
      </c>
      <c r="BC120" s="57">
        <v>1204</v>
      </c>
      <c r="BD120" s="57">
        <v>301</v>
      </c>
      <c r="BE120" s="56">
        <f t="shared" si="22"/>
        <v>0.75</v>
      </c>
      <c r="BF120" s="57">
        <v>425</v>
      </c>
      <c r="BG120" s="57">
        <v>93</v>
      </c>
      <c r="BH120" s="58">
        <f t="shared" si="23"/>
        <v>0.4376470588235294</v>
      </c>
      <c r="BI120" s="1">
        <v>66</v>
      </c>
      <c r="BJ120" s="1">
        <v>29</v>
      </c>
      <c r="BK120" s="59">
        <f t="shared" si="24"/>
        <v>43.93939393939394</v>
      </c>
      <c r="BL120" s="1">
        <v>66</v>
      </c>
      <c r="BM120" s="1">
        <v>15</v>
      </c>
      <c r="BN120" s="59">
        <f t="shared" si="25"/>
        <v>22.727272727272727</v>
      </c>
      <c r="BO120" s="76">
        <v>0</v>
      </c>
      <c r="BP120" s="77">
        <v>0</v>
      </c>
      <c r="BQ120" s="77">
        <v>0</v>
      </c>
      <c r="BR120" s="77">
        <v>0</v>
      </c>
      <c r="BS120" s="78">
        <v>0</v>
      </c>
      <c r="BT120" s="77">
        <v>66</v>
      </c>
      <c r="BU120" s="309"/>
      <c r="BV120" s="309"/>
      <c r="BW120" s="309"/>
      <c r="BX120" s="309"/>
      <c r="BY120" s="52">
        <v>0</v>
      </c>
      <c r="BZ120" s="226">
        <v>3920</v>
      </c>
      <c r="CA120" s="227">
        <v>2</v>
      </c>
      <c r="CB120" s="227">
        <v>100</v>
      </c>
      <c r="CC120" s="66">
        <v>971</v>
      </c>
      <c r="CD120" s="66">
        <v>759</v>
      </c>
      <c r="CE120" s="273" t="s">
        <v>341</v>
      </c>
      <c r="CF120" s="277">
        <v>4958</v>
      </c>
      <c r="CG120" s="278">
        <v>2</v>
      </c>
      <c r="CH120" s="64">
        <v>100</v>
      </c>
      <c r="CI120" s="239">
        <v>7</v>
      </c>
      <c r="CJ120" s="79">
        <v>0</v>
      </c>
      <c r="CK120" s="79">
        <v>0</v>
      </c>
      <c r="CL120" s="79">
        <v>0</v>
      </c>
      <c r="CM120" s="79">
        <v>0</v>
      </c>
      <c r="CN120" s="79">
        <v>0</v>
      </c>
      <c r="CO120" s="79">
        <v>0</v>
      </c>
      <c r="CP120" s="79">
        <v>0</v>
      </c>
      <c r="CQ120" s="240" t="s">
        <v>1147</v>
      </c>
      <c r="CR120" s="243">
        <v>0</v>
      </c>
      <c r="CS120" s="350">
        <v>0</v>
      </c>
      <c r="CT120" s="351">
        <v>0</v>
      </c>
      <c r="CU120" s="352">
        <v>0</v>
      </c>
      <c r="CV120" s="68">
        <v>1728</v>
      </c>
      <c r="CW120" s="69">
        <v>2719</v>
      </c>
      <c r="CX120" s="70">
        <f t="shared" si="26"/>
        <v>157.34953703703704</v>
      </c>
      <c r="CY120" s="69">
        <v>1573</v>
      </c>
      <c r="CZ120" s="70">
        <f t="shared" si="27"/>
        <v>91.0300925925926</v>
      </c>
      <c r="DA120" s="69">
        <v>832</v>
      </c>
      <c r="DB120" s="70">
        <f t="shared" si="28"/>
        <v>48.148148148148145</v>
      </c>
      <c r="DC120" s="69">
        <v>52</v>
      </c>
      <c r="DD120" s="71">
        <f t="shared" si="29"/>
        <v>3.009259259259259</v>
      </c>
      <c r="DE120" s="69">
        <v>1880</v>
      </c>
      <c r="DF120" s="71">
        <f t="shared" si="30"/>
        <v>108.7962962962963</v>
      </c>
      <c r="DG120" s="69">
        <v>1629</v>
      </c>
      <c r="DH120" s="71">
        <f t="shared" si="31"/>
        <v>94.27083333333334</v>
      </c>
      <c r="DI120" s="72">
        <v>711</v>
      </c>
      <c r="DJ120" s="73">
        <f t="shared" si="32"/>
        <v>41.14583333333333</v>
      </c>
      <c r="DK120" s="74">
        <v>5</v>
      </c>
      <c r="DL120" s="75">
        <f t="shared" si="33"/>
        <v>83.33333333333334</v>
      </c>
      <c r="DM120" s="251">
        <v>0</v>
      </c>
      <c r="DN120" s="252">
        <v>0</v>
      </c>
      <c r="DO120" s="230">
        <v>0</v>
      </c>
      <c r="DP120" s="253"/>
    </row>
    <row r="121" spans="1:120" ht="15" customHeight="1" thickBot="1">
      <c r="A121" s="47">
        <v>4</v>
      </c>
      <c r="B121" s="48" t="s">
        <v>342</v>
      </c>
      <c r="C121" s="2">
        <v>0</v>
      </c>
      <c r="D121" s="2">
        <v>1</v>
      </c>
      <c r="E121" s="2">
        <v>0</v>
      </c>
      <c r="F121" s="2">
        <v>0</v>
      </c>
      <c r="G121" s="3">
        <v>1</v>
      </c>
      <c r="H121" s="2">
        <v>1228</v>
      </c>
      <c r="I121" s="292"/>
      <c r="J121" s="49">
        <v>0</v>
      </c>
      <c r="K121" s="49">
        <v>0</v>
      </c>
      <c r="L121" s="50">
        <v>0</v>
      </c>
      <c r="M121" s="2">
        <v>8</v>
      </c>
      <c r="N121" s="2">
        <v>8</v>
      </c>
      <c r="O121" s="51">
        <f t="shared" si="19"/>
        <v>100</v>
      </c>
      <c r="P121">
        <v>21.43</v>
      </c>
      <c r="Q121">
        <v>9.52</v>
      </c>
      <c r="R121">
        <v>21.43</v>
      </c>
      <c r="S121">
        <v>21.43</v>
      </c>
      <c r="T121">
        <v>18.45</v>
      </c>
      <c r="U121" s="266">
        <v>27.77777777777778</v>
      </c>
      <c r="V121" s="266">
        <v>94.44444444444444</v>
      </c>
      <c r="W121" s="266">
        <v>75</v>
      </c>
      <c r="X121" s="266">
        <v>97.22222222222221</v>
      </c>
      <c r="Y121" s="266">
        <v>83.33333333333334</v>
      </c>
      <c r="Z121" s="266">
        <v>86.11111111111111</v>
      </c>
      <c r="AA121" s="266">
        <v>80.55555555555556</v>
      </c>
      <c r="AB121" s="266">
        <v>73.08</v>
      </c>
      <c r="AC121" s="266">
        <v>50</v>
      </c>
      <c r="AD121" s="267">
        <v>8</v>
      </c>
      <c r="AE121" s="268">
        <v>9</v>
      </c>
      <c r="AF121" s="269">
        <f t="shared" si="20"/>
        <v>1</v>
      </c>
      <c r="AG121" s="266">
        <f t="shared" si="21"/>
        <v>11.11111111111111</v>
      </c>
      <c r="AH121" s="228">
        <v>0</v>
      </c>
      <c r="AI121" s="229">
        <v>0</v>
      </c>
      <c r="AJ121" s="230">
        <v>0</v>
      </c>
      <c r="AK121" s="7">
        <v>0</v>
      </c>
      <c r="AL121" s="7">
        <v>0</v>
      </c>
      <c r="AM121" s="53">
        <v>0</v>
      </c>
      <c r="AN121" s="54">
        <v>0</v>
      </c>
      <c r="AO121" s="238">
        <v>0</v>
      </c>
      <c r="AP121" s="54">
        <v>0</v>
      </c>
      <c r="AQ121" s="212" t="s">
        <v>1045</v>
      </c>
      <c r="AR121" s="207">
        <v>120</v>
      </c>
      <c r="AS121" s="207">
        <v>59</v>
      </c>
      <c r="AT121" s="206">
        <v>81.94</v>
      </c>
      <c r="AU121" s="207">
        <v>120</v>
      </c>
      <c r="AV121" s="207">
        <v>80</v>
      </c>
      <c r="AW121" s="206">
        <v>111.11</v>
      </c>
      <c r="AX121" s="207">
        <v>120</v>
      </c>
      <c r="AY121" s="213">
        <v>0</v>
      </c>
      <c r="AZ121" s="210">
        <v>0</v>
      </c>
      <c r="BA121" s="231">
        <f t="shared" si="34"/>
        <v>65.44937499999999</v>
      </c>
      <c r="BB121" s="211" t="s">
        <v>930</v>
      </c>
      <c r="BC121" s="57">
        <v>645</v>
      </c>
      <c r="BD121" s="57">
        <v>214</v>
      </c>
      <c r="BE121" s="56">
        <f t="shared" si="22"/>
        <v>0.9953488372093023</v>
      </c>
      <c r="BF121" s="57">
        <v>237</v>
      </c>
      <c r="BG121" s="57">
        <v>23</v>
      </c>
      <c r="BH121" s="58">
        <f t="shared" si="23"/>
        <v>0.1940928270042194</v>
      </c>
      <c r="BI121" s="1">
        <v>50</v>
      </c>
      <c r="BJ121" s="1">
        <v>25</v>
      </c>
      <c r="BK121" s="59">
        <f t="shared" si="24"/>
        <v>50</v>
      </c>
      <c r="BL121" s="1">
        <v>50</v>
      </c>
      <c r="BM121" s="1">
        <v>15</v>
      </c>
      <c r="BN121" s="59">
        <f t="shared" si="25"/>
        <v>30</v>
      </c>
      <c r="BO121" s="76">
        <v>0</v>
      </c>
      <c r="BP121" s="77">
        <v>2</v>
      </c>
      <c r="BQ121" s="77">
        <v>1</v>
      </c>
      <c r="BR121" s="77">
        <v>0</v>
      </c>
      <c r="BS121" s="78">
        <v>3</v>
      </c>
      <c r="BT121" s="77">
        <v>50</v>
      </c>
      <c r="BU121" s="309"/>
      <c r="BV121" s="309"/>
      <c r="BW121" s="309"/>
      <c r="BX121" s="309"/>
      <c r="BY121" s="52">
        <v>0</v>
      </c>
      <c r="BZ121" s="226">
        <v>4958</v>
      </c>
      <c r="CA121" s="227">
        <v>2</v>
      </c>
      <c r="CB121" s="227">
        <v>100</v>
      </c>
      <c r="CC121" s="66">
        <v>403</v>
      </c>
      <c r="CD121" s="66">
        <v>261</v>
      </c>
      <c r="CE121" s="273" t="s">
        <v>343</v>
      </c>
      <c r="CF121" s="277">
        <v>2721</v>
      </c>
      <c r="CG121" s="278">
        <v>1</v>
      </c>
      <c r="CH121" s="64">
        <v>100</v>
      </c>
      <c r="CI121" s="239">
        <v>7</v>
      </c>
      <c r="CJ121" s="79">
        <v>0</v>
      </c>
      <c r="CK121" s="79">
        <v>0</v>
      </c>
      <c r="CL121" s="79">
        <v>0</v>
      </c>
      <c r="CM121" s="79">
        <v>0</v>
      </c>
      <c r="CN121" s="79">
        <v>0</v>
      </c>
      <c r="CO121" s="79">
        <v>0</v>
      </c>
      <c r="CP121" s="79">
        <v>0</v>
      </c>
      <c r="CQ121" s="242" t="s">
        <v>1147</v>
      </c>
      <c r="CR121" s="243">
        <v>0</v>
      </c>
      <c r="CS121" s="350">
        <v>0</v>
      </c>
      <c r="CT121" s="351">
        <v>0</v>
      </c>
      <c r="CU121" s="352">
        <v>0</v>
      </c>
      <c r="CV121" s="68">
        <v>1969</v>
      </c>
      <c r="CW121" s="69">
        <v>3875</v>
      </c>
      <c r="CX121" s="70">
        <f t="shared" si="26"/>
        <v>196.800406297613</v>
      </c>
      <c r="CY121" s="69">
        <v>2303</v>
      </c>
      <c r="CZ121" s="70">
        <f t="shared" si="27"/>
        <v>116.9629253428136</v>
      </c>
      <c r="DA121" s="69">
        <v>2445</v>
      </c>
      <c r="DB121" s="70">
        <f t="shared" si="28"/>
        <v>124.17470797359064</v>
      </c>
      <c r="DC121" s="69">
        <v>3185</v>
      </c>
      <c r="DD121" s="71">
        <f t="shared" si="29"/>
        <v>161.75723717623157</v>
      </c>
      <c r="DE121" s="69">
        <v>4218</v>
      </c>
      <c r="DF121" s="71">
        <f t="shared" si="30"/>
        <v>214.2204164550533</v>
      </c>
      <c r="DG121" s="69">
        <v>2603</v>
      </c>
      <c r="DH121" s="71">
        <f t="shared" si="31"/>
        <v>132.19908583037073</v>
      </c>
      <c r="DI121" s="72">
        <v>1591</v>
      </c>
      <c r="DJ121" s="73">
        <f t="shared" si="32"/>
        <v>80.80243778567801</v>
      </c>
      <c r="DK121" s="74">
        <v>7</v>
      </c>
      <c r="DL121" s="75">
        <f t="shared" si="33"/>
        <v>116.66666666666667</v>
      </c>
      <c r="DM121" s="251">
        <v>0</v>
      </c>
      <c r="DN121" s="252">
        <v>0</v>
      </c>
      <c r="DO121" s="230">
        <v>0</v>
      </c>
      <c r="DP121" s="253"/>
    </row>
    <row r="122" spans="1:120" ht="15" customHeight="1" thickBot="1">
      <c r="A122" s="47">
        <v>9</v>
      </c>
      <c r="B122" s="48" t="s">
        <v>344</v>
      </c>
      <c r="C122" s="2">
        <v>3</v>
      </c>
      <c r="D122" s="2">
        <v>2</v>
      </c>
      <c r="E122" s="2">
        <v>0</v>
      </c>
      <c r="F122" s="2">
        <v>1</v>
      </c>
      <c r="G122" s="3">
        <v>6</v>
      </c>
      <c r="H122" s="2">
        <v>2381</v>
      </c>
      <c r="I122" s="292"/>
      <c r="J122" s="49">
        <v>2</v>
      </c>
      <c r="K122" s="49">
        <v>1</v>
      </c>
      <c r="L122" s="50">
        <f>(K122*100/J122)</f>
        <v>50</v>
      </c>
      <c r="M122" s="2">
        <v>36</v>
      </c>
      <c r="N122" s="2">
        <v>36</v>
      </c>
      <c r="O122" s="51">
        <f t="shared" si="19"/>
        <v>100</v>
      </c>
      <c r="P122">
        <v>114.89</v>
      </c>
      <c r="Q122">
        <v>117.02</v>
      </c>
      <c r="R122">
        <v>121.28</v>
      </c>
      <c r="S122">
        <v>153.19</v>
      </c>
      <c r="T122">
        <v>126.6</v>
      </c>
      <c r="U122" s="266">
        <v>30.555555555555557</v>
      </c>
      <c r="V122" s="266">
        <v>94.44444444444444</v>
      </c>
      <c r="W122" s="266">
        <v>86.11111111111111</v>
      </c>
      <c r="X122" s="266">
        <v>98.61111111111111</v>
      </c>
      <c r="Y122" s="266">
        <v>88.88888888888889</v>
      </c>
      <c r="Z122" s="266">
        <v>97.22222222222221</v>
      </c>
      <c r="AA122" s="266">
        <v>91.66666666666666</v>
      </c>
      <c r="AB122" s="266">
        <v>64.42</v>
      </c>
      <c r="AC122" s="266">
        <v>79.16666666666666</v>
      </c>
      <c r="AD122" s="267">
        <v>7</v>
      </c>
      <c r="AE122" s="268">
        <v>9</v>
      </c>
      <c r="AF122" s="269">
        <f t="shared" si="20"/>
        <v>2</v>
      </c>
      <c r="AG122" s="266">
        <f t="shared" si="21"/>
        <v>22.22222222222222</v>
      </c>
      <c r="AH122" s="228">
        <v>0</v>
      </c>
      <c r="AI122" s="229">
        <v>0</v>
      </c>
      <c r="AJ122" s="230">
        <v>0</v>
      </c>
      <c r="AK122" s="7">
        <v>3</v>
      </c>
      <c r="AL122" s="7">
        <v>2</v>
      </c>
      <c r="AM122" s="53">
        <v>66.6666666666667</v>
      </c>
      <c r="AN122" s="54">
        <v>0</v>
      </c>
      <c r="AO122" s="238">
        <v>1</v>
      </c>
      <c r="AP122" s="54">
        <v>0</v>
      </c>
      <c r="AQ122" s="212" t="s">
        <v>1046</v>
      </c>
      <c r="AR122" s="207">
        <v>168</v>
      </c>
      <c r="AS122" s="207">
        <v>12</v>
      </c>
      <c r="AT122" s="206">
        <v>11.11</v>
      </c>
      <c r="AU122" s="207">
        <v>168</v>
      </c>
      <c r="AV122" s="207">
        <v>52</v>
      </c>
      <c r="AW122" s="206">
        <v>48.15</v>
      </c>
      <c r="AX122" s="207">
        <v>168</v>
      </c>
      <c r="AY122" s="213">
        <v>0</v>
      </c>
      <c r="AZ122" s="210">
        <v>0</v>
      </c>
      <c r="BA122" s="231">
        <f t="shared" si="34"/>
        <v>19.213124999999998</v>
      </c>
      <c r="BB122" s="211" t="s">
        <v>924</v>
      </c>
      <c r="BC122" s="57">
        <v>1247</v>
      </c>
      <c r="BD122" s="57">
        <v>245</v>
      </c>
      <c r="BE122" s="56">
        <f t="shared" si="22"/>
        <v>0.5894145950280674</v>
      </c>
      <c r="BF122" s="57">
        <v>470</v>
      </c>
      <c r="BG122" s="57">
        <v>52</v>
      </c>
      <c r="BH122" s="58">
        <f t="shared" si="23"/>
        <v>0.22127659574468084</v>
      </c>
      <c r="BI122" s="1">
        <v>57</v>
      </c>
      <c r="BJ122" s="1">
        <v>28</v>
      </c>
      <c r="BK122" s="59">
        <f t="shared" si="24"/>
        <v>49.122807017543856</v>
      </c>
      <c r="BL122" s="1">
        <v>57</v>
      </c>
      <c r="BM122" s="1">
        <v>14</v>
      </c>
      <c r="BN122" s="59">
        <f t="shared" si="25"/>
        <v>24.561403508771928</v>
      </c>
      <c r="BO122" s="76">
        <v>0</v>
      </c>
      <c r="BP122" s="77">
        <v>2</v>
      </c>
      <c r="BQ122" s="77">
        <v>0</v>
      </c>
      <c r="BR122" s="77">
        <v>2</v>
      </c>
      <c r="BS122" s="78">
        <v>4</v>
      </c>
      <c r="BT122" s="77">
        <v>57</v>
      </c>
      <c r="BU122" s="309"/>
      <c r="BV122" s="309"/>
      <c r="BW122" s="309"/>
      <c r="BX122" s="309"/>
      <c r="BY122" s="52">
        <v>0</v>
      </c>
      <c r="BZ122" s="226">
        <v>5229</v>
      </c>
      <c r="CA122" s="227">
        <v>3</v>
      </c>
      <c r="CB122" s="227">
        <v>100</v>
      </c>
      <c r="CC122" s="66">
        <v>738</v>
      </c>
      <c r="CD122" s="66">
        <v>644</v>
      </c>
      <c r="CE122" s="273" t="s">
        <v>345</v>
      </c>
      <c r="CF122" s="277">
        <v>5229</v>
      </c>
      <c r="CG122" s="278">
        <v>3</v>
      </c>
      <c r="CH122" s="64">
        <v>100</v>
      </c>
      <c r="CI122" s="239">
        <v>7</v>
      </c>
      <c r="CJ122" s="79">
        <v>59</v>
      </c>
      <c r="CK122" s="79">
        <v>0</v>
      </c>
      <c r="CL122" s="79">
        <v>150</v>
      </c>
      <c r="CM122" s="79">
        <v>0</v>
      </c>
      <c r="CN122" s="79">
        <v>0</v>
      </c>
      <c r="CO122" s="79">
        <v>19</v>
      </c>
      <c r="CP122" s="79">
        <v>19</v>
      </c>
      <c r="CQ122" s="240" t="s">
        <v>1146</v>
      </c>
      <c r="CR122" s="241">
        <v>57.1</v>
      </c>
      <c r="CS122" s="350">
        <v>0</v>
      </c>
      <c r="CT122" s="351">
        <v>0</v>
      </c>
      <c r="CU122" s="352">
        <v>0</v>
      </c>
      <c r="CV122" s="68">
        <v>3407</v>
      </c>
      <c r="CW122" s="69">
        <v>3281</v>
      </c>
      <c r="CX122" s="70">
        <f t="shared" si="26"/>
        <v>96.30173172879365</v>
      </c>
      <c r="CY122" s="69">
        <v>2913</v>
      </c>
      <c r="CZ122" s="70">
        <f t="shared" si="27"/>
        <v>85.50044027003229</v>
      </c>
      <c r="DA122" s="69">
        <v>2129</v>
      </c>
      <c r="DB122" s="70">
        <f t="shared" si="28"/>
        <v>62.48899324919284</v>
      </c>
      <c r="DC122" s="69">
        <v>4900</v>
      </c>
      <c r="DD122" s="71">
        <f t="shared" si="29"/>
        <v>143.82154388024654</v>
      </c>
      <c r="DE122" s="69">
        <v>5225</v>
      </c>
      <c r="DF122" s="71">
        <f t="shared" si="30"/>
        <v>153.36072791312006</v>
      </c>
      <c r="DG122" s="69">
        <v>3936</v>
      </c>
      <c r="DH122" s="71">
        <f t="shared" si="31"/>
        <v>115.52685647196948</v>
      </c>
      <c r="DI122" s="72">
        <v>2417</v>
      </c>
      <c r="DJ122" s="73">
        <f t="shared" si="32"/>
        <v>70.94217786909304</v>
      </c>
      <c r="DK122" s="74">
        <v>7</v>
      </c>
      <c r="DL122" s="75">
        <f t="shared" si="33"/>
        <v>116.66666666666667</v>
      </c>
      <c r="DM122" s="251">
        <v>0</v>
      </c>
      <c r="DN122" s="252">
        <v>0</v>
      </c>
      <c r="DO122" s="230">
        <v>0</v>
      </c>
      <c r="DP122" s="253"/>
    </row>
    <row r="123" spans="1:120" ht="15" customHeight="1" thickBot="1">
      <c r="A123" s="47">
        <v>1</v>
      </c>
      <c r="B123" s="48" t="s">
        <v>346</v>
      </c>
      <c r="C123" s="2">
        <v>20</v>
      </c>
      <c r="D123" s="2">
        <v>10</v>
      </c>
      <c r="E123" s="2">
        <v>1</v>
      </c>
      <c r="F123" s="2">
        <v>6</v>
      </c>
      <c r="G123" s="3">
        <v>37</v>
      </c>
      <c r="H123" s="2">
        <v>12413</v>
      </c>
      <c r="I123" s="292"/>
      <c r="J123" s="49">
        <v>12</v>
      </c>
      <c r="K123" s="49">
        <v>12</v>
      </c>
      <c r="L123" s="50">
        <f>(K123*100/J123)</f>
        <v>100</v>
      </c>
      <c r="M123" s="2">
        <v>176</v>
      </c>
      <c r="N123" s="2">
        <v>169</v>
      </c>
      <c r="O123" s="51">
        <f t="shared" si="19"/>
        <v>96.02272727272727</v>
      </c>
      <c r="P123">
        <v>70.93</v>
      </c>
      <c r="Q123">
        <v>66.05</v>
      </c>
      <c r="R123">
        <v>70.7</v>
      </c>
      <c r="S123">
        <v>69.77</v>
      </c>
      <c r="T123">
        <v>69.36</v>
      </c>
      <c r="U123" s="266">
        <v>3.7946428571428568</v>
      </c>
      <c r="V123" s="266">
        <v>52.23214285714286</v>
      </c>
      <c r="W123" s="266">
        <v>44.419642857142854</v>
      </c>
      <c r="X123" s="266">
        <v>58.70535714285714</v>
      </c>
      <c r="Y123" s="266">
        <v>40.625</v>
      </c>
      <c r="Z123" s="266">
        <v>52.23214285714286</v>
      </c>
      <c r="AA123" s="266">
        <v>34.375</v>
      </c>
      <c r="AB123" s="266">
        <v>64.37</v>
      </c>
      <c r="AC123" s="266">
        <v>40.17857142857143</v>
      </c>
      <c r="AD123" s="267">
        <v>9</v>
      </c>
      <c r="AE123" s="268">
        <v>9</v>
      </c>
      <c r="AF123" s="269">
        <f t="shared" si="20"/>
        <v>0</v>
      </c>
      <c r="AG123" s="266">
        <f t="shared" si="21"/>
        <v>0</v>
      </c>
      <c r="AH123" s="228">
        <v>0</v>
      </c>
      <c r="AI123" s="229">
        <v>0</v>
      </c>
      <c r="AJ123" s="230">
        <v>0</v>
      </c>
      <c r="AK123" s="7">
        <v>8</v>
      </c>
      <c r="AL123" s="7">
        <v>3</v>
      </c>
      <c r="AM123" s="53">
        <v>37.5</v>
      </c>
      <c r="AN123" s="54">
        <v>0</v>
      </c>
      <c r="AO123" s="238">
        <v>6</v>
      </c>
      <c r="AP123" s="54">
        <v>0</v>
      </c>
      <c r="AQ123" s="212" t="s">
        <v>1047</v>
      </c>
      <c r="AR123" s="207">
        <v>300</v>
      </c>
      <c r="AS123" s="207">
        <v>82</v>
      </c>
      <c r="AT123" s="206">
        <v>56.94</v>
      </c>
      <c r="AU123" s="207">
        <v>300</v>
      </c>
      <c r="AV123" s="207">
        <v>159</v>
      </c>
      <c r="AW123" s="206">
        <v>110.42</v>
      </c>
      <c r="AX123" s="207">
        <v>300</v>
      </c>
      <c r="AY123" s="213">
        <v>64</v>
      </c>
      <c r="AZ123" s="210">
        <v>44.44</v>
      </c>
      <c r="BA123" s="231">
        <f t="shared" si="34"/>
        <v>69.74624999999999</v>
      </c>
      <c r="BB123" s="211" t="s">
        <v>951</v>
      </c>
      <c r="BC123" s="57">
        <v>6330</v>
      </c>
      <c r="BD123" s="57">
        <v>1053</v>
      </c>
      <c r="BE123" s="56">
        <f t="shared" si="22"/>
        <v>0.4990521327014218</v>
      </c>
      <c r="BF123" s="57">
        <v>1794</v>
      </c>
      <c r="BG123" s="57">
        <v>40</v>
      </c>
      <c r="BH123" s="58">
        <f t="shared" si="23"/>
        <v>0.044593088071348944</v>
      </c>
      <c r="BI123" s="1">
        <v>424</v>
      </c>
      <c r="BJ123" s="1">
        <v>307</v>
      </c>
      <c r="BK123" s="59">
        <f t="shared" si="24"/>
        <v>72.40566037735849</v>
      </c>
      <c r="BL123" s="1">
        <v>424</v>
      </c>
      <c r="BM123" s="1">
        <v>100</v>
      </c>
      <c r="BN123" s="59">
        <f t="shared" si="25"/>
        <v>23.58490566037736</v>
      </c>
      <c r="BO123" s="76">
        <v>0</v>
      </c>
      <c r="BP123" s="77">
        <v>4</v>
      </c>
      <c r="BQ123" s="77">
        <v>1</v>
      </c>
      <c r="BR123" s="77">
        <v>3</v>
      </c>
      <c r="BS123" s="78">
        <v>8</v>
      </c>
      <c r="BT123" s="77">
        <v>424</v>
      </c>
      <c r="BU123" s="309"/>
      <c r="BV123" s="309"/>
      <c r="BW123" s="309"/>
      <c r="BX123" s="309"/>
      <c r="BY123" s="52">
        <v>2</v>
      </c>
      <c r="BZ123" s="226">
        <v>29034</v>
      </c>
      <c r="CA123" s="227">
        <v>14</v>
      </c>
      <c r="CB123" s="227">
        <v>100</v>
      </c>
      <c r="CC123" s="65">
        <v>4363</v>
      </c>
      <c r="CD123" s="65">
        <v>2868</v>
      </c>
      <c r="CE123" s="273" t="s">
        <v>329</v>
      </c>
      <c r="CF123" s="277">
        <v>24824</v>
      </c>
      <c r="CG123" s="278">
        <v>8</v>
      </c>
      <c r="CH123" s="64">
        <v>64</v>
      </c>
      <c r="CI123" s="239">
        <v>7</v>
      </c>
      <c r="CJ123" s="79">
        <v>0</v>
      </c>
      <c r="CK123" s="79">
        <v>0</v>
      </c>
      <c r="CL123" s="79">
        <v>342</v>
      </c>
      <c r="CM123" s="79">
        <v>3</v>
      </c>
      <c r="CN123" s="79">
        <v>30</v>
      </c>
      <c r="CO123" s="79">
        <v>51</v>
      </c>
      <c r="CP123" s="79">
        <v>45</v>
      </c>
      <c r="CQ123" s="240" t="s">
        <v>1163</v>
      </c>
      <c r="CR123" s="241">
        <v>71.4</v>
      </c>
      <c r="CS123" s="350">
        <v>1</v>
      </c>
      <c r="CT123" s="351">
        <v>0</v>
      </c>
      <c r="CU123" s="352">
        <v>0</v>
      </c>
      <c r="CV123" s="68">
        <v>11814</v>
      </c>
      <c r="CW123" s="69">
        <v>12297</v>
      </c>
      <c r="CX123" s="70">
        <f t="shared" si="26"/>
        <v>104.08836973082782</v>
      </c>
      <c r="CY123" s="69">
        <v>7694</v>
      </c>
      <c r="CZ123" s="70">
        <f t="shared" si="27"/>
        <v>65.12612155070255</v>
      </c>
      <c r="DA123" s="69">
        <v>6787</v>
      </c>
      <c r="DB123" s="70">
        <f t="shared" si="28"/>
        <v>57.448789571694604</v>
      </c>
      <c r="DC123" s="69">
        <v>11036</v>
      </c>
      <c r="DD123" s="71">
        <f t="shared" si="29"/>
        <v>93.41459285593365</v>
      </c>
      <c r="DE123" s="69">
        <v>7086</v>
      </c>
      <c r="DF123" s="71">
        <f t="shared" si="30"/>
        <v>59.979685119349924</v>
      </c>
      <c r="DG123" s="69">
        <v>4171</v>
      </c>
      <c r="DH123" s="71">
        <f t="shared" si="31"/>
        <v>35.30556966311156</v>
      </c>
      <c r="DI123" s="72">
        <v>2191</v>
      </c>
      <c r="DJ123" s="73">
        <f t="shared" si="32"/>
        <v>18.545793126798714</v>
      </c>
      <c r="DK123" s="74">
        <v>5</v>
      </c>
      <c r="DL123" s="75">
        <f t="shared" si="33"/>
        <v>83.33333333333334</v>
      </c>
      <c r="DM123" s="251">
        <v>0</v>
      </c>
      <c r="DN123" s="252">
        <v>0</v>
      </c>
      <c r="DO123" s="230">
        <v>0</v>
      </c>
      <c r="DP123" s="253"/>
    </row>
    <row r="124" spans="1:120" ht="15" customHeight="1" thickBot="1">
      <c r="A124" s="47">
        <v>2</v>
      </c>
      <c r="B124" s="48" t="s">
        <v>347</v>
      </c>
      <c r="C124" s="2">
        <v>15</v>
      </c>
      <c r="D124" s="2">
        <v>5</v>
      </c>
      <c r="E124" s="2">
        <v>4</v>
      </c>
      <c r="F124" s="2">
        <v>3</v>
      </c>
      <c r="G124" s="3">
        <v>27</v>
      </c>
      <c r="H124" s="2">
        <v>10068</v>
      </c>
      <c r="I124" s="292"/>
      <c r="J124" s="49">
        <v>7</v>
      </c>
      <c r="K124" s="49">
        <v>5</v>
      </c>
      <c r="L124" s="81">
        <f>(K124*100/J124)</f>
        <v>71.42857142857143</v>
      </c>
      <c r="M124" s="2">
        <v>154</v>
      </c>
      <c r="N124" s="2">
        <v>132</v>
      </c>
      <c r="O124" s="51">
        <f t="shared" si="19"/>
        <v>85.71428571428571</v>
      </c>
      <c r="P124">
        <v>28.35</v>
      </c>
      <c r="Q124">
        <v>31.19</v>
      </c>
      <c r="R124">
        <v>28.35</v>
      </c>
      <c r="S124">
        <v>32.22</v>
      </c>
      <c r="T124">
        <v>30.03</v>
      </c>
      <c r="U124" s="266">
        <v>1.5037593984962405</v>
      </c>
      <c r="V124" s="266">
        <v>8.020050125313283</v>
      </c>
      <c r="W124" s="266">
        <v>5.263157894736842</v>
      </c>
      <c r="X124" s="266">
        <v>7.518796992481203</v>
      </c>
      <c r="Y124" s="266">
        <v>3.7593984962406015</v>
      </c>
      <c r="Z124" s="266">
        <v>7.769423558897243</v>
      </c>
      <c r="AA124" s="266">
        <v>4.010025062656641</v>
      </c>
      <c r="AB124" s="266">
        <v>70.93</v>
      </c>
      <c r="AC124" s="266">
        <v>6.265664160401002</v>
      </c>
      <c r="AD124" s="267">
        <v>9</v>
      </c>
      <c r="AE124" s="268">
        <v>9</v>
      </c>
      <c r="AF124" s="269">
        <f t="shared" si="20"/>
        <v>0</v>
      </c>
      <c r="AG124" s="266">
        <f t="shared" si="21"/>
        <v>0</v>
      </c>
      <c r="AH124" s="228">
        <v>3</v>
      </c>
      <c r="AI124" s="229">
        <v>0</v>
      </c>
      <c r="AJ124" s="230">
        <v>0</v>
      </c>
      <c r="AK124" s="7">
        <v>1</v>
      </c>
      <c r="AL124" s="7">
        <v>0</v>
      </c>
      <c r="AM124" s="53">
        <v>0</v>
      </c>
      <c r="AN124" s="54">
        <v>0</v>
      </c>
      <c r="AO124" s="238">
        <v>1</v>
      </c>
      <c r="AP124" s="54">
        <v>0</v>
      </c>
      <c r="AQ124" s="212" t="s">
        <v>1048</v>
      </c>
      <c r="AR124" s="207">
        <v>300</v>
      </c>
      <c r="AS124" s="207">
        <v>0</v>
      </c>
      <c r="AT124" s="206">
        <v>0</v>
      </c>
      <c r="AU124" s="207">
        <v>300</v>
      </c>
      <c r="AV124" s="207">
        <v>248</v>
      </c>
      <c r="AW124" s="206">
        <v>187.88</v>
      </c>
      <c r="AX124" s="207">
        <v>300</v>
      </c>
      <c r="AY124" s="213">
        <v>0</v>
      </c>
      <c r="AZ124" s="210">
        <v>0</v>
      </c>
      <c r="BA124" s="231">
        <f t="shared" si="34"/>
        <v>58.7125</v>
      </c>
      <c r="BB124" s="211" t="s">
        <v>960</v>
      </c>
      <c r="BC124" s="57">
        <v>5462</v>
      </c>
      <c r="BD124" s="57">
        <v>754</v>
      </c>
      <c r="BE124" s="56">
        <f t="shared" si="22"/>
        <v>0.414134016843647</v>
      </c>
      <c r="BF124" s="57">
        <v>1854</v>
      </c>
      <c r="BG124" s="57">
        <v>105</v>
      </c>
      <c r="BH124" s="58">
        <f t="shared" si="23"/>
        <v>0.11326860841423948</v>
      </c>
      <c r="BI124" s="1">
        <v>341</v>
      </c>
      <c r="BJ124" s="1">
        <v>149</v>
      </c>
      <c r="BK124" s="59">
        <f t="shared" si="24"/>
        <v>43.6950146627566</v>
      </c>
      <c r="BL124" s="1">
        <v>341</v>
      </c>
      <c r="BM124" s="1">
        <v>99</v>
      </c>
      <c r="BN124" s="59">
        <f t="shared" si="25"/>
        <v>29.03225806451613</v>
      </c>
      <c r="BO124" s="76">
        <v>1</v>
      </c>
      <c r="BP124" s="77">
        <v>2</v>
      </c>
      <c r="BQ124" s="77">
        <v>2</v>
      </c>
      <c r="BR124" s="77">
        <v>0</v>
      </c>
      <c r="BS124" s="78">
        <v>4</v>
      </c>
      <c r="BT124" s="77">
        <v>341</v>
      </c>
      <c r="BU124" s="309"/>
      <c r="BV124" s="309"/>
      <c r="BW124" s="309"/>
      <c r="BX124" s="309"/>
      <c r="BY124" s="52">
        <v>1</v>
      </c>
      <c r="BZ124" s="226">
        <v>24824</v>
      </c>
      <c r="CA124" s="227">
        <v>12</v>
      </c>
      <c r="CB124" s="227">
        <v>100</v>
      </c>
      <c r="CC124" s="65">
        <v>3801</v>
      </c>
      <c r="CD124" s="65">
        <v>1913</v>
      </c>
      <c r="CE124" s="273" t="s">
        <v>348</v>
      </c>
      <c r="CF124" s="277">
        <v>29034</v>
      </c>
      <c r="CG124" s="278">
        <v>9</v>
      </c>
      <c r="CH124" s="64">
        <v>66</v>
      </c>
      <c r="CI124" s="239">
        <v>7</v>
      </c>
      <c r="CJ124" s="79">
        <v>0</v>
      </c>
      <c r="CK124" s="79">
        <v>0</v>
      </c>
      <c r="CL124" s="79">
        <v>102</v>
      </c>
      <c r="CM124" s="79">
        <v>0</v>
      </c>
      <c r="CN124" s="79">
        <v>0</v>
      </c>
      <c r="CO124" s="79">
        <v>123</v>
      </c>
      <c r="CP124" s="79">
        <v>123</v>
      </c>
      <c r="CQ124" s="240" t="s">
        <v>1150</v>
      </c>
      <c r="CR124" s="241">
        <v>42.8</v>
      </c>
      <c r="CS124" s="350">
        <v>1</v>
      </c>
      <c r="CT124" s="351">
        <v>0</v>
      </c>
      <c r="CU124" s="352">
        <v>0</v>
      </c>
      <c r="CV124" s="68">
        <v>6385</v>
      </c>
      <c r="CW124" s="69">
        <v>7150</v>
      </c>
      <c r="CX124" s="70">
        <f t="shared" si="26"/>
        <v>111.98120595144871</v>
      </c>
      <c r="CY124" s="69">
        <v>3857</v>
      </c>
      <c r="CZ124" s="70">
        <f t="shared" si="27"/>
        <v>60.40720438527799</v>
      </c>
      <c r="DA124" s="69">
        <v>3832</v>
      </c>
      <c r="DB124" s="70">
        <f t="shared" si="28"/>
        <v>60.01566170712608</v>
      </c>
      <c r="DC124" s="69">
        <v>7826</v>
      </c>
      <c r="DD124" s="71">
        <f t="shared" si="29"/>
        <v>122.5685199686766</v>
      </c>
      <c r="DE124" s="69">
        <v>6602</v>
      </c>
      <c r="DF124" s="71">
        <f t="shared" si="30"/>
        <v>103.39859044635867</v>
      </c>
      <c r="DG124" s="69">
        <v>4582</v>
      </c>
      <c r="DH124" s="71">
        <f t="shared" si="31"/>
        <v>71.76194205168363</v>
      </c>
      <c r="DI124" s="72">
        <v>4388</v>
      </c>
      <c r="DJ124" s="73">
        <f t="shared" si="32"/>
        <v>68.72357086922474</v>
      </c>
      <c r="DK124" s="74">
        <v>4</v>
      </c>
      <c r="DL124" s="75">
        <f t="shared" si="33"/>
        <v>66.66666666666666</v>
      </c>
      <c r="DM124" s="251">
        <v>6</v>
      </c>
      <c r="DN124" s="254">
        <v>6</v>
      </c>
      <c r="DO124" s="230">
        <v>100</v>
      </c>
      <c r="DP124" s="253"/>
    </row>
    <row r="125" spans="1:120" ht="15" customHeight="1" thickBot="1">
      <c r="A125" s="47">
        <v>2</v>
      </c>
      <c r="B125" s="48" t="s">
        <v>349</v>
      </c>
      <c r="C125" s="2">
        <v>0</v>
      </c>
      <c r="D125" s="2">
        <v>1</v>
      </c>
      <c r="E125" s="2">
        <v>0</v>
      </c>
      <c r="F125" s="2">
        <v>0</v>
      </c>
      <c r="G125" s="3">
        <v>1</v>
      </c>
      <c r="H125" s="2">
        <v>2864</v>
      </c>
      <c r="I125" s="292"/>
      <c r="J125" s="49">
        <v>1</v>
      </c>
      <c r="K125" s="49">
        <v>0</v>
      </c>
      <c r="L125" s="50">
        <f>(K125*100/J125)</f>
        <v>0</v>
      </c>
      <c r="M125" s="2">
        <v>29</v>
      </c>
      <c r="N125" s="2">
        <v>29</v>
      </c>
      <c r="O125" s="51">
        <f t="shared" si="19"/>
        <v>100</v>
      </c>
      <c r="P125">
        <v>96.97</v>
      </c>
      <c r="Q125">
        <v>96.21</v>
      </c>
      <c r="R125">
        <v>90.15</v>
      </c>
      <c r="S125">
        <v>74.24</v>
      </c>
      <c r="T125">
        <v>89.39</v>
      </c>
      <c r="U125" s="266">
        <v>39.310344827586206</v>
      </c>
      <c r="V125" s="266">
        <v>55.86206896551724</v>
      </c>
      <c r="W125" s="266">
        <v>58.620689655172406</v>
      </c>
      <c r="X125" s="266">
        <v>65.51724137931035</v>
      </c>
      <c r="Y125" s="266">
        <v>60</v>
      </c>
      <c r="Z125" s="266">
        <v>62.06896551724138</v>
      </c>
      <c r="AA125" s="266">
        <v>63.44827586206897</v>
      </c>
      <c r="AB125" s="266">
        <v>81.43</v>
      </c>
      <c r="AC125" s="266">
        <v>53.103448275862064</v>
      </c>
      <c r="AD125" s="267">
        <v>8</v>
      </c>
      <c r="AE125" s="268">
        <v>9</v>
      </c>
      <c r="AF125" s="269">
        <f t="shared" si="20"/>
        <v>1</v>
      </c>
      <c r="AG125" s="266">
        <f t="shared" si="21"/>
        <v>11.11111111111111</v>
      </c>
      <c r="AH125" s="228">
        <v>0</v>
      </c>
      <c r="AI125" s="229">
        <v>0</v>
      </c>
      <c r="AJ125" s="230">
        <v>0</v>
      </c>
      <c r="AK125" s="7">
        <v>3</v>
      </c>
      <c r="AL125" s="7">
        <v>1</v>
      </c>
      <c r="AM125" s="53">
        <v>33.3333333333333</v>
      </c>
      <c r="AN125" s="54">
        <v>0</v>
      </c>
      <c r="AO125" s="238">
        <v>1</v>
      </c>
      <c r="AP125" s="54">
        <v>0</v>
      </c>
      <c r="AQ125" s="212" t="s">
        <v>1049</v>
      </c>
      <c r="AR125" s="207">
        <v>168</v>
      </c>
      <c r="AS125" s="207">
        <v>0</v>
      </c>
      <c r="AT125" s="206">
        <v>0</v>
      </c>
      <c r="AU125" s="207">
        <v>168</v>
      </c>
      <c r="AV125" s="207">
        <v>68</v>
      </c>
      <c r="AW125" s="206">
        <v>62.96</v>
      </c>
      <c r="AX125" s="207">
        <v>168</v>
      </c>
      <c r="AY125" s="213">
        <v>0</v>
      </c>
      <c r="AZ125" s="210">
        <v>0</v>
      </c>
      <c r="BA125" s="231">
        <f t="shared" si="34"/>
        <v>19.675</v>
      </c>
      <c r="BB125" s="211" t="s">
        <v>924</v>
      </c>
      <c r="BC125" s="57">
        <v>1523</v>
      </c>
      <c r="BD125" s="57">
        <v>367</v>
      </c>
      <c r="BE125" s="56">
        <f t="shared" si="22"/>
        <v>0.7229152987524622</v>
      </c>
      <c r="BF125" s="57">
        <v>449</v>
      </c>
      <c r="BG125" s="57">
        <v>184</v>
      </c>
      <c r="BH125" s="58">
        <f t="shared" si="23"/>
        <v>0.8195991091314031</v>
      </c>
      <c r="BI125" s="1">
        <v>109</v>
      </c>
      <c r="BJ125" s="1">
        <v>54</v>
      </c>
      <c r="BK125" s="59">
        <f t="shared" si="24"/>
        <v>49.54128440366973</v>
      </c>
      <c r="BL125" s="1">
        <v>109</v>
      </c>
      <c r="BM125" s="1">
        <v>33</v>
      </c>
      <c r="BN125" s="59">
        <f t="shared" si="25"/>
        <v>30.275229357798167</v>
      </c>
      <c r="BO125" s="76">
        <v>1</v>
      </c>
      <c r="BP125" s="77">
        <v>3</v>
      </c>
      <c r="BQ125" s="77">
        <v>0</v>
      </c>
      <c r="BR125" s="77">
        <v>1</v>
      </c>
      <c r="BS125" s="78">
        <v>4</v>
      </c>
      <c r="BT125" s="77">
        <v>109</v>
      </c>
      <c r="BU125" s="309"/>
      <c r="BV125" s="309"/>
      <c r="BW125" s="309"/>
      <c r="BX125" s="309"/>
      <c r="BY125" s="52">
        <v>0</v>
      </c>
      <c r="BZ125" s="226">
        <v>7974</v>
      </c>
      <c r="CA125" s="227">
        <v>4</v>
      </c>
      <c r="CB125" s="227">
        <v>100</v>
      </c>
      <c r="CC125" s="65">
        <v>1242</v>
      </c>
      <c r="CD125" s="65">
        <v>1231</v>
      </c>
      <c r="CE125" s="273" t="s">
        <v>350</v>
      </c>
      <c r="CF125" s="277">
        <v>7974</v>
      </c>
      <c r="CG125" s="278">
        <v>4</v>
      </c>
      <c r="CH125" s="64">
        <v>100</v>
      </c>
      <c r="CI125" s="239">
        <v>7</v>
      </c>
      <c r="CJ125" s="79">
        <v>32</v>
      </c>
      <c r="CK125" s="79">
        <v>0</v>
      </c>
      <c r="CL125" s="79">
        <v>1536</v>
      </c>
      <c r="CM125" s="79">
        <v>19</v>
      </c>
      <c r="CN125" s="79">
        <v>38</v>
      </c>
      <c r="CO125" s="79">
        <v>19</v>
      </c>
      <c r="CP125" s="79">
        <v>44</v>
      </c>
      <c r="CQ125" s="240" t="s">
        <v>1143</v>
      </c>
      <c r="CR125" s="241">
        <v>85.7</v>
      </c>
      <c r="CS125" s="350">
        <v>0</v>
      </c>
      <c r="CT125" s="351">
        <v>0</v>
      </c>
      <c r="CU125" s="352">
        <v>0</v>
      </c>
      <c r="CV125" s="68">
        <v>1380</v>
      </c>
      <c r="CW125" s="69">
        <v>2796</v>
      </c>
      <c r="CX125" s="70">
        <f t="shared" si="26"/>
        <v>202.6086956521739</v>
      </c>
      <c r="CY125" s="69">
        <v>1418</v>
      </c>
      <c r="CZ125" s="70">
        <f t="shared" si="27"/>
        <v>102.7536231884058</v>
      </c>
      <c r="DA125" s="69">
        <v>1422</v>
      </c>
      <c r="DB125" s="70">
        <f t="shared" si="28"/>
        <v>103.04347826086956</v>
      </c>
      <c r="DC125" s="69">
        <v>2862</v>
      </c>
      <c r="DD125" s="71">
        <f t="shared" si="29"/>
        <v>207.39130434782606</v>
      </c>
      <c r="DE125" s="69">
        <v>1509</v>
      </c>
      <c r="DF125" s="71">
        <f t="shared" si="30"/>
        <v>109.34782608695653</v>
      </c>
      <c r="DG125" s="69">
        <v>2812</v>
      </c>
      <c r="DH125" s="71">
        <f t="shared" si="31"/>
        <v>203.768115942029</v>
      </c>
      <c r="DI125" s="72">
        <v>886</v>
      </c>
      <c r="DJ125" s="73">
        <f t="shared" si="32"/>
        <v>64.20289855072464</v>
      </c>
      <c r="DK125" s="74">
        <v>7</v>
      </c>
      <c r="DL125" s="75">
        <f t="shared" si="33"/>
        <v>116.66666666666667</v>
      </c>
      <c r="DM125" s="251">
        <v>0</v>
      </c>
      <c r="DN125" s="252">
        <v>0</v>
      </c>
      <c r="DO125" s="230">
        <v>0</v>
      </c>
      <c r="DP125" s="253"/>
    </row>
    <row r="126" spans="1:120" ht="15" customHeight="1" thickBot="1">
      <c r="A126" s="47">
        <v>9</v>
      </c>
      <c r="B126" s="48" t="s">
        <v>351</v>
      </c>
      <c r="C126" s="2">
        <v>3</v>
      </c>
      <c r="D126" s="2">
        <v>4</v>
      </c>
      <c r="E126" s="2">
        <v>0</v>
      </c>
      <c r="F126" s="2">
        <v>0</v>
      </c>
      <c r="G126" s="3">
        <v>7</v>
      </c>
      <c r="H126" s="2">
        <v>2293</v>
      </c>
      <c r="I126" s="292"/>
      <c r="J126" s="49">
        <v>2</v>
      </c>
      <c r="K126" s="49">
        <v>1</v>
      </c>
      <c r="L126" s="50">
        <f>(K126*100/J126)</f>
        <v>50</v>
      </c>
      <c r="M126" s="2">
        <v>31</v>
      </c>
      <c r="N126" s="2">
        <v>31</v>
      </c>
      <c r="O126" s="51">
        <f t="shared" si="19"/>
        <v>100</v>
      </c>
      <c r="P126">
        <v>122.39</v>
      </c>
      <c r="Q126">
        <v>119.4</v>
      </c>
      <c r="R126">
        <v>123.88</v>
      </c>
      <c r="S126">
        <v>122.39</v>
      </c>
      <c r="T126">
        <v>122.01</v>
      </c>
      <c r="U126" s="266">
        <v>65.75342465753424</v>
      </c>
      <c r="V126" s="266">
        <v>76.71232876712328</v>
      </c>
      <c r="W126" s="266">
        <v>75.34246575342466</v>
      </c>
      <c r="X126" s="266">
        <v>78.08219178082192</v>
      </c>
      <c r="Y126" s="266">
        <v>72.6027397260274</v>
      </c>
      <c r="Z126" s="266">
        <v>80.82191780821918</v>
      </c>
      <c r="AA126" s="266">
        <v>76.71232876712328</v>
      </c>
      <c r="AB126" s="266">
        <v>80.18</v>
      </c>
      <c r="AC126" s="266">
        <v>4.10958904109589</v>
      </c>
      <c r="AD126" s="267">
        <v>8</v>
      </c>
      <c r="AE126" s="268">
        <v>9</v>
      </c>
      <c r="AF126" s="269">
        <f t="shared" si="20"/>
        <v>1</v>
      </c>
      <c r="AG126" s="266">
        <f t="shared" si="21"/>
        <v>11.11111111111111</v>
      </c>
      <c r="AH126" s="228">
        <v>0</v>
      </c>
      <c r="AI126" s="229">
        <v>0</v>
      </c>
      <c r="AJ126" s="230">
        <v>0</v>
      </c>
      <c r="AK126" s="7">
        <v>0</v>
      </c>
      <c r="AL126" s="7">
        <v>0</v>
      </c>
      <c r="AM126" s="53">
        <v>0</v>
      </c>
      <c r="AN126" s="54">
        <v>0</v>
      </c>
      <c r="AO126" s="238">
        <v>1</v>
      </c>
      <c r="AP126" s="54">
        <v>0</v>
      </c>
      <c r="AQ126" s="212" t="s">
        <v>1050</v>
      </c>
      <c r="AR126" s="207">
        <v>168</v>
      </c>
      <c r="AS126" s="207">
        <v>0</v>
      </c>
      <c r="AT126" s="206">
        <v>0</v>
      </c>
      <c r="AU126" s="207">
        <v>168</v>
      </c>
      <c r="AV126" s="207">
        <v>56</v>
      </c>
      <c r="AW126" s="206">
        <v>51.85</v>
      </c>
      <c r="AX126" s="207">
        <v>168</v>
      </c>
      <c r="AY126" s="213">
        <v>5</v>
      </c>
      <c r="AZ126" s="210">
        <v>4.63</v>
      </c>
      <c r="BA126" s="231">
        <f t="shared" si="34"/>
        <v>17.65</v>
      </c>
      <c r="BB126" s="211" t="s">
        <v>924</v>
      </c>
      <c r="BC126" s="57">
        <v>1155</v>
      </c>
      <c r="BD126" s="57">
        <v>342</v>
      </c>
      <c r="BE126" s="56">
        <f t="shared" si="22"/>
        <v>0.8883116883116883</v>
      </c>
      <c r="BF126" s="57">
        <v>380</v>
      </c>
      <c r="BG126" s="57">
        <v>29</v>
      </c>
      <c r="BH126" s="58">
        <f t="shared" si="23"/>
        <v>0.15263157894736842</v>
      </c>
      <c r="BI126" s="1">
        <v>75</v>
      </c>
      <c r="BJ126" s="1">
        <v>23</v>
      </c>
      <c r="BK126" s="59">
        <f t="shared" si="24"/>
        <v>30.666666666666664</v>
      </c>
      <c r="BL126" s="1">
        <v>75</v>
      </c>
      <c r="BM126" s="1">
        <v>16</v>
      </c>
      <c r="BN126" s="59">
        <f t="shared" si="25"/>
        <v>21.333333333333336</v>
      </c>
      <c r="BO126" s="76">
        <v>0</v>
      </c>
      <c r="BP126" s="77">
        <v>1</v>
      </c>
      <c r="BQ126" s="77">
        <v>0</v>
      </c>
      <c r="BR126" s="77">
        <v>0</v>
      </c>
      <c r="BS126" s="78">
        <v>1</v>
      </c>
      <c r="BT126" s="77">
        <v>75</v>
      </c>
      <c r="BU126" s="309"/>
      <c r="BV126" s="309"/>
      <c r="BW126" s="309"/>
      <c r="BX126" s="309"/>
      <c r="BY126" s="52">
        <v>0</v>
      </c>
      <c r="BZ126" s="226">
        <v>5223</v>
      </c>
      <c r="CA126" s="227">
        <v>3</v>
      </c>
      <c r="CB126" s="227">
        <v>100</v>
      </c>
      <c r="CC126" s="66">
        <v>705</v>
      </c>
      <c r="CD126" s="66">
        <v>704</v>
      </c>
      <c r="CE126" s="273" t="s">
        <v>352</v>
      </c>
      <c r="CF126" s="277">
        <v>5223</v>
      </c>
      <c r="CG126" s="278">
        <v>3</v>
      </c>
      <c r="CH126" s="64">
        <v>100</v>
      </c>
      <c r="CI126" s="239">
        <v>7</v>
      </c>
      <c r="CJ126" s="79">
        <v>26</v>
      </c>
      <c r="CK126" s="79">
        <v>0</v>
      </c>
      <c r="CL126" s="79">
        <v>107</v>
      </c>
      <c r="CM126" s="79">
        <v>12</v>
      </c>
      <c r="CN126" s="79">
        <v>0</v>
      </c>
      <c r="CO126" s="79">
        <v>25</v>
      </c>
      <c r="CP126" s="79">
        <v>24</v>
      </c>
      <c r="CQ126" s="240" t="s">
        <v>1145</v>
      </c>
      <c r="CR126" s="241">
        <v>71.4</v>
      </c>
      <c r="CS126" s="350">
        <v>0</v>
      </c>
      <c r="CT126" s="351">
        <v>0</v>
      </c>
      <c r="CU126" s="352">
        <v>0</v>
      </c>
      <c r="CV126" s="68">
        <v>3856</v>
      </c>
      <c r="CW126" s="69">
        <v>6423</v>
      </c>
      <c r="CX126" s="70">
        <f t="shared" si="26"/>
        <v>166.5715767634855</v>
      </c>
      <c r="CY126" s="69">
        <v>3046</v>
      </c>
      <c r="CZ126" s="70">
        <f t="shared" si="27"/>
        <v>78.99377593360995</v>
      </c>
      <c r="DA126" s="69">
        <v>1929</v>
      </c>
      <c r="DB126" s="70">
        <f t="shared" si="28"/>
        <v>50.02593360995851</v>
      </c>
      <c r="DC126" s="69">
        <v>3824</v>
      </c>
      <c r="DD126" s="71">
        <f t="shared" si="29"/>
        <v>99.1701244813278</v>
      </c>
      <c r="DE126" s="69">
        <v>4011</v>
      </c>
      <c r="DF126" s="71">
        <f t="shared" si="30"/>
        <v>104.01970954356847</v>
      </c>
      <c r="DG126" s="69">
        <v>2836</v>
      </c>
      <c r="DH126" s="71">
        <f t="shared" si="31"/>
        <v>73.54771784232366</v>
      </c>
      <c r="DI126" s="72">
        <v>2109</v>
      </c>
      <c r="DJ126" s="73">
        <f t="shared" si="32"/>
        <v>54.693983402489636</v>
      </c>
      <c r="DK126" s="74">
        <v>7</v>
      </c>
      <c r="DL126" s="75">
        <f t="shared" si="33"/>
        <v>116.66666666666667</v>
      </c>
      <c r="DM126" s="251">
        <v>1</v>
      </c>
      <c r="DN126" s="252">
        <v>1</v>
      </c>
      <c r="DO126" s="230">
        <v>100</v>
      </c>
      <c r="DP126" s="253"/>
    </row>
    <row r="127" spans="1:120" ht="15" customHeight="1" thickBot="1">
      <c r="A127" s="47">
        <v>6</v>
      </c>
      <c r="B127" s="48" t="s">
        <v>353</v>
      </c>
      <c r="C127" s="2">
        <v>10</v>
      </c>
      <c r="D127" s="2">
        <v>1</v>
      </c>
      <c r="E127" s="2">
        <v>0</v>
      </c>
      <c r="F127" s="2">
        <v>1</v>
      </c>
      <c r="G127" s="3">
        <v>12</v>
      </c>
      <c r="H127" s="2">
        <v>3078</v>
      </c>
      <c r="I127" s="292"/>
      <c r="J127" s="49">
        <v>0</v>
      </c>
      <c r="K127" s="49">
        <v>0</v>
      </c>
      <c r="L127" s="50">
        <v>0</v>
      </c>
      <c r="M127" s="2">
        <v>45</v>
      </c>
      <c r="N127" s="2">
        <v>43</v>
      </c>
      <c r="O127" s="51">
        <f t="shared" si="19"/>
        <v>95.55555555555556</v>
      </c>
      <c r="P127">
        <v>126.61</v>
      </c>
      <c r="Q127">
        <v>130.65</v>
      </c>
      <c r="R127">
        <v>126.61</v>
      </c>
      <c r="S127">
        <v>125.81</v>
      </c>
      <c r="T127">
        <v>127.42</v>
      </c>
      <c r="U127" s="266">
        <v>146.47887323943664</v>
      </c>
      <c r="V127" s="266">
        <v>161.26760563380282</v>
      </c>
      <c r="W127" s="266">
        <v>150</v>
      </c>
      <c r="X127" s="266">
        <v>169.01408450704224</v>
      </c>
      <c r="Y127" s="266">
        <v>138.73239436619718</v>
      </c>
      <c r="Z127" s="266">
        <v>162.67605633802816</v>
      </c>
      <c r="AA127" s="266">
        <v>103.52112676056338</v>
      </c>
      <c r="AB127" s="266">
        <v>74.19</v>
      </c>
      <c r="AC127" s="266">
        <v>89.43661971830986</v>
      </c>
      <c r="AD127" s="267">
        <v>2</v>
      </c>
      <c r="AE127" s="268">
        <v>9</v>
      </c>
      <c r="AF127" s="269">
        <f t="shared" si="20"/>
        <v>7</v>
      </c>
      <c r="AG127" s="266">
        <f t="shared" si="21"/>
        <v>77.77777777777779</v>
      </c>
      <c r="AH127" s="228">
        <v>0</v>
      </c>
      <c r="AI127" s="229">
        <v>0</v>
      </c>
      <c r="AJ127" s="230">
        <v>0</v>
      </c>
      <c r="AK127" s="7">
        <v>1</v>
      </c>
      <c r="AL127" s="7">
        <v>0</v>
      </c>
      <c r="AM127" s="53">
        <v>0</v>
      </c>
      <c r="AN127" s="54">
        <v>0</v>
      </c>
      <c r="AO127" s="238">
        <v>1</v>
      </c>
      <c r="AP127" s="54">
        <v>0</v>
      </c>
      <c r="AQ127" s="207">
        <v>5263</v>
      </c>
      <c r="AR127" s="207">
        <v>168</v>
      </c>
      <c r="AS127" s="207">
        <v>22</v>
      </c>
      <c r="AT127" s="206">
        <v>20.37</v>
      </c>
      <c r="AU127" s="207">
        <v>168</v>
      </c>
      <c r="AV127" s="207">
        <v>22</v>
      </c>
      <c r="AW127" s="206">
        <v>20.37</v>
      </c>
      <c r="AX127" s="207">
        <v>168</v>
      </c>
      <c r="AY127" s="213">
        <v>4</v>
      </c>
      <c r="AZ127" s="210">
        <v>3.7</v>
      </c>
      <c r="BA127" s="231">
        <f t="shared" si="34"/>
        <v>15.160625</v>
      </c>
      <c r="BB127" s="211" t="s">
        <v>924</v>
      </c>
      <c r="BC127" s="57">
        <v>1773</v>
      </c>
      <c r="BD127" s="57">
        <v>501</v>
      </c>
      <c r="BE127" s="56">
        <f t="shared" si="22"/>
        <v>0.8477157360406091</v>
      </c>
      <c r="BF127" s="57">
        <v>480</v>
      </c>
      <c r="BG127" s="57">
        <v>15</v>
      </c>
      <c r="BH127" s="58">
        <f t="shared" si="23"/>
        <v>0.0625</v>
      </c>
      <c r="BI127" s="1">
        <v>74</v>
      </c>
      <c r="BJ127" s="1">
        <v>16</v>
      </c>
      <c r="BK127" s="59">
        <f t="shared" si="24"/>
        <v>21.62162162162162</v>
      </c>
      <c r="BL127" s="1">
        <v>74</v>
      </c>
      <c r="BM127" s="1">
        <v>25</v>
      </c>
      <c r="BN127" s="59">
        <f t="shared" si="25"/>
        <v>33.78378378378378</v>
      </c>
      <c r="BO127" s="76">
        <v>1</v>
      </c>
      <c r="BP127" s="77">
        <v>3</v>
      </c>
      <c r="BQ127" s="77">
        <v>0</v>
      </c>
      <c r="BR127" s="77">
        <v>1</v>
      </c>
      <c r="BS127" s="78">
        <v>4</v>
      </c>
      <c r="BT127" s="77">
        <v>74</v>
      </c>
      <c r="BU127" s="309"/>
      <c r="BV127" s="309"/>
      <c r="BW127" s="309"/>
      <c r="BX127" s="309"/>
      <c r="BY127" s="52">
        <v>0</v>
      </c>
      <c r="BZ127" s="226">
        <v>8059</v>
      </c>
      <c r="CA127" s="227">
        <v>4</v>
      </c>
      <c r="CB127" s="227">
        <v>100</v>
      </c>
      <c r="CC127" s="65">
        <v>1281</v>
      </c>
      <c r="CD127" s="66">
        <v>957</v>
      </c>
      <c r="CE127" s="273" t="s">
        <v>153</v>
      </c>
      <c r="CF127" s="277">
        <v>8059</v>
      </c>
      <c r="CG127" s="278">
        <v>4</v>
      </c>
      <c r="CH127" s="64">
        <v>100</v>
      </c>
      <c r="CI127" s="239">
        <v>7</v>
      </c>
      <c r="CJ127" s="79">
        <v>364</v>
      </c>
      <c r="CK127" s="79">
        <v>0</v>
      </c>
      <c r="CL127" s="79">
        <v>331</v>
      </c>
      <c r="CM127" s="79">
        <v>364</v>
      </c>
      <c r="CN127" s="79">
        <v>329</v>
      </c>
      <c r="CO127" s="79">
        <v>125</v>
      </c>
      <c r="CP127" s="79">
        <v>0</v>
      </c>
      <c r="CQ127" s="240" t="s">
        <v>1171</v>
      </c>
      <c r="CR127" s="241">
        <v>71.4</v>
      </c>
      <c r="CS127" s="350">
        <v>0</v>
      </c>
      <c r="CT127" s="351">
        <v>0</v>
      </c>
      <c r="CU127" s="352">
        <v>0</v>
      </c>
      <c r="CV127" s="68">
        <v>3882</v>
      </c>
      <c r="CW127" s="69">
        <v>4082</v>
      </c>
      <c r="CX127" s="70">
        <f t="shared" si="26"/>
        <v>105.15198351365275</v>
      </c>
      <c r="CY127" s="69">
        <v>2253</v>
      </c>
      <c r="CZ127" s="70">
        <f t="shared" si="27"/>
        <v>58.037094281298295</v>
      </c>
      <c r="DA127" s="69">
        <v>2095</v>
      </c>
      <c r="DB127" s="70">
        <f t="shared" si="28"/>
        <v>53.96702730551263</v>
      </c>
      <c r="DC127" s="69">
        <v>4392</v>
      </c>
      <c r="DD127" s="71">
        <f t="shared" si="29"/>
        <v>113.13755795981453</v>
      </c>
      <c r="DE127" s="69">
        <v>3872</v>
      </c>
      <c r="DF127" s="71">
        <f t="shared" si="30"/>
        <v>99.74240082431737</v>
      </c>
      <c r="DG127" s="69">
        <v>2581</v>
      </c>
      <c r="DH127" s="71">
        <f t="shared" si="31"/>
        <v>66.48634724368881</v>
      </c>
      <c r="DI127" s="72">
        <v>2492</v>
      </c>
      <c r="DJ127" s="73">
        <f t="shared" si="32"/>
        <v>64.19371458011335</v>
      </c>
      <c r="DK127" s="74">
        <v>3</v>
      </c>
      <c r="DL127" s="75">
        <f t="shared" si="33"/>
        <v>50</v>
      </c>
      <c r="DM127" s="251">
        <v>1</v>
      </c>
      <c r="DN127" s="252">
        <v>0</v>
      </c>
      <c r="DO127" s="230">
        <v>0</v>
      </c>
      <c r="DP127" s="253"/>
    </row>
    <row r="128" spans="1:120" ht="15" customHeight="1" thickBot="1">
      <c r="A128" s="47">
        <v>9</v>
      </c>
      <c r="B128" s="48" t="s">
        <v>354</v>
      </c>
      <c r="C128" s="2">
        <v>4</v>
      </c>
      <c r="D128" s="2">
        <v>1</v>
      </c>
      <c r="E128" s="2">
        <v>1</v>
      </c>
      <c r="F128" s="2">
        <v>1</v>
      </c>
      <c r="G128" s="3">
        <v>7</v>
      </c>
      <c r="H128" s="2">
        <v>1928</v>
      </c>
      <c r="I128" s="292"/>
      <c r="J128" s="49">
        <v>3</v>
      </c>
      <c r="K128" s="49">
        <v>2</v>
      </c>
      <c r="L128" s="81">
        <f>(K128*100/J128)</f>
        <v>66.66666666666667</v>
      </c>
      <c r="M128" s="2">
        <v>28</v>
      </c>
      <c r="N128" s="2">
        <v>27</v>
      </c>
      <c r="O128" s="51">
        <f t="shared" si="19"/>
        <v>96.42857142857143</v>
      </c>
      <c r="P128">
        <v>114.29</v>
      </c>
      <c r="Q128">
        <v>110.71</v>
      </c>
      <c r="R128">
        <v>108.93</v>
      </c>
      <c r="S128">
        <v>98.21</v>
      </c>
      <c r="T128">
        <v>108.04</v>
      </c>
      <c r="U128" s="266">
        <v>41.17647058823529</v>
      </c>
      <c r="V128" s="266">
        <v>115.68627450980394</v>
      </c>
      <c r="W128" s="266">
        <v>154.90196078431373</v>
      </c>
      <c r="X128" s="266">
        <v>129.41176470588235</v>
      </c>
      <c r="Y128" s="266">
        <v>96.07843137254902</v>
      </c>
      <c r="Z128" s="266">
        <v>129.41176470588235</v>
      </c>
      <c r="AA128" s="266">
        <v>131.37254901960785</v>
      </c>
      <c r="AB128" s="266">
        <v>79.91</v>
      </c>
      <c r="AC128" s="266">
        <v>111.76470588235294</v>
      </c>
      <c r="AD128" s="267">
        <v>2</v>
      </c>
      <c r="AE128" s="268">
        <v>9</v>
      </c>
      <c r="AF128" s="269">
        <f t="shared" si="20"/>
        <v>7</v>
      </c>
      <c r="AG128" s="266">
        <f t="shared" si="21"/>
        <v>77.77777777777779</v>
      </c>
      <c r="AH128" s="228">
        <v>0</v>
      </c>
      <c r="AI128" s="229">
        <v>0</v>
      </c>
      <c r="AJ128" s="230">
        <v>0</v>
      </c>
      <c r="AK128" s="7">
        <v>0</v>
      </c>
      <c r="AL128" s="7">
        <v>0</v>
      </c>
      <c r="AM128" s="53">
        <v>0</v>
      </c>
      <c r="AN128" s="54">
        <v>0</v>
      </c>
      <c r="AO128" s="238">
        <v>2</v>
      </c>
      <c r="AP128" s="54">
        <v>0</v>
      </c>
      <c r="AQ128" s="212" t="s">
        <v>1051</v>
      </c>
      <c r="AR128" s="207">
        <v>120</v>
      </c>
      <c r="AS128" s="207">
        <v>28</v>
      </c>
      <c r="AT128" s="206">
        <v>38.89</v>
      </c>
      <c r="AU128" s="207">
        <v>120</v>
      </c>
      <c r="AV128" s="207">
        <v>37</v>
      </c>
      <c r="AW128" s="206">
        <v>51.39</v>
      </c>
      <c r="AX128" s="207">
        <v>120</v>
      </c>
      <c r="AY128" s="213">
        <v>34</v>
      </c>
      <c r="AZ128" s="210">
        <v>47.22</v>
      </c>
      <c r="BA128" s="231">
        <f t="shared" si="34"/>
        <v>45.39937499999999</v>
      </c>
      <c r="BB128" s="211" t="s">
        <v>930</v>
      </c>
      <c r="BC128" s="57">
        <v>1038</v>
      </c>
      <c r="BD128" s="57">
        <v>237</v>
      </c>
      <c r="BE128" s="56">
        <f t="shared" si="22"/>
        <v>0.684971098265896</v>
      </c>
      <c r="BF128" s="57">
        <v>381</v>
      </c>
      <c r="BG128" s="57">
        <v>65</v>
      </c>
      <c r="BH128" s="58">
        <f t="shared" si="23"/>
        <v>0.34120734908136485</v>
      </c>
      <c r="BI128" s="1">
        <v>53</v>
      </c>
      <c r="BJ128" s="1">
        <v>30</v>
      </c>
      <c r="BK128" s="59">
        <f t="shared" si="24"/>
        <v>56.60377358490566</v>
      </c>
      <c r="BL128" s="1">
        <v>53</v>
      </c>
      <c r="BM128" s="1">
        <v>16</v>
      </c>
      <c r="BN128" s="59">
        <f t="shared" si="25"/>
        <v>30.18867924528302</v>
      </c>
      <c r="BO128" s="76">
        <v>1</v>
      </c>
      <c r="BP128" s="77">
        <v>1</v>
      </c>
      <c r="BQ128" s="77">
        <v>0</v>
      </c>
      <c r="BR128" s="77">
        <v>0</v>
      </c>
      <c r="BS128" s="78">
        <v>1</v>
      </c>
      <c r="BT128" s="77">
        <v>53</v>
      </c>
      <c r="BU128" s="309"/>
      <c r="BV128" s="309"/>
      <c r="BW128" s="309"/>
      <c r="BX128" s="309"/>
      <c r="BY128" s="52">
        <v>0</v>
      </c>
      <c r="BZ128" s="226">
        <v>4453</v>
      </c>
      <c r="CA128" s="227">
        <v>2</v>
      </c>
      <c r="CB128" s="227">
        <v>100</v>
      </c>
      <c r="CC128" s="66">
        <v>561</v>
      </c>
      <c r="CD128" s="66">
        <v>537</v>
      </c>
      <c r="CE128" s="273" t="s">
        <v>355</v>
      </c>
      <c r="CF128" s="277">
        <v>4453</v>
      </c>
      <c r="CG128" s="278">
        <v>2</v>
      </c>
      <c r="CH128" s="64">
        <v>100</v>
      </c>
      <c r="CI128" s="239">
        <v>7</v>
      </c>
      <c r="CJ128" s="79">
        <v>5</v>
      </c>
      <c r="CK128" s="79">
        <v>0</v>
      </c>
      <c r="CL128" s="79">
        <v>16</v>
      </c>
      <c r="CM128" s="79">
        <v>9</v>
      </c>
      <c r="CN128" s="79">
        <v>0</v>
      </c>
      <c r="CO128" s="79">
        <v>38</v>
      </c>
      <c r="CP128" s="79">
        <v>38</v>
      </c>
      <c r="CQ128" s="240" t="s">
        <v>1145</v>
      </c>
      <c r="CR128" s="241">
        <v>71.4</v>
      </c>
      <c r="CS128" s="350">
        <v>0</v>
      </c>
      <c r="CT128" s="351">
        <v>0</v>
      </c>
      <c r="CU128" s="352">
        <v>0</v>
      </c>
      <c r="CV128" s="68">
        <v>2333</v>
      </c>
      <c r="CW128" s="69">
        <v>3136</v>
      </c>
      <c r="CX128" s="70">
        <f t="shared" si="26"/>
        <v>134.41920274324903</v>
      </c>
      <c r="CY128" s="69">
        <v>1487</v>
      </c>
      <c r="CZ128" s="70">
        <f t="shared" si="27"/>
        <v>63.737676810973</v>
      </c>
      <c r="DA128" s="69">
        <v>1341</v>
      </c>
      <c r="DB128" s="70">
        <f t="shared" si="28"/>
        <v>57.47963994856408</v>
      </c>
      <c r="DC128" s="69">
        <v>4035</v>
      </c>
      <c r="DD128" s="71">
        <f t="shared" si="29"/>
        <v>172.95327903986285</v>
      </c>
      <c r="DE128" s="69">
        <v>2770</v>
      </c>
      <c r="DF128" s="71">
        <f t="shared" si="30"/>
        <v>118.73124732104587</v>
      </c>
      <c r="DG128" s="69">
        <v>2668</v>
      </c>
      <c r="DH128" s="71">
        <f t="shared" si="31"/>
        <v>114.35919417059579</v>
      </c>
      <c r="DI128" s="72">
        <v>1807</v>
      </c>
      <c r="DJ128" s="73">
        <f t="shared" si="32"/>
        <v>77.45392198885554</v>
      </c>
      <c r="DK128" s="74">
        <v>7</v>
      </c>
      <c r="DL128" s="75">
        <f t="shared" si="33"/>
        <v>116.66666666666667</v>
      </c>
      <c r="DM128" s="251">
        <v>1</v>
      </c>
      <c r="DN128" s="252">
        <v>1</v>
      </c>
      <c r="DO128" s="230">
        <v>0</v>
      </c>
      <c r="DP128" s="253"/>
    </row>
    <row r="129" spans="1:120" ht="15" customHeight="1" thickBot="1">
      <c r="A129" s="47">
        <v>6</v>
      </c>
      <c r="B129" s="48" t="s">
        <v>356</v>
      </c>
      <c r="C129" s="2">
        <v>4</v>
      </c>
      <c r="D129" s="2">
        <v>1</v>
      </c>
      <c r="E129" s="2">
        <v>1</v>
      </c>
      <c r="F129" s="2">
        <v>2</v>
      </c>
      <c r="G129" s="3">
        <v>8</v>
      </c>
      <c r="H129" s="2">
        <v>2849</v>
      </c>
      <c r="I129" s="292"/>
      <c r="J129" s="49">
        <v>2</v>
      </c>
      <c r="K129" s="49">
        <v>2</v>
      </c>
      <c r="L129" s="50">
        <f>(K129*100/J129)</f>
        <v>100</v>
      </c>
      <c r="M129" s="2">
        <v>42</v>
      </c>
      <c r="N129" s="2">
        <v>36</v>
      </c>
      <c r="O129" s="51">
        <f t="shared" si="19"/>
        <v>85.71428571428571</v>
      </c>
      <c r="P129">
        <v>71.64</v>
      </c>
      <c r="Q129">
        <v>71.64</v>
      </c>
      <c r="R129">
        <v>56.72</v>
      </c>
      <c r="S129">
        <v>61.19</v>
      </c>
      <c r="T129">
        <v>65.3</v>
      </c>
      <c r="U129" s="266">
        <v>102.27272727272727</v>
      </c>
      <c r="V129" s="266">
        <v>156.8181818181818</v>
      </c>
      <c r="W129" s="266">
        <v>136.36363636363635</v>
      </c>
      <c r="X129" s="266">
        <v>172.72727272727272</v>
      </c>
      <c r="Y129" s="266">
        <v>125</v>
      </c>
      <c r="Z129" s="266">
        <v>147.72727272727272</v>
      </c>
      <c r="AA129" s="266">
        <v>127.27272727272727</v>
      </c>
      <c r="AB129" s="266">
        <v>76.33</v>
      </c>
      <c r="AC129" s="266">
        <v>131.8181818181818</v>
      </c>
      <c r="AD129" s="267">
        <v>1</v>
      </c>
      <c r="AE129" s="268">
        <v>9</v>
      </c>
      <c r="AF129" s="269">
        <f t="shared" si="20"/>
        <v>8</v>
      </c>
      <c r="AG129" s="266">
        <f t="shared" si="21"/>
        <v>88.88888888888889</v>
      </c>
      <c r="AH129" s="228">
        <v>3</v>
      </c>
      <c r="AI129" s="229">
        <v>2</v>
      </c>
      <c r="AJ129" s="230">
        <v>66.7</v>
      </c>
      <c r="AK129" s="7">
        <v>1</v>
      </c>
      <c r="AL129" s="7">
        <v>1</v>
      </c>
      <c r="AM129" s="53">
        <v>100</v>
      </c>
      <c r="AN129" s="54">
        <v>0</v>
      </c>
      <c r="AO129" s="238">
        <v>0</v>
      </c>
      <c r="AP129" s="54">
        <v>0</v>
      </c>
      <c r="AQ129" s="212" t="s">
        <v>1052</v>
      </c>
      <c r="AR129" s="207">
        <v>168</v>
      </c>
      <c r="AS129" s="207">
        <v>86</v>
      </c>
      <c r="AT129" s="206">
        <v>79.63</v>
      </c>
      <c r="AU129" s="207">
        <v>168</v>
      </c>
      <c r="AV129" s="207">
        <v>167</v>
      </c>
      <c r="AW129" s="206">
        <v>154.63</v>
      </c>
      <c r="AX129" s="207">
        <v>168</v>
      </c>
      <c r="AY129" s="213">
        <v>72</v>
      </c>
      <c r="AZ129" s="210">
        <v>66.67</v>
      </c>
      <c r="BA129" s="231">
        <f t="shared" si="34"/>
        <v>99.0175</v>
      </c>
      <c r="BB129" s="211" t="s">
        <v>924</v>
      </c>
      <c r="BC129" s="57">
        <v>1420</v>
      </c>
      <c r="BD129" s="57">
        <v>293</v>
      </c>
      <c r="BE129" s="56">
        <f t="shared" si="22"/>
        <v>0.6190140845070423</v>
      </c>
      <c r="BF129" s="57">
        <v>494</v>
      </c>
      <c r="BG129" s="57">
        <v>30</v>
      </c>
      <c r="BH129" s="58">
        <f t="shared" si="23"/>
        <v>0.1214574898785425</v>
      </c>
      <c r="BI129" s="1">
        <v>72</v>
      </c>
      <c r="BJ129" s="1">
        <v>23</v>
      </c>
      <c r="BK129" s="59">
        <f t="shared" si="24"/>
        <v>31.944444444444443</v>
      </c>
      <c r="BL129" s="1">
        <v>72</v>
      </c>
      <c r="BM129" s="1">
        <v>18</v>
      </c>
      <c r="BN129" s="59">
        <f t="shared" si="25"/>
        <v>25</v>
      </c>
      <c r="BO129" s="76">
        <v>0</v>
      </c>
      <c r="BP129" s="77">
        <v>0</v>
      </c>
      <c r="BQ129" s="77">
        <v>0</v>
      </c>
      <c r="BR129" s="77">
        <v>3</v>
      </c>
      <c r="BS129" s="78">
        <v>3</v>
      </c>
      <c r="BT129" s="77">
        <v>72</v>
      </c>
      <c r="BU129" s="309"/>
      <c r="BV129" s="309"/>
      <c r="BW129" s="309"/>
      <c r="BX129" s="309"/>
      <c r="BY129" s="52">
        <v>0</v>
      </c>
      <c r="BZ129" s="226">
        <v>6260</v>
      </c>
      <c r="CA129" s="227">
        <v>3</v>
      </c>
      <c r="CB129" s="227">
        <v>100</v>
      </c>
      <c r="CC129" s="65">
        <v>1178</v>
      </c>
      <c r="CD129" s="65">
        <v>1093</v>
      </c>
      <c r="CE129" s="273" t="s">
        <v>357</v>
      </c>
      <c r="CF129" s="277">
        <v>6260</v>
      </c>
      <c r="CG129" s="278">
        <v>3</v>
      </c>
      <c r="CH129" s="64">
        <v>100</v>
      </c>
      <c r="CI129" s="239">
        <v>7</v>
      </c>
      <c r="CJ129" s="79">
        <v>246</v>
      </c>
      <c r="CK129" s="79">
        <v>78</v>
      </c>
      <c r="CL129" s="79">
        <v>238</v>
      </c>
      <c r="CM129" s="79">
        <v>88</v>
      </c>
      <c r="CN129" s="79">
        <v>319</v>
      </c>
      <c r="CO129" s="79">
        <v>35</v>
      </c>
      <c r="CP129" s="79">
        <v>0</v>
      </c>
      <c r="CQ129" s="240" t="s">
        <v>1172</v>
      </c>
      <c r="CR129" s="241">
        <v>85.7</v>
      </c>
      <c r="CS129" s="350">
        <v>0</v>
      </c>
      <c r="CT129" s="351">
        <v>0</v>
      </c>
      <c r="CU129" s="352">
        <v>0</v>
      </c>
      <c r="CV129" s="68">
        <v>1317</v>
      </c>
      <c r="CW129" s="69">
        <v>2302</v>
      </c>
      <c r="CX129" s="70">
        <f t="shared" si="26"/>
        <v>174.791192103265</v>
      </c>
      <c r="CY129" s="69">
        <v>1189</v>
      </c>
      <c r="CZ129" s="70">
        <f t="shared" si="27"/>
        <v>90.28094153378892</v>
      </c>
      <c r="DA129" s="69">
        <v>1402</v>
      </c>
      <c r="DB129" s="70">
        <f t="shared" si="28"/>
        <v>106.4540622627183</v>
      </c>
      <c r="DC129" s="69">
        <v>2906</v>
      </c>
      <c r="DD129" s="71">
        <f t="shared" si="29"/>
        <v>220.65299924069856</v>
      </c>
      <c r="DE129" s="69">
        <v>1369</v>
      </c>
      <c r="DF129" s="71">
        <f t="shared" si="30"/>
        <v>103.94836750189826</v>
      </c>
      <c r="DG129" s="69">
        <v>1261</v>
      </c>
      <c r="DH129" s="71">
        <f t="shared" si="31"/>
        <v>95.74791192103265</v>
      </c>
      <c r="DI129" s="72">
        <v>2523</v>
      </c>
      <c r="DJ129" s="73">
        <f t="shared" si="32"/>
        <v>191.57175398633257</v>
      </c>
      <c r="DK129" s="74">
        <v>7</v>
      </c>
      <c r="DL129" s="75">
        <f t="shared" si="33"/>
        <v>116.66666666666667</v>
      </c>
      <c r="DM129" s="251">
        <v>1</v>
      </c>
      <c r="DN129" s="252">
        <v>1</v>
      </c>
      <c r="DO129" s="230">
        <v>100</v>
      </c>
      <c r="DP129" s="253"/>
    </row>
    <row r="130" spans="1:120" ht="15" customHeight="1" thickBot="1">
      <c r="A130" s="47">
        <v>2</v>
      </c>
      <c r="B130" s="48" t="s">
        <v>358</v>
      </c>
      <c r="C130" s="2">
        <v>3</v>
      </c>
      <c r="D130" s="2">
        <v>1</v>
      </c>
      <c r="E130" s="2">
        <v>0</v>
      </c>
      <c r="F130" s="2">
        <v>2</v>
      </c>
      <c r="G130" s="3">
        <v>6</v>
      </c>
      <c r="H130" s="2">
        <v>3952</v>
      </c>
      <c r="I130" s="292"/>
      <c r="J130" s="49">
        <v>4</v>
      </c>
      <c r="K130" s="49">
        <v>3</v>
      </c>
      <c r="L130" s="50">
        <f>(K130*100/J130)</f>
        <v>75</v>
      </c>
      <c r="M130" s="2">
        <v>36</v>
      </c>
      <c r="N130" s="2">
        <v>35</v>
      </c>
      <c r="O130" s="51">
        <f t="shared" si="19"/>
        <v>97.22222222222221</v>
      </c>
      <c r="P130">
        <v>114.2</v>
      </c>
      <c r="Q130">
        <v>114.77</v>
      </c>
      <c r="R130">
        <v>114.77</v>
      </c>
      <c r="S130">
        <v>111.36</v>
      </c>
      <c r="T130">
        <v>113.78</v>
      </c>
      <c r="U130" s="266">
        <v>53.63128491620112</v>
      </c>
      <c r="V130" s="266">
        <v>114.52513966480447</v>
      </c>
      <c r="W130" s="266">
        <v>115.64245810055867</v>
      </c>
      <c r="X130" s="266">
        <v>113.96648044692736</v>
      </c>
      <c r="Y130" s="266">
        <v>111.73184357541899</v>
      </c>
      <c r="Z130" s="266">
        <v>109.4972067039106</v>
      </c>
      <c r="AA130" s="266">
        <v>116.75977653631284</v>
      </c>
      <c r="AB130" s="266">
        <v>75.83</v>
      </c>
      <c r="AC130" s="266">
        <v>0</v>
      </c>
      <c r="AD130" s="267">
        <v>3</v>
      </c>
      <c r="AE130" s="268">
        <v>9</v>
      </c>
      <c r="AF130" s="269">
        <f t="shared" si="20"/>
        <v>6</v>
      </c>
      <c r="AG130" s="266">
        <f t="shared" si="21"/>
        <v>66.66666666666666</v>
      </c>
      <c r="AH130" s="228">
        <v>0</v>
      </c>
      <c r="AI130" s="229">
        <v>0</v>
      </c>
      <c r="AJ130" s="230">
        <v>0</v>
      </c>
      <c r="AK130" s="7">
        <v>0</v>
      </c>
      <c r="AL130" s="7">
        <v>0</v>
      </c>
      <c r="AM130" s="53">
        <v>0</v>
      </c>
      <c r="AN130" s="54">
        <v>0</v>
      </c>
      <c r="AO130" s="238">
        <v>0</v>
      </c>
      <c r="AP130" s="54">
        <v>0</v>
      </c>
      <c r="AQ130" s="212" t="s">
        <v>1053</v>
      </c>
      <c r="AR130" s="207">
        <v>216</v>
      </c>
      <c r="AS130" s="207">
        <v>0</v>
      </c>
      <c r="AT130" s="206">
        <v>0</v>
      </c>
      <c r="AU130" s="207">
        <v>216</v>
      </c>
      <c r="AV130" s="207">
        <v>0</v>
      </c>
      <c r="AW130" s="206">
        <v>0</v>
      </c>
      <c r="AX130" s="207">
        <v>216</v>
      </c>
      <c r="AY130" s="213">
        <v>0</v>
      </c>
      <c r="AZ130" s="210">
        <v>0</v>
      </c>
      <c r="BA130" s="231">
        <f t="shared" si="34"/>
        <v>0</v>
      </c>
      <c r="BB130" s="211" t="s">
        <v>924</v>
      </c>
      <c r="BC130" s="57">
        <v>2175</v>
      </c>
      <c r="BD130" s="57">
        <v>291</v>
      </c>
      <c r="BE130" s="56">
        <f t="shared" si="22"/>
        <v>0.4013793103448276</v>
      </c>
      <c r="BF130" s="57">
        <v>733</v>
      </c>
      <c r="BG130" s="57">
        <v>2</v>
      </c>
      <c r="BH130" s="58">
        <f t="shared" si="23"/>
        <v>0.005457025920873124</v>
      </c>
      <c r="BI130" s="1">
        <v>150</v>
      </c>
      <c r="BJ130" s="1">
        <v>79</v>
      </c>
      <c r="BK130" s="59">
        <f t="shared" si="24"/>
        <v>52.666666666666664</v>
      </c>
      <c r="BL130" s="1">
        <v>150</v>
      </c>
      <c r="BM130" s="1">
        <v>35</v>
      </c>
      <c r="BN130" s="59">
        <f t="shared" si="25"/>
        <v>23.333333333333332</v>
      </c>
      <c r="BO130" s="76">
        <v>1</v>
      </c>
      <c r="BP130" s="77">
        <v>1</v>
      </c>
      <c r="BQ130" s="77">
        <v>0</v>
      </c>
      <c r="BR130" s="77">
        <v>0</v>
      </c>
      <c r="BS130" s="78">
        <v>1</v>
      </c>
      <c r="BT130" s="77">
        <v>150</v>
      </c>
      <c r="BU130" s="309"/>
      <c r="BV130" s="309"/>
      <c r="BW130" s="309"/>
      <c r="BX130" s="309"/>
      <c r="BY130" s="52">
        <v>1</v>
      </c>
      <c r="BZ130" s="226">
        <v>10586</v>
      </c>
      <c r="CA130" s="227">
        <v>5</v>
      </c>
      <c r="CB130" s="227">
        <v>100</v>
      </c>
      <c r="CC130" s="65">
        <v>1644</v>
      </c>
      <c r="CD130" s="65">
        <v>1262</v>
      </c>
      <c r="CE130" s="273" t="s">
        <v>359</v>
      </c>
      <c r="CF130" s="277">
        <v>10586</v>
      </c>
      <c r="CG130" s="278">
        <v>5</v>
      </c>
      <c r="CH130" s="64">
        <v>100</v>
      </c>
      <c r="CI130" s="239">
        <v>7</v>
      </c>
      <c r="CJ130" s="79">
        <v>0</v>
      </c>
      <c r="CK130" s="79">
        <v>0</v>
      </c>
      <c r="CL130" s="79">
        <v>27</v>
      </c>
      <c r="CM130" s="79">
        <v>2</v>
      </c>
      <c r="CN130" s="79">
        <v>0</v>
      </c>
      <c r="CO130" s="79">
        <v>15</v>
      </c>
      <c r="CP130" s="79">
        <v>0</v>
      </c>
      <c r="CQ130" s="240" t="s">
        <v>1158</v>
      </c>
      <c r="CR130" s="241">
        <v>42.8</v>
      </c>
      <c r="CS130" s="350">
        <v>0</v>
      </c>
      <c r="CT130" s="351">
        <v>0</v>
      </c>
      <c r="CU130" s="352">
        <v>0</v>
      </c>
      <c r="CV130" s="68">
        <v>2008</v>
      </c>
      <c r="CW130" s="69">
        <v>3672</v>
      </c>
      <c r="CX130" s="70">
        <f t="shared" si="26"/>
        <v>182.86852589641433</v>
      </c>
      <c r="CY130" s="69">
        <v>2363</v>
      </c>
      <c r="CZ130" s="70">
        <f t="shared" si="27"/>
        <v>117.67928286852589</v>
      </c>
      <c r="DA130" s="69">
        <v>2032</v>
      </c>
      <c r="DB130" s="70">
        <f t="shared" si="28"/>
        <v>101.19521912350598</v>
      </c>
      <c r="DC130" s="69">
        <v>2213</v>
      </c>
      <c r="DD130" s="71">
        <f t="shared" si="29"/>
        <v>110.20916334661355</v>
      </c>
      <c r="DE130" s="69">
        <v>2512</v>
      </c>
      <c r="DF130" s="71">
        <f t="shared" si="30"/>
        <v>125.0996015936255</v>
      </c>
      <c r="DG130" s="69">
        <v>2080</v>
      </c>
      <c r="DH130" s="71">
        <f t="shared" si="31"/>
        <v>103.58565737051792</v>
      </c>
      <c r="DI130" s="72">
        <v>522</v>
      </c>
      <c r="DJ130" s="73">
        <f t="shared" si="32"/>
        <v>25.996015936254977</v>
      </c>
      <c r="DK130" s="74">
        <v>6</v>
      </c>
      <c r="DL130" s="75">
        <f t="shared" si="33"/>
        <v>100</v>
      </c>
      <c r="DM130" s="251">
        <v>0</v>
      </c>
      <c r="DN130" s="252">
        <v>0</v>
      </c>
      <c r="DO130" s="230">
        <v>0</v>
      </c>
      <c r="DP130" s="253"/>
    </row>
    <row r="131" spans="1:120" ht="15" customHeight="1" thickBot="1">
      <c r="A131" s="47">
        <v>4</v>
      </c>
      <c r="B131" s="48" t="s">
        <v>360</v>
      </c>
      <c r="C131" s="2">
        <v>14</v>
      </c>
      <c r="D131" s="2">
        <v>12</v>
      </c>
      <c r="E131" s="2">
        <v>1</v>
      </c>
      <c r="F131" s="2">
        <v>3</v>
      </c>
      <c r="G131" s="3">
        <v>30</v>
      </c>
      <c r="H131" s="2">
        <v>11773</v>
      </c>
      <c r="I131" s="292"/>
      <c r="J131" s="49">
        <v>8</v>
      </c>
      <c r="K131" s="49">
        <v>6</v>
      </c>
      <c r="L131" s="50">
        <f>(K131*100/J131)</f>
        <v>75</v>
      </c>
      <c r="M131" s="2">
        <v>153</v>
      </c>
      <c r="N131" s="2">
        <v>136</v>
      </c>
      <c r="O131" s="51">
        <f t="shared" si="19"/>
        <v>88.88888888888889</v>
      </c>
      <c r="P131">
        <v>40</v>
      </c>
      <c r="Q131">
        <v>45.47</v>
      </c>
      <c r="R131">
        <v>34.34</v>
      </c>
      <c r="S131">
        <v>46.04</v>
      </c>
      <c r="T131">
        <v>41.46</v>
      </c>
      <c r="U131" s="266">
        <v>22.2011385199241</v>
      </c>
      <c r="V131" s="266">
        <v>53.32068311195446</v>
      </c>
      <c r="W131" s="266">
        <v>62.428842504743834</v>
      </c>
      <c r="X131" s="266">
        <v>59.01328273244781</v>
      </c>
      <c r="Y131" s="266">
        <v>62.239089184060724</v>
      </c>
      <c r="Z131" s="266">
        <v>58.63377609108159</v>
      </c>
      <c r="AA131" s="266">
        <v>42.8842504743833</v>
      </c>
      <c r="AB131" s="266">
        <v>42.66</v>
      </c>
      <c r="AC131" s="266">
        <v>40.03795066413662</v>
      </c>
      <c r="AD131" s="267">
        <v>9</v>
      </c>
      <c r="AE131" s="268">
        <v>9</v>
      </c>
      <c r="AF131" s="269">
        <f t="shared" si="20"/>
        <v>0</v>
      </c>
      <c r="AG131" s="266">
        <f t="shared" si="21"/>
        <v>0</v>
      </c>
      <c r="AH131" s="228">
        <v>11</v>
      </c>
      <c r="AI131" s="229">
        <v>10</v>
      </c>
      <c r="AJ131" s="230">
        <v>90.9</v>
      </c>
      <c r="AK131" s="7">
        <v>10</v>
      </c>
      <c r="AL131" s="7">
        <v>10</v>
      </c>
      <c r="AM131" s="53">
        <v>100</v>
      </c>
      <c r="AN131" s="54">
        <v>0</v>
      </c>
      <c r="AO131" s="238">
        <v>6</v>
      </c>
      <c r="AP131" s="54">
        <v>0</v>
      </c>
      <c r="AQ131" s="212" t="s">
        <v>1054</v>
      </c>
      <c r="AR131" s="207">
        <v>300</v>
      </c>
      <c r="AS131" s="207">
        <v>39</v>
      </c>
      <c r="AT131" s="206">
        <v>27.08</v>
      </c>
      <c r="AU131" s="207">
        <v>300</v>
      </c>
      <c r="AV131" s="207">
        <v>80</v>
      </c>
      <c r="AW131" s="206">
        <v>55.56</v>
      </c>
      <c r="AX131" s="207">
        <v>300</v>
      </c>
      <c r="AY131" s="213">
        <v>0</v>
      </c>
      <c r="AZ131" s="210">
        <v>0</v>
      </c>
      <c r="BA131" s="231">
        <f t="shared" si="34"/>
        <v>27.5175</v>
      </c>
      <c r="BB131" s="211" t="s">
        <v>951</v>
      </c>
      <c r="BC131" s="57">
        <v>6335</v>
      </c>
      <c r="BD131" s="57">
        <v>254</v>
      </c>
      <c r="BE131" s="56">
        <f t="shared" si="22"/>
        <v>0.12028413575374902</v>
      </c>
      <c r="BF131" s="57">
        <v>2168</v>
      </c>
      <c r="BG131" s="57">
        <v>134</v>
      </c>
      <c r="BH131" s="58">
        <f t="shared" si="23"/>
        <v>0.12361623616236163</v>
      </c>
      <c r="BI131" s="1">
        <v>483</v>
      </c>
      <c r="BJ131" s="1">
        <v>310</v>
      </c>
      <c r="BK131" s="59">
        <f t="shared" si="24"/>
        <v>64.18219461697723</v>
      </c>
      <c r="BL131" s="1">
        <v>483</v>
      </c>
      <c r="BM131" s="1">
        <v>123</v>
      </c>
      <c r="BN131" s="59">
        <f t="shared" si="25"/>
        <v>25.465838509316768</v>
      </c>
      <c r="BO131" s="76">
        <v>0</v>
      </c>
      <c r="BP131" s="77">
        <v>6</v>
      </c>
      <c r="BQ131" s="77">
        <v>1</v>
      </c>
      <c r="BR131" s="77">
        <v>2</v>
      </c>
      <c r="BS131" s="78">
        <v>9</v>
      </c>
      <c r="BT131" s="77">
        <v>483</v>
      </c>
      <c r="BU131" s="309"/>
      <c r="BV131" s="309"/>
      <c r="BW131" s="309"/>
      <c r="BX131" s="309"/>
      <c r="BY131" s="52">
        <v>0</v>
      </c>
      <c r="BZ131" s="226">
        <v>32658</v>
      </c>
      <c r="CA131" s="227">
        <v>14</v>
      </c>
      <c r="CB131" s="227">
        <v>100</v>
      </c>
      <c r="CC131" s="65">
        <v>5410</v>
      </c>
      <c r="CD131" s="65">
        <v>5107</v>
      </c>
      <c r="CE131" s="273" t="s">
        <v>361</v>
      </c>
      <c r="CF131" s="277">
        <v>32658</v>
      </c>
      <c r="CG131" s="278">
        <v>14</v>
      </c>
      <c r="CH131" s="64">
        <v>100</v>
      </c>
      <c r="CI131" s="239">
        <v>7</v>
      </c>
      <c r="CJ131" s="79">
        <v>0</v>
      </c>
      <c r="CK131" s="79">
        <v>0</v>
      </c>
      <c r="CL131" s="79">
        <v>0</v>
      </c>
      <c r="CM131" s="79">
        <v>0</v>
      </c>
      <c r="CN131" s="79">
        <v>0</v>
      </c>
      <c r="CO131" s="79">
        <v>0</v>
      </c>
      <c r="CP131" s="79">
        <v>0</v>
      </c>
      <c r="CQ131" s="240" t="s">
        <v>1147</v>
      </c>
      <c r="CR131" s="243">
        <v>0</v>
      </c>
      <c r="CS131" s="350">
        <v>1</v>
      </c>
      <c r="CT131" s="351">
        <v>0</v>
      </c>
      <c r="CU131" s="352">
        <v>0</v>
      </c>
      <c r="CV131" s="68">
        <v>4865</v>
      </c>
      <c r="CW131" s="69">
        <v>3997</v>
      </c>
      <c r="CX131" s="70">
        <f t="shared" si="26"/>
        <v>82.15827338129496</v>
      </c>
      <c r="CY131" s="69">
        <v>1934</v>
      </c>
      <c r="CZ131" s="70">
        <f t="shared" si="27"/>
        <v>39.75334018499486</v>
      </c>
      <c r="DA131" s="69">
        <v>4615</v>
      </c>
      <c r="DB131" s="70">
        <f t="shared" si="28"/>
        <v>94.86125385405961</v>
      </c>
      <c r="DC131" s="69">
        <v>7157</v>
      </c>
      <c r="DD131" s="71">
        <f t="shared" si="29"/>
        <v>147.1120246659815</v>
      </c>
      <c r="DE131" s="69">
        <v>4482</v>
      </c>
      <c r="DF131" s="71">
        <f t="shared" si="30"/>
        <v>92.12744090441932</v>
      </c>
      <c r="DG131" s="69">
        <v>1931</v>
      </c>
      <c r="DH131" s="71">
        <f t="shared" si="31"/>
        <v>39.69167523124358</v>
      </c>
      <c r="DI131" s="72">
        <v>2632</v>
      </c>
      <c r="DJ131" s="73">
        <f t="shared" si="32"/>
        <v>54.10071942446043</v>
      </c>
      <c r="DK131" s="74">
        <v>4</v>
      </c>
      <c r="DL131" s="75">
        <f t="shared" si="33"/>
        <v>66.66666666666666</v>
      </c>
      <c r="DM131" s="251">
        <v>2</v>
      </c>
      <c r="DN131" s="252">
        <v>2</v>
      </c>
      <c r="DO131" s="230">
        <v>100</v>
      </c>
      <c r="DP131" s="253"/>
    </row>
    <row r="132" spans="1:120" ht="15" customHeight="1" thickBot="1">
      <c r="A132" s="47">
        <v>4</v>
      </c>
      <c r="B132" s="48" t="s">
        <v>362</v>
      </c>
      <c r="C132" s="2">
        <v>1</v>
      </c>
      <c r="D132" s="2">
        <v>1</v>
      </c>
      <c r="E132" s="2">
        <v>0</v>
      </c>
      <c r="F132" s="2">
        <v>0</v>
      </c>
      <c r="G132" s="3">
        <v>2</v>
      </c>
      <c r="H132" s="2">
        <v>501</v>
      </c>
      <c r="I132" s="292"/>
      <c r="J132" s="49">
        <v>0</v>
      </c>
      <c r="K132" s="49">
        <v>0</v>
      </c>
      <c r="L132" s="50">
        <v>0</v>
      </c>
      <c r="M132" s="2">
        <v>4</v>
      </c>
      <c r="N132" s="2">
        <v>4</v>
      </c>
      <c r="O132" s="51">
        <f t="shared" si="19"/>
        <v>100</v>
      </c>
      <c r="P132">
        <v>71.43</v>
      </c>
      <c r="Q132">
        <v>85.71</v>
      </c>
      <c r="R132">
        <v>85.71</v>
      </c>
      <c r="S132">
        <v>71.43</v>
      </c>
      <c r="T132">
        <v>78.57</v>
      </c>
      <c r="U132" s="266">
        <v>37.5</v>
      </c>
      <c r="V132" s="266">
        <v>112.5</v>
      </c>
      <c r="W132" s="266">
        <v>168.75</v>
      </c>
      <c r="X132" s="266">
        <v>162.5</v>
      </c>
      <c r="Y132" s="266">
        <v>137.5</v>
      </c>
      <c r="Z132" s="266">
        <v>162.5</v>
      </c>
      <c r="AA132" s="266">
        <v>106.25</v>
      </c>
      <c r="AB132" s="266">
        <v>80.3</v>
      </c>
      <c r="AC132" s="266">
        <v>156.25</v>
      </c>
      <c r="AD132" s="267">
        <v>1</v>
      </c>
      <c r="AE132" s="268">
        <v>9</v>
      </c>
      <c r="AF132" s="269">
        <f t="shared" si="20"/>
        <v>8</v>
      </c>
      <c r="AG132" s="266">
        <f t="shared" si="21"/>
        <v>88.88888888888889</v>
      </c>
      <c r="AH132" s="228">
        <v>0</v>
      </c>
      <c r="AI132" s="229">
        <v>0</v>
      </c>
      <c r="AJ132" s="230">
        <v>0</v>
      </c>
      <c r="AK132" s="7">
        <v>1</v>
      </c>
      <c r="AL132" s="7">
        <v>1</v>
      </c>
      <c r="AM132" s="53">
        <v>100</v>
      </c>
      <c r="AN132" s="54">
        <v>0</v>
      </c>
      <c r="AO132" s="238">
        <v>0</v>
      </c>
      <c r="AP132" s="54">
        <v>0</v>
      </c>
      <c r="AQ132" s="212" t="s">
        <v>1055</v>
      </c>
      <c r="AR132" s="207">
        <v>120</v>
      </c>
      <c r="AS132" s="207">
        <v>0</v>
      </c>
      <c r="AT132" s="206">
        <v>0</v>
      </c>
      <c r="AU132" s="207">
        <v>120</v>
      </c>
      <c r="AV132" s="207">
        <v>68</v>
      </c>
      <c r="AW132" s="206">
        <v>94.44</v>
      </c>
      <c r="AX132" s="207">
        <v>120</v>
      </c>
      <c r="AY132" s="213">
        <v>0</v>
      </c>
      <c r="AZ132" s="210">
        <v>0</v>
      </c>
      <c r="BA132" s="231">
        <f t="shared" si="34"/>
        <v>29.5125</v>
      </c>
      <c r="BB132" s="211" t="s">
        <v>930</v>
      </c>
      <c r="BC132" s="57">
        <v>274</v>
      </c>
      <c r="BD132" s="57">
        <v>151</v>
      </c>
      <c r="BE132" s="56">
        <f t="shared" si="22"/>
        <v>1.6532846715328469</v>
      </c>
      <c r="BF132" s="57">
        <v>83</v>
      </c>
      <c r="BG132" s="57">
        <v>18</v>
      </c>
      <c r="BH132" s="58">
        <f t="shared" si="23"/>
        <v>0.43373493975903615</v>
      </c>
      <c r="BI132" s="1">
        <v>16</v>
      </c>
      <c r="BJ132" s="1">
        <v>7</v>
      </c>
      <c r="BK132" s="59">
        <f t="shared" si="24"/>
        <v>43.75</v>
      </c>
      <c r="BL132" s="1">
        <v>16</v>
      </c>
      <c r="BM132" s="1">
        <v>3</v>
      </c>
      <c r="BN132" s="59">
        <f t="shared" si="25"/>
        <v>18.75</v>
      </c>
      <c r="BO132" s="76">
        <v>0</v>
      </c>
      <c r="BP132" s="77">
        <v>0</v>
      </c>
      <c r="BQ132" s="77">
        <v>0</v>
      </c>
      <c r="BR132" s="77">
        <v>0</v>
      </c>
      <c r="BS132" s="78">
        <v>0</v>
      </c>
      <c r="BT132" s="77">
        <v>16</v>
      </c>
      <c r="BU132" s="309"/>
      <c r="BV132" s="309"/>
      <c r="BW132" s="309"/>
      <c r="BX132" s="309"/>
      <c r="BY132" s="52">
        <v>0</v>
      </c>
      <c r="BZ132" s="226">
        <v>1236</v>
      </c>
      <c r="CA132" s="227">
        <v>1</v>
      </c>
      <c r="CB132" s="227">
        <v>100</v>
      </c>
      <c r="CC132" s="66">
        <v>217</v>
      </c>
      <c r="CD132" s="66">
        <v>205</v>
      </c>
      <c r="CE132" s="273" t="s">
        <v>114</v>
      </c>
      <c r="CF132" s="277">
        <v>1236</v>
      </c>
      <c r="CG132" s="278">
        <v>1</v>
      </c>
      <c r="CH132" s="64">
        <v>100</v>
      </c>
      <c r="CI132" s="239">
        <v>7</v>
      </c>
      <c r="CJ132" s="79">
        <v>39</v>
      </c>
      <c r="CK132" s="79">
        <v>0</v>
      </c>
      <c r="CL132" s="79">
        <v>51</v>
      </c>
      <c r="CM132" s="79">
        <v>91</v>
      </c>
      <c r="CN132" s="79">
        <v>0</v>
      </c>
      <c r="CO132" s="79">
        <v>0</v>
      </c>
      <c r="CP132" s="79">
        <v>0</v>
      </c>
      <c r="CQ132" s="240" t="s">
        <v>1152</v>
      </c>
      <c r="CR132" s="241">
        <v>42.8</v>
      </c>
      <c r="CS132" s="350">
        <v>0</v>
      </c>
      <c r="CT132" s="351">
        <v>0</v>
      </c>
      <c r="CU132" s="352">
        <v>0</v>
      </c>
      <c r="CV132" s="68">
        <v>572</v>
      </c>
      <c r="CW132" s="69">
        <v>837</v>
      </c>
      <c r="CX132" s="70">
        <f t="shared" si="26"/>
        <v>146.32867132867133</v>
      </c>
      <c r="CY132" s="69">
        <v>346</v>
      </c>
      <c r="CZ132" s="70">
        <f t="shared" si="27"/>
        <v>60.48951048951049</v>
      </c>
      <c r="DA132" s="69">
        <v>260</v>
      </c>
      <c r="DB132" s="70">
        <f t="shared" si="28"/>
        <v>45.45454545454545</v>
      </c>
      <c r="DC132" s="69">
        <v>427</v>
      </c>
      <c r="DD132" s="71">
        <f t="shared" si="29"/>
        <v>74.65034965034964</v>
      </c>
      <c r="DE132" s="69">
        <v>733</v>
      </c>
      <c r="DF132" s="71">
        <f t="shared" si="30"/>
        <v>128.14685314685315</v>
      </c>
      <c r="DG132" s="69">
        <v>263</v>
      </c>
      <c r="DH132" s="71">
        <f t="shared" si="31"/>
        <v>45.97902097902098</v>
      </c>
      <c r="DI132" s="72">
        <v>599</v>
      </c>
      <c r="DJ132" s="73">
        <f t="shared" si="32"/>
        <v>104.72027972027973</v>
      </c>
      <c r="DK132" s="74">
        <v>7</v>
      </c>
      <c r="DL132" s="75">
        <f t="shared" si="33"/>
        <v>116.66666666666667</v>
      </c>
      <c r="DM132" s="251">
        <v>0</v>
      </c>
      <c r="DN132" s="252">
        <v>0</v>
      </c>
      <c r="DO132" s="230">
        <v>0</v>
      </c>
      <c r="DP132" s="253"/>
    </row>
    <row r="133" spans="1:120" ht="15" customHeight="1" thickBot="1">
      <c r="A133" s="47">
        <v>2</v>
      </c>
      <c r="B133" s="48" t="s">
        <v>363</v>
      </c>
      <c r="C133" s="2">
        <v>3</v>
      </c>
      <c r="D133" s="2">
        <v>5</v>
      </c>
      <c r="E133" s="2">
        <v>0</v>
      </c>
      <c r="F133" s="2">
        <v>1</v>
      </c>
      <c r="G133" s="3">
        <v>9</v>
      </c>
      <c r="H133" s="2">
        <v>2739</v>
      </c>
      <c r="I133" s="292"/>
      <c r="J133" s="49">
        <v>1</v>
      </c>
      <c r="K133" s="49">
        <v>0</v>
      </c>
      <c r="L133" s="50">
        <f aca="true" t="shared" si="39" ref="L133:L141">(K133*100/J133)</f>
        <v>0</v>
      </c>
      <c r="M133" s="2">
        <v>41</v>
      </c>
      <c r="N133" s="2">
        <v>41</v>
      </c>
      <c r="O133" s="51">
        <f aca="true" t="shared" si="40" ref="O133:O196">N133/M133*100</f>
        <v>100</v>
      </c>
      <c r="P133">
        <v>74.39</v>
      </c>
      <c r="Q133">
        <v>91.46</v>
      </c>
      <c r="R133">
        <v>84.15</v>
      </c>
      <c r="S133">
        <v>75.61</v>
      </c>
      <c r="T133">
        <v>81.4</v>
      </c>
      <c r="U133" s="266">
        <v>29.82456140350877</v>
      </c>
      <c r="V133" s="266">
        <v>110.5263157894737</v>
      </c>
      <c r="W133" s="266">
        <v>91.22807017543859</v>
      </c>
      <c r="X133" s="266">
        <v>128.0701754385965</v>
      </c>
      <c r="Y133" s="266">
        <v>87.71929824561403</v>
      </c>
      <c r="Z133" s="266">
        <v>108.77192982456141</v>
      </c>
      <c r="AA133" s="266">
        <v>115.78947368421053</v>
      </c>
      <c r="AB133" s="266">
        <v>98.07</v>
      </c>
      <c r="AC133" s="266">
        <v>103.50877192982458</v>
      </c>
      <c r="AD133" s="267">
        <v>3</v>
      </c>
      <c r="AE133" s="268">
        <v>9</v>
      </c>
      <c r="AF133" s="269">
        <f aca="true" t="shared" si="41" ref="AF133:AF196">AE133-AD133</f>
        <v>6</v>
      </c>
      <c r="AG133" s="266">
        <f aca="true" t="shared" si="42" ref="AG133:AG196">AF133/AE133*100</f>
        <v>66.66666666666666</v>
      </c>
      <c r="AH133" s="228">
        <v>0</v>
      </c>
      <c r="AI133" s="229">
        <v>0</v>
      </c>
      <c r="AJ133" s="230">
        <v>0</v>
      </c>
      <c r="AK133" s="7">
        <v>0</v>
      </c>
      <c r="AL133" s="7">
        <v>0</v>
      </c>
      <c r="AM133" s="53">
        <v>0</v>
      </c>
      <c r="AN133" s="54">
        <v>0</v>
      </c>
      <c r="AO133" s="238">
        <v>0</v>
      </c>
      <c r="AP133" s="54">
        <v>0</v>
      </c>
      <c r="AQ133" s="212" t="s">
        <v>1056</v>
      </c>
      <c r="AR133" s="207">
        <v>168</v>
      </c>
      <c r="AS133" s="207">
        <v>22</v>
      </c>
      <c r="AT133" s="206">
        <v>20.37</v>
      </c>
      <c r="AU133" s="207">
        <v>168</v>
      </c>
      <c r="AV133" s="207">
        <v>14</v>
      </c>
      <c r="AW133" s="206">
        <v>12.96</v>
      </c>
      <c r="AX133" s="207">
        <v>168</v>
      </c>
      <c r="AY133" s="213">
        <v>0</v>
      </c>
      <c r="AZ133" s="210">
        <v>0</v>
      </c>
      <c r="BA133" s="231">
        <f t="shared" si="34"/>
        <v>11.688749999999999</v>
      </c>
      <c r="BB133" s="211" t="s">
        <v>924</v>
      </c>
      <c r="BC133" s="57">
        <v>1455</v>
      </c>
      <c r="BD133" s="57">
        <v>385</v>
      </c>
      <c r="BE133" s="56">
        <f aca="true" t="shared" si="43" ref="BE133:BE196">(BD133/(BC133/3))</f>
        <v>0.7938144329896907</v>
      </c>
      <c r="BF133" s="57">
        <v>455</v>
      </c>
      <c r="BG133" s="57">
        <v>4</v>
      </c>
      <c r="BH133" s="58">
        <f aca="true" t="shared" si="44" ref="BH133:BH196">(BG133/(BF133/2))</f>
        <v>0.017582417582417582</v>
      </c>
      <c r="BI133" s="1">
        <v>55</v>
      </c>
      <c r="BJ133" s="1">
        <v>33</v>
      </c>
      <c r="BK133" s="59">
        <f aca="true" t="shared" si="45" ref="BK133:BK196">BJ133/BI133*100</f>
        <v>60</v>
      </c>
      <c r="BL133" s="1">
        <v>55</v>
      </c>
      <c r="BM133" s="1">
        <v>14</v>
      </c>
      <c r="BN133" s="59">
        <f aca="true" t="shared" si="46" ref="BN133:BN196">BM133/BL133*100</f>
        <v>25.454545454545453</v>
      </c>
      <c r="BO133" s="76">
        <v>0</v>
      </c>
      <c r="BP133" s="77">
        <v>0</v>
      </c>
      <c r="BQ133" s="77">
        <v>0</v>
      </c>
      <c r="BR133" s="77">
        <v>0</v>
      </c>
      <c r="BS133" s="78">
        <v>0</v>
      </c>
      <c r="BT133" s="77">
        <v>55</v>
      </c>
      <c r="BU133" s="309"/>
      <c r="BV133" s="309"/>
      <c r="BW133" s="309"/>
      <c r="BX133" s="309"/>
      <c r="BY133" s="52">
        <v>0</v>
      </c>
      <c r="BZ133" s="226">
        <v>6750</v>
      </c>
      <c r="CA133" s="227">
        <v>3</v>
      </c>
      <c r="CB133" s="227">
        <v>100</v>
      </c>
      <c r="CC133" s="65">
        <v>1053</v>
      </c>
      <c r="CD133" s="65">
        <v>1026</v>
      </c>
      <c r="CE133" s="273" t="s">
        <v>364</v>
      </c>
      <c r="CF133" s="277">
        <v>6750</v>
      </c>
      <c r="CG133" s="278">
        <v>3</v>
      </c>
      <c r="CH133" s="64">
        <v>100</v>
      </c>
      <c r="CI133" s="239">
        <v>7</v>
      </c>
      <c r="CJ133" s="79">
        <v>15</v>
      </c>
      <c r="CK133" s="79">
        <v>0</v>
      </c>
      <c r="CL133" s="79">
        <v>28</v>
      </c>
      <c r="CM133" s="79">
        <v>11</v>
      </c>
      <c r="CN133" s="79">
        <v>10</v>
      </c>
      <c r="CO133" s="79">
        <v>19</v>
      </c>
      <c r="CP133" s="79">
        <v>16</v>
      </c>
      <c r="CQ133" s="240" t="s">
        <v>1143</v>
      </c>
      <c r="CR133" s="241">
        <v>85.7</v>
      </c>
      <c r="CS133" s="350">
        <v>0</v>
      </c>
      <c r="CT133" s="351">
        <v>0</v>
      </c>
      <c r="CU133" s="352">
        <v>0</v>
      </c>
      <c r="CV133" s="68">
        <v>1783</v>
      </c>
      <c r="CW133" s="69">
        <v>3738</v>
      </c>
      <c r="CX133" s="70">
        <f aca="true" t="shared" si="47" ref="CX133:CX196">(CW133/CV133)*100</f>
        <v>209.64666292765003</v>
      </c>
      <c r="CY133" s="69">
        <v>1833</v>
      </c>
      <c r="CZ133" s="70">
        <f aca="true" t="shared" si="48" ref="CZ133:CZ196">(CY133/CV133)*100</f>
        <v>102.80426247896803</v>
      </c>
      <c r="DA133" s="69">
        <v>1974</v>
      </c>
      <c r="DB133" s="70">
        <f aca="true" t="shared" si="49" ref="DB133:DB196">(DA133/CV133)*100</f>
        <v>110.7122826696579</v>
      </c>
      <c r="DC133" s="69">
        <v>2551</v>
      </c>
      <c r="DD133" s="71">
        <f aca="true" t="shared" si="50" ref="DD133:DD196">(DC133/CV133)*100</f>
        <v>143.07347167694897</v>
      </c>
      <c r="DE133" s="69">
        <v>3261</v>
      </c>
      <c r="DF133" s="71">
        <f aca="true" t="shared" si="51" ref="DF133:DF196">(DE133/CV133)*100</f>
        <v>182.893998878295</v>
      </c>
      <c r="DG133" s="69">
        <v>1726</v>
      </c>
      <c r="DH133" s="71">
        <f aca="true" t="shared" si="52" ref="DH133:DH196">(DG133/CV133)*100</f>
        <v>96.80314077397645</v>
      </c>
      <c r="DI133" s="72">
        <v>166</v>
      </c>
      <c r="DJ133" s="73">
        <f aca="true" t="shared" si="53" ref="DJ133:DJ196">(DI133/CV133)*100</f>
        <v>9.310151430173864</v>
      </c>
      <c r="DK133" s="74">
        <v>6</v>
      </c>
      <c r="DL133" s="75">
        <f aca="true" t="shared" si="54" ref="DL133:DL196">DK133/6*100</f>
        <v>100</v>
      </c>
      <c r="DM133" s="251">
        <v>0</v>
      </c>
      <c r="DN133" s="252">
        <v>0</v>
      </c>
      <c r="DO133" s="230">
        <v>0</v>
      </c>
      <c r="DP133" s="253"/>
    </row>
    <row r="134" spans="1:120" ht="15" customHeight="1" thickBot="1">
      <c r="A134" s="47">
        <v>4</v>
      </c>
      <c r="B134" s="48" t="s">
        <v>365</v>
      </c>
      <c r="C134" s="2">
        <v>10</v>
      </c>
      <c r="D134" s="2">
        <v>4</v>
      </c>
      <c r="E134" s="2">
        <v>1</v>
      </c>
      <c r="F134" s="2">
        <v>1</v>
      </c>
      <c r="G134" s="3">
        <v>16</v>
      </c>
      <c r="H134" s="2">
        <v>4587</v>
      </c>
      <c r="I134" s="292"/>
      <c r="J134" s="49">
        <v>3</v>
      </c>
      <c r="K134" s="49">
        <v>2</v>
      </c>
      <c r="L134" s="81">
        <f t="shared" si="39"/>
        <v>66.66666666666667</v>
      </c>
      <c r="M134" s="2">
        <v>64</v>
      </c>
      <c r="N134" s="2">
        <v>59</v>
      </c>
      <c r="O134" s="51">
        <f t="shared" si="40"/>
        <v>92.1875</v>
      </c>
      <c r="P134">
        <v>100.68</v>
      </c>
      <c r="Q134">
        <v>102.04</v>
      </c>
      <c r="R134">
        <v>97.96</v>
      </c>
      <c r="S134">
        <v>88.44</v>
      </c>
      <c r="T134">
        <v>97.28</v>
      </c>
      <c r="U134" s="266">
        <v>25.384615384615383</v>
      </c>
      <c r="V134" s="266">
        <v>98.46153846153847</v>
      </c>
      <c r="W134" s="266">
        <v>107.6923076923077</v>
      </c>
      <c r="X134" s="266">
        <v>97.6923076923077</v>
      </c>
      <c r="Y134" s="266">
        <v>83.84615384615385</v>
      </c>
      <c r="Z134" s="266">
        <v>97.6923076923077</v>
      </c>
      <c r="AA134" s="266">
        <v>91.53846153846153</v>
      </c>
      <c r="AB134" s="266">
        <v>60.53</v>
      </c>
      <c r="AC134" s="266">
        <v>96.15384615384616</v>
      </c>
      <c r="AD134" s="267">
        <v>4</v>
      </c>
      <c r="AE134" s="268">
        <v>9</v>
      </c>
      <c r="AF134" s="269">
        <f t="shared" si="41"/>
        <v>5</v>
      </c>
      <c r="AG134" s="266">
        <f t="shared" si="42"/>
        <v>55.55555555555556</v>
      </c>
      <c r="AH134" s="228">
        <v>3</v>
      </c>
      <c r="AI134" s="229">
        <v>2</v>
      </c>
      <c r="AJ134" s="230">
        <v>66.7</v>
      </c>
      <c r="AK134" s="7">
        <v>0</v>
      </c>
      <c r="AL134" s="7">
        <v>0</v>
      </c>
      <c r="AM134" s="53">
        <v>0</v>
      </c>
      <c r="AN134" s="54">
        <v>0</v>
      </c>
      <c r="AO134" s="238">
        <v>4</v>
      </c>
      <c r="AP134" s="54">
        <v>0</v>
      </c>
      <c r="AQ134" s="212" t="s">
        <v>1057</v>
      </c>
      <c r="AR134" s="207">
        <v>216</v>
      </c>
      <c r="AS134" s="207">
        <v>49</v>
      </c>
      <c r="AT134" s="206">
        <v>45.37</v>
      </c>
      <c r="AU134" s="207">
        <v>216</v>
      </c>
      <c r="AV134" s="207">
        <v>121</v>
      </c>
      <c r="AW134" s="206">
        <v>112.04</v>
      </c>
      <c r="AX134" s="207">
        <v>216</v>
      </c>
      <c r="AY134" s="213">
        <v>114</v>
      </c>
      <c r="AZ134" s="210">
        <v>105.56</v>
      </c>
      <c r="BA134" s="231">
        <f aca="true" t="shared" si="55" ref="BA134:BA197">(AT134*1.2+AW134+AZ134)/3.2</f>
        <v>85.01374999999999</v>
      </c>
      <c r="BB134" s="211" t="s">
        <v>924</v>
      </c>
      <c r="BC134" s="57">
        <v>2368</v>
      </c>
      <c r="BD134" s="57">
        <v>723</v>
      </c>
      <c r="BE134" s="56">
        <f t="shared" si="43"/>
        <v>0.9159628378378378</v>
      </c>
      <c r="BF134" s="57">
        <v>837</v>
      </c>
      <c r="BG134" s="57">
        <v>71</v>
      </c>
      <c r="BH134" s="58">
        <f t="shared" si="44"/>
        <v>0.16965352449223417</v>
      </c>
      <c r="BI134" s="1">
        <v>133</v>
      </c>
      <c r="BJ134" s="1">
        <v>55</v>
      </c>
      <c r="BK134" s="59">
        <f t="shared" si="45"/>
        <v>41.35338345864661</v>
      </c>
      <c r="BL134" s="1">
        <v>133</v>
      </c>
      <c r="BM134" s="1">
        <v>43</v>
      </c>
      <c r="BN134" s="59">
        <f t="shared" si="46"/>
        <v>32.33082706766917</v>
      </c>
      <c r="BO134" s="76">
        <v>0</v>
      </c>
      <c r="BP134" s="77">
        <v>1</v>
      </c>
      <c r="BQ134" s="77">
        <v>0</v>
      </c>
      <c r="BR134" s="77">
        <v>1</v>
      </c>
      <c r="BS134" s="78">
        <v>2</v>
      </c>
      <c r="BT134" s="77">
        <v>133</v>
      </c>
      <c r="BU134" s="309"/>
      <c r="BV134" s="309"/>
      <c r="BW134" s="309"/>
      <c r="BX134" s="309"/>
      <c r="BY134" s="52">
        <v>0</v>
      </c>
      <c r="BZ134" s="226">
        <v>10337</v>
      </c>
      <c r="CA134" s="227">
        <v>5</v>
      </c>
      <c r="CB134" s="227">
        <v>100</v>
      </c>
      <c r="CC134" s="65">
        <v>1593</v>
      </c>
      <c r="CD134" s="65">
        <v>1208</v>
      </c>
      <c r="CE134" s="273" t="s">
        <v>366</v>
      </c>
      <c r="CF134" s="277">
        <v>10337</v>
      </c>
      <c r="CG134" s="278">
        <v>5</v>
      </c>
      <c r="CH134" s="64">
        <v>100</v>
      </c>
      <c r="CI134" s="239">
        <v>7</v>
      </c>
      <c r="CJ134" s="79">
        <v>2</v>
      </c>
      <c r="CK134" s="79">
        <v>0</v>
      </c>
      <c r="CL134" s="79">
        <v>165</v>
      </c>
      <c r="CM134" s="79">
        <v>6</v>
      </c>
      <c r="CN134" s="79">
        <v>2</v>
      </c>
      <c r="CO134" s="79">
        <v>43</v>
      </c>
      <c r="CP134" s="79">
        <v>44</v>
      </c>
      <c r="CQ134" s="240" t="s">
        <v>1143</v>
      </c>
      <c r="CR134" s="241">
        <v>85.7</v>
      </c>
      <c r="CS134" s="350">
        <v>0</v>
      </c>
      <c r="CT134" s="351">
        <v>0</v>
      </c>
      <c r="CU134" s="352">
        <v>0</v>
      </c>
      <c r="CV134" s="68">
        <v>4322</v>
      </c>
      <c r="CW134" s="69">
        <v>5361</v>
      </c>
      <c r="CX134" s="70">
        <f t="shared" si="47"/>
        <v>124.03979639055993</v>
      </c>
      <c r="CY134" s="69">
        <v>2133</v>
      </c>
      <c r="CZ134" s="70">
        <f t="shared" si="48"/>
        <v>49.3521517815826</v>
      </c>
      <c r="DA134" s="69">
        <v>1896</v>
      </c>
      <c r="DB134" s="70">
        <f t="shared" si="49"/>
        <v>43.86857936140676</v>
      </c>
      <c r="DC134" s="69">
        <v>3839</v>
      </c>
      <c r="DD134" s="71">
        <f t="shared" si="50"/>
        <v>88.82461823229985</v>
      </c>
      <c r="DE134" s="69">
        <v>4405</v>
      </c>
      <c r="DF134" s="71">
        <f t="shared" si="51"/>
        <v>101.92040721888014</v>
      </c>
      <c r="DG134" s="69">
        <v>3557</v>
      </c>
      <c r="DH134" s="71">
        <f t="shared" si="52"/>
        <v>82.29986117538178</v>
      </c>
      <c r="DI134" s="72">
        <v>1875</v>
      </c>
      <c r="DJ134" s="73">
        <f t="shared" si="53"/>
        <v>43.38269319759371</v>
      </c>
      <c r="DK134" s="74">
        <v>5</v>
      </c>
      <c r="DL134" s="75">
        <f t="shared" si="54"/>
        <v>83.33333333333334</v>
      </c>
      <c r="DM134" s="251">
        <v>2</v>
      </c>
      <c r="DN134" s="252">
        <v>2</v>
      </c>
      <c r="DO134" s="230">
        <v>100</v>
      </c>
      <c r="DP134" s="253"/>
    </row>
    <row r="135" spans="1:120" ht="15" customHeight="1" thickBot="1">
      <c r="A135" s="47">
        <v>6</v>
      </c>
      <c r="B135" s="48" t="s">
        <v>367</v>
      </c>
      <c r="C135" s="2">
        <v>3</v>
      </c>
      <c r="D135" s="2">
        <v>4</v>
      </c>
      <c r="E135" s="2">
        <v>1</v>
      </c>
      <c r="F135" s="2">
        <v>0</v>
      </c>
      <c r="G135" s="3">
        <v>8</v>
      </c>
      <c r="H135" s="2">
        <v>3476</v>
      </c>
      <c r="I135" s="292"/>
      <c r="J135" s="49">
        <v>2</v>
      </c>
      <c r="K135" s="49">
        <v>0</v>
      </c>
      <c r="L135" s="50">
        <f t="shared" si="39"/>
        <v>0</v>
      </c>
      <c r="M135" s="2">
        <v>56</v>
      </c>
      <c r="N135" s="2">
        <v>51</v>
      </c>
      <c r="O135" s="51">
        <f t="shared" si="40"/>
        <v>91.07142857142857</v>
      </c>
      <c r="P135">
        <v>101.94</v>
      </c>
      <c r="Q135">
        <v>104.85</v>
      </c>
      <c r="R135">
        <v>102.91</v>
      </c>
      <c r="S135">
        <v>92.23</v>
      </c>
      <c r="T135">
        <v>100.49</v>
      </c>
      <c r="U135" s="266">
        <v>25</v>
      </c>
      <c r="V135" s="266">
        <v>96.15384615384616</v>
      </c>
      <c r="W135" s="266">
        <v>87.5</v>
      </c>
      <c r="X135" s="266">
        <v>96.15384615384616</v>
      </c>
      <c r="Y135" s="266">
        <v>88.46153846153845</v>
      </c>
      <c r="Z135" s="266">
        <v>88.46153846153845</v>
      </c>
      <c r="AA135" s="266">
        <v>83.65384615384616</v>
      </c>
      <c r="AB135" s="266">
        <v>78.45</v>
      </c>
      <c r="AC135" s="266">
        <v>83.65384615384616</v>
      </c>
      <c r="AD135" s="267">
        <v>7</v>
      </c>
      <c r="AE135" s="268">
        <v>9</v>
      </c>
      <c r="AF135" s="269">
        <f t="shared" si="41"/>
        <v>2</v>
      </c>
      <c r="AG135" s="266">
        <f t="shared" si="42"/>
        <v>22.22222222222222</v>
      </c>
      <c r="AH135" s="228">
        <v>4</v>
      </c>
      <c r="AI135" s="229">
        <v>3</v>
      </c>
      <c r="AJ135" s="230">
        <v>75</v>
      </c>
      <c r="AK135" s="7">
        <v>0</v>
      </c>
      <c r="AL135" s="7">
        <v>0</v>
      </c>
      <c r="AM135" s="53">
        <v>0</v>
      </c>
      <c r="AN135" s="54">
        <v>0</v>
      </c>
      <c r="AO135" s="238">
        <v>0</v>
      </c>
      <c r="AP135" s="54">
        <v>0</v>
      </c>
      <c r="AQ135" s="212" t="s">
        <v>1058</v>
      </c>
      <c r="AR135" s="207">
        <v>168</v>
      </c>
      <c r="AS135" s="207">
        <v>49</v>
      </c>
      <c r="AT135" s="206">
        <v>45.37</v>
      </c>
      <c r="AU135" s="207">
        <v>168</v>
      </c>
      <c r="AV135" s="207">
        <v>117</v>
      </c>
      <c r="AW135" s="206">
        <v>108.33</v>
      </c>
      <c r="AX135" s="207">
        <v>168</v>
      </c>
      <c r="AY135" s="213">
        <v>74</v>
      </c>
      <c r="AZ135" s="210">
        <v>68.52</v>
      </c>
      <c r="BA135" s="231">
        <f t="shared" si="55"/>
        <v>72.27937499999999</v>
      </c>
      <c r="BB135" s="211" t="s">
        <v>924</v>
      </c>
      <c r="BC135" s="57">
        <v>1818</v>
      </c>
      <c r="BD135" s="57">
        <v>849</v>
      </c>
      <c r="BE135" s="56">
        <f t="shared" si="43"/>
        <v>1.400990099009901</v>
      </c>
      <c r="BF135" s="57">
        <v>620</v>
      </c>
      <c r="BG135" s="57">
        <v>94</v>
      </c>
      <c r="BH135" s="58">
        <f t="shared" si="44"/>
        <v>0.3032258064516129</v>
      </c>
      <c r="BI135" s="1">
        <v>81</v>
      </c>
      <c r="BJ135" s="1">
        <v>23</v>
      </c>
      <c r="BK135" s="59">
        <f t="shared" si="45"/>
        <v>28.39506172839506</v>
      </c>
      <c r="BL135" s="1">
        <v>81</v>
      </c>
      <c r="BM135" s="1">
        <v>20</v>
      </c>
      <c r="BN135" s="59">
        <f t="shared" si="46"/>
        <v>24.691358024691358</v>
      </c>
      <c r="BO135" s="76">
        <v>0</v>
      </c>
      <c r="BP135" s="77">
        <v>2</v>
      </c>
      <c r="BQ135" s="77">
        <v>0</v>
      </c>
      <c r="BR135" s="77">
        <v>0</v>
      </c>
      <c r="BS135" s="78">
        <v>2</v>
      </c>
      <c r="BT135" s="77">
        <v>81</v>
      </c>
      <c r="BU135" s="309"/>
      <c r="BV135" s="309"/>
      <c r="BW135" s="309"/>
      <c r="BX135" s="309"/>
      <c r="BY135" s="52">
        <v>0</v>
      </c>
      <c r="BZ135" s="226">
        <v>7486</v>
      </c>
      <c r="CA135" s="227">
        <v>4</v>
      </c>
      <c r="CB135" s="227">
        <v>100</v>
      </c>
      <c r="CC135" s="65">
        <v>1111</v>
      </c>
      <c r="CD135" s="66">
        <v>819</v>
      </c>
      <c r="CE135" s="273" t="s">
        <v>368</v>
      </c>
      <c r="CF135" s="277">
        <v>7486</v>
      </c>
      <c r="CG135" s="278">
        <v>4</v>
      </c>
      <c r="CH135" s="64">
        <v>100</v>
      </c>
      <c r="CI135" s="239">
        <v>7</v>
      </c>
      <c r="CJ135" s="79">
        <v>115</v>
      </c>
      <c r="CK135" s="79">
        <v>0</v>
      </c>
      <c r="CL135" s="79">
        <v>172</v>
      </c>
      <c r="CM135" s="79">
        <v>147</v>
      </c>
      <c r="CN135" s="79">
        <v>182</v>
      </c>
      <c r="CO135" s="79">
        <v>213</v>
      </c>
      <c r="CP135" s="79">
        <v>213</v>
      </c>
      <c r="CQ135" s="240" t="s">
        <v>1143</v>
      </c>
      <c r="CR135" s="241">
        <v>85.7</v>
      </c>
      <c r="CS135" s="350">
        <v>0</v>
      </c>
      <c r="CT135" s="351">
        <v>0</v>
      </c>
      <c r="CU135" s="352">
        <v>0</v>
      </c>
      <c r="CV135" s="68">
        <v>3549</v>
      </c>
      <c r="CW135" s="69">
        <v>6878</v>
      </c>
      <c r="CX135" s="70">
        <f t="shared" si="47"/>
        <v>193.80107072414765</v>
      </c>
      <c r="CY135" s="69">
        <v>3509</v>
      </c>
      <c r="CZ135" s="70">
        <f t="shared" si="48"/>
        <v>98.87292194984502</v>
      </c>
      <c r="DA135" s="69">
        <v>3526</v>
      </c>
      <c r="DB135" s="70">
        <f t="shared" si="49"/>
        <v>99.35193012116089</v>
      </c>
      <c r="DC135" s="69">
        <v>7067</v>
      </c>
      <c r="DD135" s="71">
        <f t="shared" si="50"/>
        <v>199.1265145111299</v>
      </c>
      <c r="DE135" s="69">
        <v>3671</v>
      </c>
      <c r="DF135" s="71">
        <f t="shared" si="51"/>
        <v>103.43758805297267</v>
      </c>
      <c r="DG135" s="69">
        <v>3585</v>
      </c>
      <c r="DH135" s="71">
        <f t="shared" si="52"/>
        <v>101.01437024513949</v>
      </c>
      <c r="DI135" s="72">
        <v>5990</v>
      </c>
      <c r="DJ135" s="73">
        <f t="shared" si="53"/>
        <v>168.77993801070724</v>
      </c>
      <c r="DK135" s="74">
        <v>7</v>
      </c>
      <c r="DL135" s="75">
        <f t="shared" si="54"/>
        <v>116.66666666666667</v>
      </c>
      <c r="DM135" s="251">
        <v>2</v>
      </c>
      <c r="DN135" s="252">
        <v>2</v>
      </c>
      <c r="DO135" s="230">
        <v>100</v>
      </c>
      <c r="DP135" s="253"/>
    </row>
    <row r="136" spans="1:120" ht="15" customHeight="1" thickBot="1">
      <c r="A136" s="47">
        <v>11</v>
      </c>
      <c r="B136" s="48" t="s">
        <v>369</v>
      </c>
      <c r="C136" s="2">
        <v>6</v>
      </c>
      <c r="D136" s="2">
        <v>1</v>
      </c>
      <c r="E136" s="2">
        <v>1</v>
      </c>
      <c r="F136" s="2">
        <v>1</v>
      </c>
      <c r="G136" s="3">
        <v>9</v>
      </c>
      <c r="H136" s="2">
        <v>3867</v>
      </c>
      <c r="I136" s="292"/>
      <c r="J136" s="49">
        <v>1</v>
      </c>
      <c r="K136" s="49">
        <v>0</v>
      </c>
      <c r="L136" s="50">
        <f t="shared" si="39"/>
        <v>0</v>
      </c>
      <c r="M136" s="2">
        <v>54</v>
      </c>
      <c r="N136" s="2">
        <v>46</v>
      </c>
      <c r="O136" s="51">
        <f t="shared" si="40"/>
        <v>85.18518518518519</v>
      </c>
      <c r="P136">
        <v>59.12</v>
      </c>
      <c r="Q136">
        <v>61.88</v>
      </c>
      <c r="R136">
        <v>50.83</v>
      </c>
      <c r="S136">
        <v>71.82</v>
      </c>
      <c r="T136">
        <v>60.91</v>
      </c>
      <c r="U136" s="266">
        <v>18.823529411764707</v>
      </c>
      <c r="V136" s="266">
        <v>55.294117647058826</v>
      </c>
      <c r="W136" s="266">
        <v>54.70588235294118</v>
      </c>
      <c r="X136" s="266">
        <v>56.470588235294116</v>
      </c>
      <c r="Y136" s="266">
        <v>34.11764705882353</v>
      </c>
      <c r="Z136" s="266">
        <v>52.94117647058824</v>
      </c>
      <c r="AA136" s="266">
        <v>48.23529411764706</v>
      </c>
      <c r="AB136" s="266">
        <v>68.16</v>
      </c>
      <c r="AC136" s="266">
        <v>42.35294117647059</v>
      </c>
      <c r="AD136" s="267">
        <v>9</v>
      </c>
      <c r="AE136" s="268">
        <v>9</v>
      </c>
      <c r="AF136" s="269">
        <f t="shared" si="41"/>
        <v>0</v>
      </c>
      <c r="AG136" s="266">
        <f t="shared" si="42"/>
        <v>0</v>
      </c>
      <c r="AH136" s="228">
        <v>0</v>
      </c>
      <c r="AI136" s="229">
        <v>0</v>
      </c>
      <c r="AJ136" s="230">
        <v>0</v>
      </c>
      <c r="AK136" s="7">
        <v>1</v>
      </c>
      <c r="AL136" s="7">
        <v>1</v>
      </c>
      <c r="AM136" s="53">
        <v>100</v>
      </c>
      <c r="AN136" s="54">
        <v>0</v>
      </c>
      <c r="AO136" s="238">
        <v>0</v>
      </c>
      <c r="AP136" s="54">
        <v>0</v>
      </c>
      <c r="AQ136" s="212" t="s">
        <v>1059</v>
      </c>
      <c r="AR136" s="207">
        <v>216</v>
      </c>
      <c r="AS136" s="207">
        <v>0</v>
      </c>
      <c r="AT136" s="206">
        <v>0</v>
      </c>
      <c r="AU136" s="207">
        <v>216</v>
      </c>
      <c r="AV136" s="207">
        <v>0</v>
      </c>
      <c r="AW136" s="206">
        <v>0</v>
      </c>
      <c r="AX136" s="207">
        <v>216</v>
      </c>
      <c r="AY136" s="213">
        <v>0</v>
      </c>
      <c r="AZ136" s="210">
        <v>0</v>
      </c>
      <c r="BA136" s="231">
        <f t="shared" si="55"/>
        <v>0</v>
      </c>
      <c r="BB136" s="211" t="s">
        <v>924</v>
      </c>
      <c r="BC136" s="57">
        <v>2026</v>
      </c>
      <c r="BD136" s="57">
        <v>206</v>
      </c>
      <c r="BE136" s="56">
        <f t="shared" si="43"/>
        <v>0.3050345508390918</v>
      </c>
      <c r="BF136" s="57">
        <v>655</v>
      </c>
      <c r="BG136" s="57">
        <v>40</v>
      </c>
      <c r="BH136" s="58">
        <f t="shared" si="44"/>
        <v>0.12213740458015267</v>
      </c>
      <c r="BI136" s="1">
        <v>170</v>
      </c>
      <c r="BJ136" s="1">
        <v>88</v>
      </c>
      <c r="BK136" s="59">
        <f t="shared" si="45"/>
        <v>51.76470588235295</v>
      </c>
      <c r="BL136" s="1">
        <v>170</v>
      </c>
      <c r="BM136" s="1">
        <v>50</v>
      </c>
      <c r="BN136" s="59">
        <f t="shared" si="46"/>
        <v>29.411764705882355</v>
      </c>
      <c r="BO136" s="76">
        <v>0</v>
      </c>
      <c r="BP136" s="77">
        <v>0</v>
      </c>
      <c r="BQ136" s="77">
        <v>0</v>
      </c>
      <c r="BR136" s="77">
        <v>2</v>
      </c>
      <c r="BS136" s="78">
        <v>2</v>
      </c>
      <c r="BT136" s="77">
        <v>170</v>
      </c>
      <c r="BU136" s="309"/>
      <c r="BV136" s="309"/>
      <c r="BW136" s="309"/>
      <c r="BX136" s="309"/>
      <c r="BY136" s="52">
        <v>0</v>
      </c>
      <c r="BZ136" s="226">
        <v>10363</v>
      </c>
      <c r="CA136" s="227">
        <v>5</v>
      </c>
      <c r="CB136" s="227">
        <v>100</v>
      </c>
      <c r="CC136" s="65">
        <v>1590</v>
      </c>
      <c r="CD136" s="65">
        <v>1270</v>
      </c>
      <c r="CE136" s="273" t="s">
        <v>370</v>
      </c>
      <c r="CF136" s="277">
        <v>10363</v>
      </c>
      <c r="CG136" s="278">
        <v>5</v>
      </c>
      <c r="CH136" s="64">
        <v>100</v>
      </c>
      <c r="CI136" s="239">
        <v>7</v>
      </c>
      <c r="CJ136" s="79">
        <v>0</v>
      </c>
      <c r="CK136" s="79">
        <v>0</v>
      </c>
      <c r="CL136" s="79">
        <v>42</v>
      </c>
      <c r="CM136" s="79">
        <v>11</v>
      </c>
      <c r="CN136" s="79">
        <v>0</v>
      </c>
      <c r="CO136" s="79">
        <v>57</v>
      </c>
      <c r="CP136" s="79">
        <v>52</v>
      </c>
      <c r="CQ136" s="240" t="s">
        <v>1148</v>
      </c>
      <c r="CR136" s="241">
        <v>57.1</v>
      </c>
      <c r="CS136" s="350">
        <v>0</v>
      </c>
      <c r="CT136" s="351">
        <v>0</v>
      </c>
      <c r="CU136" s="352">
        <v>0</v>
      </c>
      <c r="CV136" s="68">
        <v>1846</v>
      </c>
      <c r="CW136" s="69">
        <v>2191</v>
      </c>
      <c r="CX136" s="70">
        <f t="shared" si="47"/>
        <v>118.68905742145179</v>
      </c>
      <c r="CY136" s="69">
        <v>1254</v>
      </c>
      <c r="CZ136" s="70">
        <f t="shared" si="48"/>
        <v>67.93066088840737</v>
      </c>
      <c r="DA136" s="69">
        <v>1495</v>
      </c>
      <c r="DB136" s="70">
        <f t="shared" si="49"/>
        <v>80.98591549295774</v>
      </c>
      <c r="DC136" s="69">
        <v>2832</v>
      </c>
      <c r="DD136" s="71">
        <f t="shared" si="50"/>
        <v>153.4127843986999</v>
      </c>
      <c r="DE136" s="69">
        <v>0</v>
      </c>
      <c r="DF136" s="71">
        <f t="shared" si="51"/>
        <v>0</v>
      </c>
      <c r="DG136" s="69">
        <v>0</v>
      </c>
      <c r="DH136" s="71">
        <f t="shared" si="52"/>
        <v>0</v>
      </c>
      <c r="DI136" s="72">
        <v>0</v>
      </c>
      <c r="DJ136" s="73">
        <f t="shared" si="53"/>
        <v>0</v>
      </c>
      <c r="DK136" s="74">
        <v>4</v>
      </c>
      <c r="DL136" s="75">
        <f t="shared" si="54"/>
        <v>66.66666666666666</v>
      </c>
      <c r="DM136" s="251">
        <v>0</v>
      </c>
      <c r="DN136" s="252">
        <v>0</v>
      </c>
      <c r="DO136" s="230">
        <v>0</v>
      </c>
      <c r="DP136" s="253"/>
    </row>
    <row r="137" spans="1:120" ht="15" customHeight="1" thickBot="1">
      <c r="A137" s="47">
        <v>11</v>
      </c>
      <c r="B137" s="48" t="s">
        <v>371</v>
      </c>
      <c r="C137" s="2">
        <v>1</v>
      </c>
      <c r="D137" s="2">
        <v>0</v>
      </c>
      <c r="E137" s="2">
        <v>0</v>
      </c>
      <c r="F137" s="2">
        <v>0</v>
      </c>
      <c r="G137" s="3">
        <v>1</v>
      </c>
      <c r="H137" s="2">
        <v>1577</v>
      </c>
      <c r="I137" s="292"/>
      <c r="J137" s="49">
        <v>1</v>
      </c>
      <c r="K137" s="49">
        <v>1</v>
      </c>
      <c r="L137" s="50">
        <f t="shared" si="39"/>
        <v>100</v>
      </c>
      <c r="M137" s="2">
        <v>8</v>
      </c>
      <c r="N137" s="2">
        <v>7</v>
      </c>
      <c r="O137" s="51">
        <f t="shared" si="40"/>
        <v>87.5</v>
      </c>
      <c r="P137">
        <v>57.75</v>
      </c>
      <c r="Q137">
        <v>56.34</v>
      </c>
      <c r="R137">
        <v>56.34</v>
      </c>
      <c r="S137">
        <v>66.2</v>
      </c>
      <c r="T137">
        <v>59.15</v>
      </c>
      <c r="U137" s="266">
        <v>5.172413793103448</v>
      </c>
      <c r="V137" s="266">
        <v>34.48275862068966</v>
      </c>
      <c r="W137" s="266">
        <v>32.758620689655174</v>
      </c>
      <c r="X137" s="266">
        <v>32.758620689655174</v>
      </c>
      <c r="Y137" s="266">
        <v>18.96551724137931</v>
      </c>
      <c r="Z137" s="266">
        <v>32.758620689655174</v>
      </c>
      <c r="AA137" s="266">
        <v>6.896551724137931</v>
      </c>
      <c r="AB137" s="266">
        <v>90.38</v>
      </c>
      <c r="AC137" s="266">
        <v>17.24137931034483</v>
      </c>
      <c r="AD137" s="267">
        <v>8</v>
      </c>
      <c r="AE137" s="268">
        <v>9</v>
      </c>
      <c r="AF137" s="269">
        <f t="shared" si="41"/>
        <v>1</v>
      </c>
      <c r="AG137" s="266">
        <f t="shared" si="42"/>
        <v>11.11111111111111</v>
      </c>
      <c r="AH137" s="228">
        <v>0</v>
      </c>
      <c r="AI137" s="229">
        <v>0</v>
      </c>
      <c r="AJ137" s="230">
        <v>0</v>
      </c>
      <c r="AK137" s="7">
        <v>0</v>
      </c>
      <c r="AL137" s="7">
        <v>0</v>
      </c>
      <c r="AM137" s="53">
        <v>0</v>
      </c>
      <c r="AN137" s="54">
        <v>0</v>
      </c>
      <c r="AO137" s="238">
        <v>0</v>
      </c>
      <c r="AP137" s="54">
        <v>0</v>
      </c>
      <c r="AQ137" s="212" t="s">
        <v>1060</v>
      </c>
      <c r="AR137" s="207">
        <v>120</v>
      </c>
      <c r="AS137" s="207">
        <v>0</v>
      </c>
      <c r="AT137" s="206">
        <v>0</v>
      </c>
      <c r="AU137" s="207">
        <v>120</v>
      </c>
      <c r="AV137" s="207">
        <v>4</v>
      </c>
      <c r="AW137" s="206">
        <v>5.56</v>
      </c>
      <c r="AX137" s="207">
        <v>120</v>
      </c>
      <c r="AY137" s="213">
        <v>0</v>
      </c>
      <c r="AZ137" s="210">
        <v>0</v>
      </c>
      <c r="BA137" s="231">
        <f t="shared" si="55"/>
        <v>1.7374999999999998</v>
      </c>
      <c r="BB137" s="211" t="s">
        <v>930</v>
      </c>
      <c r="BC137" s="57">
        <v>781</v>
      </c>
      <c r="BD137" s="57">
        <v>113</v>
      </c>
      <c r="BE137" s="56">
        <f t="shared" si="43"/>
        <v>0.43405889884763127</v>
      </c>
      <c r="BF137" s="57">
        <v>221</v>
      </c>
      <c r="BG137" s="57">
        <v>1</v>
      </c>
      <c r="BH137" s="58">
        <f t="shared" si="44"/>
        <v>0.00904977375565611</v>
      </c>
      <c r="BI137" s="1">
        <v>70</v>
      </c>
      <c r="BJ137" s="1">
        <v>42</v>
      </c>
      <c r="BK137" s="59">
        <f t="shared" si="45"/>
        <v>60</v>
      </c>
      <c r="BL137" s="1">
        <v>70</v>
      </c>
      <c r="BM137" s="1">
        <v>25</v>
      </c>
      <c r="BN137" s="59">
        <f t="shared" si="46"/>
        <v>35.714285714285715</v>
      </c>
      <c r="BO137" s="76">
        <v>0</v>
      </c>
      <c r="BP137" s="77">
        <v>0</v>
      </c>
      <c r="BQ137" s="77">
        <v>0</v>
      </c>
      <c r="BR137" s="77">
        <v>1</v>
      </c>
      <c r="BS137" s="78">
        <v>1</v>
      </c>
      <c r="BT137" s="77">
        <v>70</v>
      </c>
      <c r="BU137" s="309"/>
      <c r="BV137" s="309"/>
      <c r="BW137" s="309"/>
      <c r="BX137" s="309"/>
      <c r="BY137" s="52">
        <v>1</v>
      </c>
      <c r="BZ137" s="226">
        <v>4053</v>
      </c>
      <c r="CA137" s="227">
        <v>2</v>
      </c>
      <c r="CB137" s="227">
        <v>100</v>
      </c>
      <c r="CC137" s="66">
        <v>678</v>
      </c>
      <c r="CD137" s="66">
        <v>505</v>
      </c>
      <c r="CE137" s="273" t="s">
        <v>372</v>
      </c>
      <c r="CF137" s="277">
        <v>4053</v>
      </c>
      <c r="CG137" s="278">
        <v>2</v>
      </c>
      <c r="CH137" s="64">
        <v>100</v>
      </c>
      <c r="CI137" s="239">
        <v>7</v>
      </c>
      <c r="CJ137" s="79">
        <v>29</v>
      </c>
      <c r="CK137" s="79">
        <v>0</v>
      </c>
      <c r="CL137" s="79">
        <v>29</v>
      </c>
      <c r="CM137" s="79">
        <v>61</v>
      </c>
      <c r="CN137" s="79">
        <v>0</v>
      </c>
      <c r="CO137" s="79">
        <v>16</v>
      </c>
      <c r="CP137" s="79">
        <v>8</v>
      </c>
      <c r="CQ137" s="240" t="s">
        <v>1145</v>
      </c>
      <c r="CR137" s="241">
        <v>71.4</v>
      </c>
      <c r="CS137" s="350">
        <v>0</v>
      </c>
      <c r="CT137" s="351">
        <v>0</v>
      </c>
      <c r="CU137" s="352">
        <v>0</v>
      </c>
      <c r="CV137" s="68">
        <v>1313</v>
      </c>
      <c r="CW137" s="69">
        <v>2911</v>
      </c>
      <c r="CX137" s="70">
        <f t="shared" si="47"/>
        <v>221.7060167555217</v>
      </c>
      <c r="CY137" s="69">
        <v>1434</v>
      </c>
      <c r="CZ137" s="70">
        <f t="shared" si="48"/>
        <v>109.21553693830921</v>
      </c>
      <c r="DA137" s="69">
        <v>1186</v>
      </c>
      <c r="DB137" s="70">
        <f t="shared" si="49"/>
        <v>90.32749428789033</v>
      </c>
      <c r="DC137" s="69">
        <v>2730</v>
      </c>
      <c r="DD137" s="71">
        <f t="shared" si="50"/>
        <v>207.92079207920793</v>
      </c>
      <c r="DE137" s="69">
        <v>2097</v>
      </c>
      <c r="DF137" s="71">
        <f t="shared" si="51"/>
        <v>159.7105864432597</v>
      </c>
      <c r="DG137" s="69">
        <v>588</v>
      </c>
      <c r="DH137" s="71">
        <f t="shared" si="52"/>
        <v>44.78293983244478</v>
      </c>
      <c r="DI137" s="72">
        <v>0</v>
      </c>
      <c r="DJ137" s="73">
        <f t="shared" si="53"/>
        <v>0</v>
      </c>
      <c r="DK137" s="74">
        <v>6</v>
      </c>
      <c r="DL137" s="75">
        <f t="shared" si="54"/>
        <v>100</v>
      </c>
      <c r="DM137" s="251">
        <v>0</v>
      </c>
      <c r="DN137" s="252">
        <v>0</v>
      </c>
      <c r="DO137" s="230">
        <v>0</v>
      </c>
      <c r="DP137" s="253"/>
    </row>
    <row r="138" spans="1:120" ht="15" customHeight="1" thickBot="1">
      <c r="A138" s="47">
        <v>2</v>
      </c>
      <c r="B138" s="48" t="s">
        <v>373</v>
      </c>
      <c r="C138" s="2">
        <v>4</v>
      </c>
      <c r="D138" s="2">
        <v>3</v>
      </c>
      <c r="E138" s="2">
        <v>0</v>
      </c>
      <c r="F138" s="2">
        <v>0</v>
      </c>
      <c r="G138" s="3">
        <v>7</v>
      </c>
      <c r="H138" s="2">
        <v>2621</v>
      </c>
      <c r="I138" s="292"/>
      <c r="J138" s="49">
        <v>2</v>
      </c>
      <c r="K138" s="49">
        <v>1</v>
      </c>
      <c r="L138" s="50">
        <f t="shared" si="39"/>
        <v>50</v>
      </c>
      <c r="M138" s="2">
        <v>32</v>
      </c>
      <c r="N138" s="2">
        <v>32</v>
      </c>
      <c r="O138" s="51">
        <f t="shared" si="40"/>
        <v>100</v>
      </c>
      <c r="P138">
        <v>109.3</v>
      </c>
      <c r="Q138">
        <v>105.81</v>
      </c>
      <c r="R138">
        <v>88.37</v>
      </c>
      <c r="S138">
        <v>108.14</v>
      </c>
      <c r="T138">
        <v>102.91</v>
      </c>
      <c r="U138" s="266">
        <v>68.18181818181817</v>
      </c>
      <c r="V138" s="266">
        <v>64.77272727272727</v>
      </c>
      <c r="W138" s="266">
        <v>65.9090909090909</v>
      </c>
      <c r="X138" s="266">
        <v>64.77272727272727</v>
      </c>
      <c r="Y138" s="266">
        <v>52.27272727272727</v>
      </c>
      <c r="Z138" s="266">
        <v>64.77272727272727</v>
      </c>
      <c r="AA138" s="266">
        <v>38.63636363636363</v>
      </c>
      <c r="AB138" s="266">
        <v>80.45</v>
      </c>
      <c r="AC138" s="266">
        <v>52.27272727272727</v>
      </c>
      <c r="AD138" s="267">
        <v>8</v>
      </c>
      <c r="AE138" s="268">
        <v>9</v>
      </c>
      <c r="AF138" s="269">
        <f t="shared" si="41"/>
        <v>1</v>
      </c>
      <c r="AG138" s="266">
        <f t="shared" si="42"/>
        <v>11.11111111111111</v>
      </c>
      <c r="AH138" s="228">
        <v>0</v>
      </c>
      <c r="AI138" s="229">
        <v>0</v>
      </c>
      <c r="AJ138" s="230">
        <v>0</v>
      </c>
      <c r="AK138" s="7">
        <v>1</v>
      </c>
      <c r="AL138" s="7">
        <v>0</v>
      </c>
      <c r="AM138" s="53">
        <v>0</v>
      </c>
      <c r="AN138" s="54">
        <v>0</v>
      </c>
      <c r="AO138" s="238">
        <v>0</v>
      </c>
      <c r="AP138" s="54">
        <v>0</v>
      </c>
      <c r="AQ138" s="212" t="s">
        <v>1061</v>
      </c>
      <c r="AR138" s="207">
        <v>168</v>
      </c>
      <c r="AS138" s="207">
        <v>42</v>
      </c>
      <c r="AT138" s="206">
        <v>38.89</v>
      </c>
      <c r="AU138" s="207">
        <v>168</v>
      </c>
      <c r="AV138" s="207">
        <v>138</v>
      </c>
      <c r="AW138" s="206">
        <v>127.78</v>
      </c>
      <c r="AX138" s="207">
        <v>168</v>
      </c>
      <c r="AY138" s="213">
        <v>0</v>
      </c>
      <c r="AZ138" s="210">
        <v>0</v>
      </c>
      <c r="BA138" s="231">
        <f t="shared" si="55"/>
        <v>54.515</v>
      </c>
      <c r="BB138" s="211" t="s">
        <v>924</v>
      </c>
      <c r="BC138" s="57">
        <v>1335</v>
      </c>
      <c r="BD138" s="57">
        <v>484</v>
      </c>
      <c r="BE138" s="56">
        <f t="shared" si="43"/>
        <v>1.0876404494382022</v>
      </c>
      <c r="BF138" s="57">
        <v>446</v>
      </c>
      <c r="BG138" s="57">
        <v>213</v>
      </c>
      <c r="BH138" s="58">
        <f t="shared" si="44"/>
        <v>0.9551569506726457</v>
      </c>
      <c r="BI138" s="1">
        <v>116</v>
      </c>
      <c r="BJ138" s="1">
        <v>53</v>
      </c>
      <c r="BK138" s="59">
        <f t="shared" si="45"/>
        <v>45.689655172413794</v>
      </c>
      <c r="BL138" s="1">
        <v>116</v>
      </c>
      <c r="BM138" s="1">
        <v>29</v>
      </c>
      <c r="BN138" s="59">
        <f t="shared" si="46"/>
        <v>25</v>
      </c>
      <c r="BO138" s="76">
        <v>0</v>
      </c>
      <c r="BP138" s="77">
        <v>2</v>
      </c>
      <c r="BQ138" s="77">
        <v>1</v>
      </c>
      <c r="BR138" s="77">
        <v>0</v>
      </c>
      <c r="BS138" s="78">
        <v>3</v>
      </c>
      <c r="BT138" s="77">
        <v>116</v>
      </c>
      <c r="BU138" s="309"/>
      <c r="BV138" s="309"/>
      <c r="BW138" s="309"/>
      <c r="BX138" s="309"/>
      <c r="BY138" s="52">
        <v>0</v>
      </c>
      <c r="BZ138" s="226">
        <v>6574</v>
      </c>
      <c r="CA138" s="227">
        <v>3</v>
      </c>
      <c r="CB138" s="227">
        <v>100</v>
      </c>
      <c r="CC138" s="66">
        <v>947</v>
      </c>
      <c r="CD138" s="66">
        <v>758</v>
      </c>
      <c r="CE138" s="273" t="s">
        <v>374</v>
      </c>
      <c r="CF138" s="277">
        <v>6574</v>
      </c>
      <c r="CG138" s="278">
        <v>3</v>
      </c>
      <c r="CH138" s="64">
        <v>100</v>
      </c>
      <c r="CI138" s="239">
        <v>7</v>
      </c>
      <c r="CJ138" s="79">
        <v>270</v>
      </c>
      <c r="CK138" s="79">
        <v>0</v>
      </c>
      <c r="CL138" s="79">
        <v>496</v>
      </c>
      <c r="CM138" s="79">
        <v>47</v>
      </c>
      <c r="CN138" s="79">
        <v>0</v>
      </c>
      <c r="CO138" s="79">
        <v>256</v>
      </c>
      <c r="CP138" s="79">
        <v>218</v>
      </c>
      <c r="CQ138" s="240" t="s">
        <v>1145</v>
      </c>
      <c r="CR138" s="241">
        <v>71.4</v>
      </c>
      <c r="CS138" s="350">
        <v>0</v>
      </c>
      <c r="CT138" s="351">
        <v>0</v>
      </c>
      <c r="CU138" s="352">
        <v>0</v>
      </c>
      <c r="CV138" s="68">
        <v>1750</v>
      </c>
      <c r="CW138" s="69">
        <v>2524</v>
      </c>
      <c r="CX138" s="70">
        <f t="shared" si="47"/>
        <v>144.22857142857143</v>
      </c>
      <c r="CY138" s="69">
        <v>1703</v>
      </c>
      <c r="CZ138" s="70">
        <f t="shared" si="48"/>
        <v>97.31428571428572</v>
      </c>
      <c r="DA138" s="69">
        <v>1591</v>
      </c>
      <c r="DB138" s="70">
        <f t="shared" si="49"/>
        <v>90.91428571428571</v>
      </c>
      <c r="DC138" s="69">
        <v>3551</v>
      </c>
      <c r="DD138" s="71">
        <f t="shared" si="50"/>
        <v>202.91428571428574</v>
      </c>
      <c r="DE138" s="69">
        <v>3165</v>
      </c>
      <c r="DF138" s="71">
        <f t="shared" si="51"/>
        <v>180.85714285714286</v>
      </c>
      <c r="DG138" s="69">
        <v>2235</v>
      </c>
      <c r="DH138" s="71">
        <f t="shared" si="52"/>
        <v>127.71428571428571</v>
      </c>
      <c r="DI138" s="72">
        <v>3559</v>
      </c>
      <c r="DJ138" s="73">
        <f t="shared" si="53"/>
        <v>203.37142857142857</v>
      </c>
      <c r="DK138" s="74">
        <v>7</v>
      </c>
      <c r="DL138" s="75">
        <f t="shared" si="54"/>
        <v>116.66666666666667</v>
      </c>
      <c r="DM138" s="251">
        <v>1</v>
      </c>
      <c r="DN138" s="252">
        <v>1</v>
      </c>
      <c r="DO138" s="230">
        <v>100</v>
      </c>
      <c r="DP138" s="253"/>
    </row>
    <row r="139" spans="1:120" ht="15" customHeight="1" thickBot="1">
      <c r="A139" s="47">
        <v>1</v>
      </c>
      <c r="B139" s="48" t="s">
        <v>375</v>
      </c>
      <c r="C139" s="2">
        <v>4</v>
      </c>
      <c r="D139" s="2">
        <v>1</v>
      </c>
      <c r="E139" s="2">
        <v>0</v>
      </c>
      <c r="F139" s="2">
        <v>0</v>
      </c>
      <c r="G139" s="3">
        <v>5</v>
      </c>
      <c r="H139" s="2">
        <v>3387</v>
      </c>
      <c r="I139" s="292"/>
      <c r="J139" s="49">
        <v>2</v>
      </c>
      <c r="K139" s="49">
        <v>2</v>
      </c>
      <c r="L139" s="50">
        <f t="shared" si="39"/>
        <v>100</v>
      </c>
      <c r="M139" s="2">
        <v>25</v>
      </c>
      <c r="N139" s="2">
        <v>22</v>
      </c>
      <c r="O139" s="51">
        <f t="shared" si="40"/>
        <v>88</v>
      </c>
      <c r="P139">
        <v>92.16</v>
      </c>
      <c r="Q139">
        <v>77.45</v>
      </c>
      <c r="R139">
        <v>90.2</v>
      </c>
      <c r="S139">
        <v>77.45</v>
      </c>
      <c r="T139">
        <v>84.31</v>
      </c>
      <c r="U139" s="266">
        <v>4.301075268817205</v>
      </c>
      <c r="V139" s="266">
        <v>97.84946236559139</v>
      </c>
      <c r="W139" s="266">
        <v>108.6021505376344</v>
      </c>
      <c r="X139" s="266">
        <v>110.75268817204301</v>
      </c>
      <c r="Y139" s="266">
        <v>76.34408602150538</v>
      </c>
      <c r="Z139" s="266">
        <v>103.2258064516129</v>
      </c>
      <c r="AA139" s="266">
        <v>106.4516129032258</v>
      </c>
      <c r="AB139" s="266">
        <v>56.03</v>
      </c>
      <c r="AC139" s="266">
        <v>89.24731182795699</v>
      </c>
      <c r="AD139" s="267">
        <v>4</v>
      </c>
      <c r="AE139" s="268">
        <v>9</v>
      </c>
      <c r="AF139" s="269">
        <f t="shared" si="41"/>
        <v>5</v>
      </c>
      <c r="AG139" s="266">
        <f t="shared" si="42"/>
        <v>55.55555555555556</v>
      </c>
      <c r="AH139" s="228">
        <v>0</v>
      </c>
      <c r="AI139" s="229">
        <v>0</v>
      </c>
      <c r="AJ139" s="230">
        <v>0</v>
      </c>
      <c r="AK139" s="7">
        <v>2</v>
      </c>
      <c r="AL139" s="7">
        <v>1</v>
      </c>
      <c r="AM139" s="53">
        <v>50</v>
      </c>
      <c r="AN139" s="54">
        <v>0</v>
      </c>
      <c r="AO139" s="238">
        <v>1</v>
      </c>
      <c r="AP139" s="54">
        <v>0</v>
      </c>
      <c r="AQ139" s="212" t="s">
        <v>1062</v>
      </c>
      <c r="AR139" s="207">
        <v>168</v>
      </c>
      <c r="AS139" s="207">
        <v>0</v>
      </c>
      <c r="AT139" s="206">
        <v>0</v>
      </c>
      <c r="AU139" s="207">
        <v>168</v>
      </c>
      <c r="AV139" s="207">
        <v>0</v>
      </c>
      <c r="AW139" s="206">
        <v>0</v>
      </c>
      <c r="AX139" s="207">
        <v>168</v>
      </c>
      <c r="AY139" s="213">
        <v>0</v>
      </c>
      <c r="AZ139" s="210">
        <v>0</v>
      </c>
      <c r="BA139" s="231">
        <f t="shared" si="55"/>
        <v>0</v>
      </c>
      <c r="BB139" s="211" t="s">
        <v>924</v>
      </c>
      <c r="BC139" s="57">
        <v>1671</v>
      </c>
      <c r="BD139" s="57">
        <v>382</v>
      </c>
      <c r="BE139" s="56">
        <f t="shared" si="43"/>
        <v>0.6858168761220825</v>
      </c>
      <c r="BF139" s="57">
        <v>540</v>
      </c>
      <c r="BG139" s="57">
        <v>200</v>
      </c>
      <c r="BH139" s="58">
        <f t="shared" si="44"/>
        <v>0.7407407407407407</v>
      </c>
      <c r="BI139" s="1">
        <v>106</v>
      </c>
      <c r="BJ139" s="1">
        <v>78</v>
      </c>
      <c r="BK139" s="59">
        <f t="shared" si="45"/>
        <v>73.58490566037736</v>
      </c>
      <c r="BL139" s="1">
        <v>106</v>
      </c>
      <c r="BM139" s="1">
        <v>29</v>
      </c>
      <c r="BN139" s="59">
        <f t="shared" si="46"/>
        <v>27.358490566037734</v>
      </c>
      <c r="BO139" s="76">
        <v>1</v>
      </c>
      <c r="BP139" s="77">
        <v>1</v>
      </c>
      <c r="BQ139" s="77">
        <v>0</v>
      </c>
      <c r="BR139" s="77">
        <v>1</v>
      </c>
      <c r="BS139" s="78">
        <v>2</v>
      </c>
      <c r="BT139" s="77">
        <v>106</v>
      </c>
      <c r="BU139" s="309"/>
      <c r="BV139" s="309"/>
      <c r="BW139" s="309"/>
      <c r="BX139" s="309"/>
      <c r="BY139" s="52">
        <v>0</v>
      </c>
      <c r="BZ139" s="226">
        <v>8714</v>
      </c>
      <c r="CA139" s="227">
        <v>3</v>
      </c>
      <c r="CB139" s="227">
        <v>100</v>
      </c>
      <c r="CC139" s="65">
        <v>1279</v>
      </c>
      <c r="CD139" s="65">
        <v>1217</v>
      </c>
      <c r="CE139" s="273" t="s">
        <v>376</v>
      </c>
      <c r="CF139" s="277">
        <v>8714</v>
      </c>
      <c r="CG139" s="278">
        <v>3</v>
      </c>
      <c r="CH139" s="64">
        <v>100</v>
      </c>
      <c r="CI139" s="239">
        <v>7</v>
      </c>
      <c r="CJ139" s="79">
        <v>10</v>
      </c>
      <c r="CK139" s="79">
        <v>0</v>
      </c>
      <c r="CL139" s="79">
        <v>26</v>
      </c>
      <c r="CM139" s="79">
        <v>2</v>
      </c>
      <c r="CN139" s="79">
        <v>0</v>
      </c>
      <c r="CO139" s="79">
        <v>6</v>
      </c>
      <c r="CP139" s="79">
        <v>7</v>
      </c>
      <c r="CQ139" s="240" t="s">
        <v>1145</v>
      </c>
      <c r="CR139" s="241">
        <v>71.4</v>
      </c>
      <c r="CS139" s="350">
        <v>0</v>
      </c>
      <c r="CT139" s="351">
        <v>0</v>
      </c>
      <c r="CU139" s="352">
        <v>0</v>
      </c>
      <c r="CV139" s="68">
        <v>1334</v>
      </c>
      <c r="CW139" s="69">
        <v>2662</v>
      </c>
      <c r="CX139" s="70">
        <f t="shared" si="47"/>
        <v>199.55022488755623</v>
      </c>
      <c r="CY139" s="69">
        <v>1247</v>
      </c>
      <c r="CZ139" s="70">
        <f t="shared" si="48"/>
        <v>93.47826086956522</v>
      </c>
      <c r="DA139" s="69">
        <v>959</v>
      </c>
      <c r="DB139" s="70">
        <f t="shared" si="49"/>
        <v>71.88905547226386</v>
      </c>
      <c r="DC139" s="69">
        <v>1320</v>
      </c>
      <c r="DD139" s="71">
        <f t="shared" si="50"/>
        <v>98.95052473763118</v>
      </c>
      <c r="DE139" s="69">
        <v>1649</v>
      </c>
      <c r="DF139" s="71">
        <f t="shared" si="51"/>
        <v>123.61319340329835</v>
      </c>
      <c r="DG139" s="69">
        <v>1472</v>
      </c>
      <c r="DH139" s="71">
        <f t="shared" si="52"/>
        <v>110.34482758620689</v>
      </c>
      <c r="DI139" s="72">
        <v>1396</v>
      </c>
      <c r="DJ139" s="73">
        <f t="shared" si="53"/>
        <v>104.64767616191904</v>
      </c>
      <c r="DK139" s="74">
        <v>7</v>
      </c>
      <c r="DL139" s="75">
        <f t="shared" si="54"/>
        <v>116.66666666666667</v>
      </c>
      <c r="DM139" s="251">
        <v>0</v>
      </c>
      <c r="DN139" s="252">
        <v>0</v>
      </c>
      <c r="DO139" s="230">
        <v>0</v>
      </c>
      <c r="DP139" s="253"/>
    </row>
    <row r="140" spans="1:120" ht="15" customHeight="1" thickBot="1">
      <c r="A140" s="47">
        <v>9</v>
      </c>
      <c r="B140" s="48" t="s">
        <v>377</v>
      </c>
      <c r="C140" s="2">
        <v>10</v>
      </c>
      <c r="D140" s="2">
        <v>3</v>
      </c>
      <c r="E140" s="2">
        <v>3</v>
      </c>
      <c r="F140" s="2">
        <v>3</v>
      </c>
      <c r="G140" s="3">
        <v>19</v>
      </c>
      <c r="H140" s="2">
        <v>3163</v>
      </c>
      <c r="I140" s="292"/>
      <c r="J140" s="49">
        <v>3</v>
      </c>
      <c r="K140" s="49">
        <v>0</v>
      </c>
      <c r="L140" s="50">
        <f t="shared" si="39"/>
        <v>0</v>
      </c>
      <c r="M140" s="2">
        <v>54</v>
      </c>
      <c r="N140" s="2">
        <v>53</v>
      </c>
      <c r="O140" s="51">
        <f t="shared" si="40"/>
        <v>98.14814814814815</v>
      </c>
      <c r="P140">
        <v>80.72</v>
      </c>
      <c r="Q140">
        <v>73.49</v>
      </c>
      <c r="R140">
        <v>78.31</v>
      </c>
      <c r="S140">
        <v>73.49</v>
      </c>
      <c r="T140">
        <v>76.51</v>
      </c>
      <c r="U140" s="266">
        <v>27.27272727272727</v>
      </c>
      <c r="V140" s="266">
        <v>111.68831168831169</v>
      </c>
      <c r="W140" s="266">
        <v>112.98701298701299</v>
      </c>
      <c r="X140" s="266">
        <v>118.18181818181819</v>
      </c>
      <c r="Y140" s="266">
        <v>109.09090909090908</v>
      </c>
      <c r="Z140" s="266">
        <v>116.88311688311688</v>
      </c>
      <c r="AA140" s="266">
        <v>85.71428571428571</v>
      </c>
      <c r="AB140" s="266">
        <v>69.3</v>
      </c>
      <c r="AC140" s="266">
        <v>94.8051948051948</v>
      </c>
      <c r="AD140" s="267">
        <v>3</v>
      </c>
      <c r="AE140" s="268">
        <v>9</v>
      </c>
      <c r="AF140" s="269">
        <f t="shared" si="41"/>
        <v>6</v>
      </c>
      <c r="AG140" s="266">
        <f t="shared" si="42"/>
        <v>66.66666666666666</v>
      </c>
      <c r="AH140" s="228">
        <v>2</v>
      </c>
      <c r="AI140" s="229">
        <v>1</v>
      </c>
      <c r="AJ140" s="230">
        <v>50</v>
      </c>
      <c r="AK140" s="7">
        <v>0</v>
      </c>
      <c r="AL140" s="7">
        <v>0</v>
      </c>
      <c r="AM140" s="53">
        <v>0</v>
      </c>
      <c r="AN140" s="54">
        <v>0</v>
      </c>
      <c r="AO140" s="238">
        <v>0</v>
      </c>
      <c r="AP140" s="54">
        <v>0</v>
      </c>
      <c r="AQ140" s="212" t="s">
        <v>1063</v>
      </c>
      <c r="AR140" s="207">
        <v>168</v>
      </c>
      <c r="AS140" s="207">
        <v>56</v>
      </c>
      <c r="AT140" s="206">
        <v>51.85</v>
      </c>
      <c r="AU140" s="207">
        <v>168</v>
      </c>
      <c r="AV140" s="207">
        <v>56</v>
      </c>
      <c r="AW140" s="206">
        <v>51.85</v>
      </c>
      <c r="AX140" s="207">
        <v>168</v>
      </c>
      <c r="AY140" s="213">
        <v>0</v>
      </c>
      <c r="AZ140" s="210">
        <v>0</v>
      </c>
      <c r="BA140" s="231">
        <f t="shared" si="55"/>
        <v>35.646874999999994</v>
      </c>
      <c r="BB140" s="211" t="s">
        <v>924</v>
      </c>
      <c r="BC140" s="57">
        <v>1630</v>
      </c>
      <c r="BD140" s="57">
        <v>296</v>
      </c>
      <c r="BE140" s="56">
        <f t="shared" si="43"/>
        <v>0.5447852760736196</v>
      </c>
      <c r="BF140" s="57">
        <v>631</v>
      </c>
      <c r="BG140" s="57">
        <v>51</v>
      </c>
      <c r="BH140" s="58">
        <f t="shared" si="44"/>
        <v>0.16164817749603805</v>
      </c>
      <c r="BI140" s="1">
        <v>76</v>
      </c>
      <c r="BJ140" s="1">
        <v>32</v>
      </c>
      <c r="BK140" s="59">
        <f t="shared" si="45"/>
        <v>42.10526315789473</v>
      </c>
      <c r="BL140" s="1">
        <v>76</v>
      </c>
      <c r="BM140" s="1">
        <v>16</v>
      </c>
      <c r="BN140" s="59">
        <f t="shared" si="46"/>
        <v>21.052631578947366</v>
      </c>
      <c r="BO140" s="76">
        <v>0</v>
      </c>
      <c r="BP140" s="77">
        <v>0</v>
      </c>
      <c r="BQ140" s="77">
        <v>0</v>
      </c>
      <c r="BR140" s="77">
        <v>0</v>
      </c>
      <c r="BS140" s="78">
        <v>0</v>
      </c>
      <c r="BT140" s="77">
        <v>76</v>
      </c>
      <c r="BU140" s="309"/>
      <c r="BV140" s="309"/>
      <c r="BW140" s="309"/>
      <c r="BX140" s="309"/>
      <c r="BY140" s="52">
        <v>0</v>
      </c>
      <c r="BZ140" s="226">
        <v>7248</v>
      </c>
      <c r="CA140" s="227">
        <v>4</v>
      </c>
      <c r="CB140" s="227">
        <v>100</v>
      </c>
      <c r="CC140" s="66">
        <v>987</v>
      </c>
      <c r="CD140" s="66">
        <v>818</v>
      </c>
      <c r="CE140" s="273" t="s">
        <v>378</v>
      </c>
      <c r="CF140" s="277">
        <v>7248</v>
      </c>
      <c r="CG140" s="278">
        <v>3</v>
      </c>
      <c r="CH140" s="64">
        <v>75</v>
      </c>
      <c r="CI140" s="239">
        <v>7</v>
      </c>
      <c r="CJ140" s="79">
        <v>2</v>
      </c>
      <c r="CK140" s="79">
        <v>0</v>
      </c>
      <c r="CL140" s="79">
        <v>63</v>
      </c>
      <c r="CM140" s="79">
        <v>1</v>
      </c>
      <c r="CN140" s="79">
        <v>0</v>
      </c>
      <c r="CO140" s="79">
        <v>40</v>
      </c>
      <c r="CP140" s="79">
        <v>40</v>
      </c>
      <c r="CQ140" s="240" t="s">
        <v>1145</v>
      </c>
      <c r="CR140" s="241">
        <v>71.4</v>
      </c>
      <c r="CS140" s="350">
        <v>0</v>
      </c>
      <c r="CT140" s="351">
        <v>0</v>
      </c>
      <c r="CU140" s="352">
        <v>0</v>
      </c>
      <c r="CV140" s="68">
        <v>2733</v>
      </c>
      <c r="CW140" s="69">
        <v>3472</v>
      </c>
      <c r="CX140" s="70">
        <f t="shared" si="47"/>
        <v>127.03988291255031</v>
      </c>
      <c r="CY140" s="69">
        <v>2044</v>
      </c>
      <c r="CZ140" s="70">
        <f t="shared" si="48"/>
        <v>74.7896084888401</v>
      </c>
      <c r="DA140" s="69">
        <v>1277</v>
      </c>
      <c r="DB140" s="70">
        <f t="shared" si="49"/>
        <v>46.725210391511155</v>
      </c>
      <c r="DC140" s="69">
        <v>2428</v>
      </c>
      <c r="DD140" s="71">
        <f t="shared" si="50"/>
        <v>88.84010245151848</v>
      </c>
      <c r="DE140" s="69">
        <v>2944</v>
      </c>
      <c r="DF140" s="71">
        <f t="shared" si="51"/>
        <v>107.72045371386754</v>
      </c>
      <c r="DG140" s="69">
        <v>2161</v>
      </c>
      <c r="DH140" s="71">
        <f t="shared" si="52"/>
        <v>79.07061836809368</v>
      </c>
      <c r="DI140" s="72">
        <v>2415</v>
      </c>
      <c r="DJ140" s="73">
        <f t="shared" si="53"/>
        <v>88.36443468715697</v>
      </c>
      <c r="DK140" s="74">
        <v>7</v>
      </c>
      <c r="DL140" s="75">
        <f t="shared" si="54"/>
        <v>116.66666666666667</v>
      </c>
      <c r="DM140" s="251">
        <v>1</v>
      </c>
      <c r="DN140" s="252">
        <v>0</v>
      </c>
      <c r="DO140" s="230">
        <v>0</v>
      </c>
      <c r="DP140" s="253"/>
    </row>
    <row r="141" spans="1:120" ht="15" customHeight="1" thickBot="1">
      <c r="A141" s="47">
        <v>4</v>
      </c>
      <c r="B141" s="48" t="s">
        <v>379</v>
      </c>
      <c r="C141" s="2">
        <v>9</v>
      </c>
      <c r="D141" s="2">
        <v>5</v>
      </c>
      <c r="E141" s="2">
        <v>1</v>
      </c>
      <c r="F141" s="2">
        <v>0</v>
      </c>
      <c r="G141" s="3">
        <v>15</v>
      </c>
      <c r="H141" s="2">
        <v>3138</v>
      </c>
      <c r="I141" s="292"/>
      <c r="J141" s="49">
        <v>3</v>
      </c>
      <c r="K141" s="49">
        <v>0</v>
      </c>
      <c r="L141" s="50">
        <f t="shared" si="39"/>
        <v>0</v>
      </c>
      <c r="M141" s="2">
        <v>43</v>
      </c>
      <c r="N141" s="2">
        <v>43</v>
      </c>
      <c r="O141" s="51">
        <f t="shared" si="40"/>
        <v>100</v>
      </c>
      <c r="P141">
        <v>81.7</v>
      </c>
      <c r="Q141">
        <v>102.61</v>
      </c>
      <c r="R141">
        <v>96.08</v>
      </c>
      <c r="S141">
        <v>94.12</v>
      </c>
      <c r="T141">
        <v>93.63</v>
      </c>
      <c r="U141" s="266">
        <v>0.6060606060606061</v>
      </c>
      <c r="V141" s="266">
        <v>47.878787878787875</v>
      </c>
      <c r="W141" s="266">
        <v>38.18181818181819</v>
      </c>
      <c r="X141" s="266">
        <v>45.45454545454545</v>
      </c>
      <c r="Y141" s="266">
        <v>34.54545454545455</v>
      </c>
      <c r="Z141" s="266">
        <v>61.81818181818181</v>
      </c>
      <c r="AA141" s="266">
        <v>21.818181818181817</v>
      </c>
      <c r="AB141" s="266">
        <v>96.59</v>
      </c>
      <c r="AC141" s="266">
        <v>23.03030303030303</v>
      </c>
      <c r="AD141" s="267">
        <v>8</v>
      </c>
      <c r="AE141" s="268">
        <v>9</v>
      </c>
      <c r="AF141" s="269">
        <f t="shared" si="41"/>
        <v>1</v>
      </c>
      <c r="AG141" s="266">
        <f t="shared" si="42"/>
        <v>11.11111111111111</v>
      </c>
      <c r="AH141" s="228">
        <v>1</v>
      </c>
      <c r="AI141" s="229">
        <v>1</v>
      </c>
      <c r="AJ141" s="230">
        <v>100</v>
      </c>
      <c r="AK141" s="7">
        <v>3</v>
      </c>
      <c r="AL141" s="7">
        <v>1</v>
      </c>
      <c r="AM141" s="53">
        <v>33.3333333333333</v>
      </c>
      <c r="AN141" s="54">
        <v>0</v>
      </c>
      <c r="AO141" s="238">
        <v>4</v>
      </c>
      <c r="AP141" s="54">
        <v>0</v>
      </c>
      <c r="AQ141" s="212" t="s">
        <v>1064</v>
      </c>
      <c r="AR141" s="207">
        <v>168</v>
      </c>
      <c r="AS141" s="207">
        <v>20</v>
      </c>
      <c r="AT141" s="206">
        <v>18.52</v>
      </c>
      <c r="AU141" s="207">
        <v>168</v>
      </c>
      <c r="AV141" s="207">
        <v>20</v>
      </c>
      <c r="AW141" s="206">
        <v>18.52</v>
      </c>
      <c r="AX141" s="207">
        <v>168</v>
      </c>
      <c r="AY141" s="213">
        <v>18</v>
      </c>
      <c r="AZ141" s="210">
        <v>16.67</v>
      </c>
      <c r="BA141" s="231">
        <f t="shared" si="55"/>
        <v>17.941875</v>
      </c>
      <c r="BB141" s="211" t="s">
        <v>924</v>
      </c>
      <c r="BC141" s="57">
        <v>1780</v>
      </c>
      <c r="BD141" s="57">
        <v>149</v>
      </c>
      <c r="BE141" s="56">
        <f t="shared" si="43"/>
        <v>0.25112359550561797</v>
      </c>
      <c r="BF141" s="57">
        <v>627</v>
      </c>
      <c r="BG141" s="57">
        <v>24</v>
      </c>
      <c r="BH141" s="58">
        <f t="shared" si="44"/>
        <v>0.07655502392344497</v>
      </c>
      <c r="BI141" s="1">
        <v>160</v>
      </c>
      <c r="BJ141" s="1">
        <v>97</v>
      </c>
      <c r="BK141" s="59">
        <f t="shared" si="45"/>
        <v>60.62499999999999</v>
      </c>
      <c r="BL141" s="1">
        <v>160</v>
      </c>
      <c r="BM141" s="1">
        <v>34</v>
      </c>
      <c r="BN141" s="59">
        <f t="shared" si="46"/>
        <v>21.25</v>
      </c>
      <c r="BO141" s="76">
        <v>0</v>
      </c>
      <c r="BP141" s="77">
        <v>1</v>
      </c>
      <c r="BQ141" s="77">
        <v>0</v>
      </c>
      <c r="BR141" s="77">
        <v>1</v>
      </c>
      <c r="BS141" s="78">
        <v>2</v>
      </c>
      <c r="BT141" s="77">
        <v>160</v>
      </c>
      <c r="BU141" s="309"/>
      <c r="BV141" s="309"/>
      <c r="BW141" s="309"/>
      <c r="BX141" s="309"/>
      <c r="BY141" s="52">
        <v>0</v>
      </c>
      <c r="BZ141" s="226">
        <v>8227</v>
      </c>
      <c r="CA141" s="227">
        <v>3</v>
      </c>
      <c r="CB141" s="227">
        <v>100</v>
      </c>
      <c r="CC141" s="65">
        <v>1216</v>
      </c>
      <c r="CD141" s="66">
        <v>963</v>
      </c>
      <c r="CE141" s="273" t="s">
        <v>380</v>
      </c>
      <c r="CF141" s="277">
        <v>8227</v>
      </c>
      <c r="CG141" s="278">
        <v>3</v>
      </c>
      <c r="CH141" s="64">
        <v>100</v>
      </c>
      <c r="CI141" s="239">
        <v>7</v>
      </c>
      <c r="CJ141" s="79">
        <v>0</v>
      </c>
      <c r="CK141" s="79">
        <v>0</v>
      </c>
      <c r="CL141" s="79">
        <v>0</v>
      </c>
      <c r="CM141" s="79">
        <v>0</v>
      </c>
      <c r="CN141" s="79">
        <v>0</v>
      </c>
      <c r="CO141" s="79">
        <v>0</v>
      </c>
      <c r="CP141" s="79">
        <v>0</v>
      </c>
      <c r="CQ141" s="240" t="s">
        <v>1147</v>
      </c>
      <c r="CR141" s="243">
        <v>0</v>
      </c>
      <c r="CS141" s="350">
        <v>0</v>
      </c>
      <c r="CT141" s="351">
        <v>0</v>
      </c>
      <c r="CU141" s="352">
        <v>0</v>
      </c>
      <c r="CV141" s="68">
        <v>2237</v>
      </c>
      <c r="CW141" s="69">
        <v>3843</v>
      </c>
      <c r="CX141" s="70">
        <f t="shared" si="47"/>
        <v>171.79257934734017</v>
      </c>
      <c r="CY141" s="69">
        <v>1963</v>
      </c>
      <c r="CZ141" s="70">
        <f t="shared" si="48"/>
        <v>87.75145283862315</v>
      </c>
      <c r="DA141" s="69">
        <v>2098</v>
      </c>
      <c r="DB141" s="70">
        <f t="shared" si="49"/>
        <v>93.7863209655789</v>
      </c>
      <c r="DC141" s="69">
        <v>2856</v>
      </c>
      <c r="DD141" s="71">
        <f t="shared" si="50"/>
        <v>127.67098793026375</v>
      </c>
      <c r="DE141" s="69">
        <v>1587</v>
      </c>
      <c r="DF141" s="71">
        <f t="shared" si="51"/>
        <v>70.94322753687975</v>
      </c>
      <c r="DG141" s="69">
        <v>2053</v>
      </c>
      <c r="DH141" s="71">
        <f t="shared" si="52"/>
        <v>91.77469825659365</v>
      </c>
      <c r="DI141" s="72">
        <v>3116</v>
      </c>
      <c r="DJ141" s="73">
        <f t="shared" si="53"/>
        <v>139.29369691551184</v>
      </c>
      <c r="DK141" s="74">
        <v>7</v>
      </c>
      <c r="DL141" s="75">
        <f t="shared" si="54"/>
        <v>116.66666666666667</v>
      </c>
      <c r="DM141" s="251">
        <v>1</v>
      </c>
      <c r="DN141" s="252">
        <v>1</v>
      </c>
      <c r="DO141" s="230">
        <v>100</v>
      </c>
      <c r="DP141" s="253"/>
    </row>
    <row r="142" spans="1:120" ht="15" customHeight="1" thickBot="1">
      <c r="A142" s="47">
        <v>3</v>
      </c>
      <c r="B142" s="48" t="s">
        <v>381</v>
      </c>
      <c r="C142" s="2">
        <v>1</v>
      </c>
      <c r="D142" s="2">
        <v>2</v>
      </c>
      <c r="E142" s="2">
        <v>0</v>
      </c>
      <c r="F142" s="2">
        <v>1</v>
      </c>
      <c r="G142" s="3">
        <v>4</v>
      </c>
      <c r="H142" s="2">
        <v>2237</v>
      </c>
      <c r="I142" s="292"/>
      <c r="J142" s="49">
        <v>0</v>
      </c>
      <c r="K142" s="49">
        <v>0</v>
      </c>
      <c r="L142" s="50">
        <v>0</v>
      </c>
      <c r="M142" s="2">
        <v>25</v>
      </c>
      <c r="N142" s="2">
        <v>25</v>
      </c>
      <c r="O142" s="51">
        <f t="shared" si="40"/>
        <v>100</v>
      </c>
      <c r="P142">
        <v>81.82</v>
      </c>
      <c r="Q142">
        <v>77.27</v>
      </c>
      <c r="R142">
        <v>80.3</v>
      </c>
      <c r="S142">
        <v>86.36</v>
      </c>
      <c r="T142">
        <v>81.44</v>
      </c>
      <c r="U142" s="266">
        <v>40</v>
      </c>
      <c r="V142" s="266">
        <v>93.84615384615384</v>
      </c>
      <c r="W142" s="266">
        <v>87.6923076923077</v>
      </c>
      <c r="X142" s="266">
        <v>84.61538461538461</v>
      </c>
      <c r="Y142" s="266">
        <v>86.15384615384616</v>
      </c>
      <c r="Z142" s="266">
        <v>76.92307692307693</v>
      </c>
      <c r="AA142" s="266">
        <v>72.3076923076923</v>
      </c>
      <c r="AB142" s="266">
        <v>99</v>
      </c>
      <c r="AC142" s="266">
        <v>81.53846153846153</v>
      </c>
      <c r="AD142" s="267">
        <v>8</v>
      </c>
      <c r="AE142" s="268">
        <v>9</v>
      </c>
      <c r="AF142" s="269">
        <f t="shared" si="41"/>
        <v>1</v>
      </c>
      <c r="AG142" s="266">
        <f t="shared" si="42"/>
        <v>11.11111111111111</v>
      </c>
      <c r="AH142" s="228">
        <v>0</v>
      </c>
      <c r="AI142" s="229">
        <v>0</v>
      </c>
      <c r="AJ142" s="230">
        <v>0</v>
      </c>
      <c r="AK142" s="7">
        <v>1</v>
      </c>
      <c r="AL142" s="7">
        <v>0</v>
      </c>
      <c r="AM142" s="53">
        <v>0</v>
      </c>
      <c r="AN142" s="54">
        <v>0</v>
      </c>
      <c r="AO142" s="238">
        <v>1</v>
      </c>
      <c r="AP142" s="54">
        <v>0</v>
      </c>
      <c r="AQ142" s="212" t="s">
        <v>1065</v>
      </c>
      <c r="AR142" s="207">
        <v>120</v>
      </c>
      <c r="AS142" s="207">
        <v>42</v>
      </c>
      <c r="AT142" s="206">
        <v>58.33</v>
      </c>
      <c r="AU142" s="207">
        <v>120</v>
      </c>
      <c r="AV142" s="207">
        <v>64</v>
      </c>
      <c r="AW142" s="206">
        <v>88.89</v>
      </c>
      <c r="AX142" s="207">
        <v>120</v>
      </c>
      <c r="AY142" s="213">
        <v>0</v>
      </c>
      <c r="AZ142" s="210">
        <v>0</v>
      </c>
      <c r="BA142" s="231">
        <f t="shared" si="55"/>
        <v>49.651875</v>
      </c>
      <c r="BB142" s="211" t="s">
        <v>930</v>
      </c>
      <c r="BC142" s="57">
        <v>1125</v>
      </c>
      <c r="BD142" s="57">
        <v>377</v>
      </c>
      <c r="BE142" s="56">
        <f t="shared" si="43"/>
        <v>1.0053333333333334</v>
      </c>
      <c r="BF142" s="57">
        <v>422</v>
      </c>
      <c r="BG142" s="57">
        <v>145</v>
      </c>
      <c r="BH142" s="58">
        <f t="shared" si="44"/>
        <v>0.6872037914691943</v>
      </c>
      <c r="BI142" s="1">
        <v>47</v>
      </c>
      <c r="BJ142" s="1">
        <v>23</v>
      </c>
      <c r="BK142" s="59">
        <f t="shared" si="45"/>
        <v>48.93617021276596</v>
      </c>
      <c r="BL142" s="1">
        <v>47</v>
      </c>
      <c r="BM142" s="1">
        <v>10</v>
      </c>
      <c r="BN142" s="59">
        <f t="shared" si="46"/>
        <v>21.27659574468085</v>
      </c>
      <c r="BO142" s="76">
        <v>0</v>
      </c>
      <c r="BP142" s="77">
        <v>0</v>
      </c>
      <c r="BQ142" s="77">
        <v>0</v>
      </c>
      <c r="BR142" s="77">
        <v>0</v>
      </c>
      <c r="BS142" s="78">
        <v>0</v>
      </c>
      <c r="BT142" s="77">
        <v>47</v>
      </c>
      <c r="BU142" s="309"/>
      <c r="BV142" s="309"/>
      <c r="BW142" s="309"/>
      <c r="BX142" s="309"/>
      <c r="BY142" s="52">
        <v>0</v>
      </c>
      <c r="BZ142" s="226">
        <v>4661</v>
      </c>
      <c r="CA142" s="227">
        <v>2</v>
      </c>
      <c r="CB142" s="227">
        <v>100</v>
      </c>
      <c r="CC142" s="66">
        <v>695</v>
      </c>
      <c r="CD142" s="66">
        <v>599</v>
      </c>
      <c r="CE142" s="273" t="s">
        <v>382</v>
      </c>
      <c r="CF142" s="277">
        <v>4661</v>
      </c>
      <c r="CG142" s="278">
        <v>2</v>
      </c>
      <c r="CH142" s="64">
        <v>100</v>
      </c>
      <c r="CI142" s="239">
        <v>7</v>
      </c>
      <c r="CJ142" s="79">
        <v>3</v>
      </c>
      <c r="CK142" s="79">
        <v>0</v>
      </c>
      <c r="CL142" s="79">
        <v>78</v>
      </c>
      <c r="CM142" s="79">
        <v>0</v>
      </c>
      <c r="CN142" s="79">
        <v>0</v>
      </c>
      <c r="CO142" s="79">
        <v>25</v>
      </c>
      <c r="CP142" s="79">
        <v>25</v>
      </c>
      <c r="CQ142" s="240" t="s">
        <v>1146</v>
      </c>
      <c r="CR142" s="241">
        <v>57.1</v>
      </c>
      <c r="CS142" s="350">
        <v>0</v>
      </c>
      <c r="CT142" s="351">
        <v>0</v>
      </c>
      <c r="CU142" s="352">
        <v>0</v>
      </c>
      <c r="CV142" s="68">
        <v>958</v>
      </c>
      <c r="CW142" s="69">
        <v>2529</v>
      </c>
      <c r="CX142" s="70">
        <f t="shared" si="47"/>
        <v>263.98747390396665</v>
      </c>
      <c r="CY142" s="69">
        <v>1156</v>
      </c>
      <c r="CZ142" s="70">
        <f t="shared" si="48"/>
        <v>120.66805845511482</v>
      </c>
      <c r="DA142" s="69">
        <v>1097</v>
      </c>
      <c r="DB142" s="70">
        <f t="shared" si="49"/>
        <v>114.50939457202504</v>
      </c>
      <c r="DC142" s="69">
        <v>2104</v>
      </c>
      <c r="DD142" s="71">
        <f t="shared" si="50"/>
        <v>219.62421711899793</v>
      </c>
      <c r="DE142" s="69">
        <v>1003</v>
      </c>
      <c r="DF142" s="71">
        <f t="shared" si="51"/>
        <v>104.6972860125261</v>
      </c>
      <c r="DG142" s="69">
        <v>1099</v>
      </c>
      <c r="DH142" s="71">
        <f t="shared" si="52"/>
        <v>114.71816283924842</v>
      </c>
      <c r="DI142" s="72">
        <v>1093</v>
      </c>
      <c r="DJ142" s="73">
        <f t="shared" si="53"/>
        <v>114.09185803757829</v>
      </c>
      <c r="DK142" s="74">
        <v>7</v>
      </c>
      <c r="DL142" s="75">
        <f t="shared" si="54"/>
        <v>116.66666666666667</v>
      </c>
      <c r="DM142" s="251">
        <v>0</v>
      </c>
      <c r="DN142" s="252">
        <v>0</v>
      </c>
      <c r="DO142" s="230">
        <v>0</v>
      </c>
      <c r="DP142" s="253"/>
    </row>
    <row r="143" spans="1:120" ht="15" customHeight="1" thickBot="1">
      <c r="A143" s="47">
        <v>2</v>
      </c>
      <c r="B143" s="48" t="s">
        <v>383</v>
      </c>
      <c r="C143" s="2">
        <v>4</v>
      </c>
      <c r="D143" s="2">
        <v>4</v>
      </c>
      <c r="E143" s="2">
        <v>2</v>
      </c>
      <c r="F143" s="2">
        <v>0</v>
      </c>
      <c r="G143" s="3">
        <v>10</v>
      </c>
      <c r="H143" s="2">
        <v>3098</v>
      </c>
      <c r="I143" s="292"/>
      <c r="J143" s="49">
        <v>3</v>
      </c>
      <c r="K143" s="49">
        <v>2</v>
      </c>
      <c r="L143" s="81">
        <f>(K143*100/J143)</f>
        <v>66.66666666666667</v>
      </c>
      <c r="M143" s="2">
        <v>33</v>
      </c>
      <c r="N143" s="2">
        <v>32</v>
      </c>
      <c r="O143" s="51">
        <f t="shared" si="40"/>
        <v>96.96969696969697</v>
      </c>
      <c r="P143">
        <v>57.42</v>
      </c>
      <c r="Q143">
        <v>61.29</v>
      </c>
      <c r="R143">
        <v>58.71</v>
      </c>
      <c r="S143">
        <v>39.35</v>
      </c>
      <c r="T143">
        <v>54.19</v>
      </c>
      <c r="U143" s="266">
        <v>25.477707006369428</v>
      </c>
      <c r="V143" s="266">
        <v>87.26114649681529</v>
      </c>
      <c r="W143" s="266">
        <v>89.171974522293</v>
      </c>
      <c r="X143" s="266">
        <v>85.35031847133759</v>
      </c>
      <c r="Y143" s="266">
        <v>86.62420382165605</v>
      </c>
      <c r="Z143" s="266">
        <v>81.52866242038218</v>
      </c>
      <c r="AA143" s="266">
        <v>69.42675159235668</v>
      </c>
      <c r="AB143" s="266">
        <v>83.4</v>
      </c>
      <c r="AC143" s="266">
        <v>72.61146496815286</v>
      </c>
      <c r="AD143" s="267">
        <v>8</v>
      </c>
      <c r="AE143" s="268">
        <v>9</v>
      </c>
      <c r="AF143" s="269">
        <f t="shared" si="41"/>
        <v>1</v>
      </c>
      <c r="AG143" s="266">
        <f t="shared" si="42"/>
        <v>11.11111111111111</v>
      </c>
      <c r="AH143" s="228">
        <v>0</v>
      </c>
      <c r="AI143" s="229">
        <v>0</v>
      </c>
      <c r="AJ143" s="230">
        <v>0</v>
      </c>
      <c r="AK143" s="7">
        <v>0</v>
      </c>
      <c r="AL143" s="7">
        <v>0</v>
      </c>
      <c r="AM143" s="53">
        <v>0</v>
      </c>
      <c r="AN143" s="54">
        <v>0</v>
      </c>
      <c r="AO143" s="238">
        <v>3</v>
      </c>
      <c r="AP143" s="54">
        <v>0</v>
      </c>
      <c r="AQ143" s="212" t="s">
        <v>1066</v>
      </c>
      <c r="AR143" s="207">
        <v>168</v>
      </c>
      <c r="AS143" s="207">
        <v>21</v>
      </c>
      <c r="AT143" s="206">
        <v>19.44</v>
      </c>
      <c r="AU143" s="207">
        <v>168</v>
      </c>
      <c r="AV143" s="207">
        <v>53</v>
      </c>
      <c r="AW143" s="206">
        <v>49.07</v>
      </c>
      <c r="AX143" s="207">
        <v>168</v>
      </c>
      <c r="AY143" s="213">
        <v>0</v>
      </c>
      <c r="AZ143" s="210">
        <v>0</v>
      </c>
      <c r="BA143" s="231">
        <f t="shared" si="55"/>
        <v>22.624374999999997</v>
      </c>
      <c r="BB143" s="211" t="s">
        <v>924</v>
      </c>
      <c r="BC143" s="57">
        <v>1703</v>
      </c>
      <c r="BD143" s="57">
        <v>241</v>
      </c>
      <c r="BE143" s="56">
        <f t="shared" si="43"/>
        <v>0.4245449207281269</v>
      </c>
      <c r="BF143" s="57">
        <v>523</v>
      </c>
      <c r="BG143" s="57">
        <v>6</v>
      </c>
      <c r="BH143" s="58">
        <f t="shared" si="44"/>
        <v>0.022944550669216062</v>
      </c>
      <c r="BI143" s="1">
        <v>171</v>
      </c>
      <c r="BJ143" s="1">
        <v>106</v>
      </c>
      <c r="BK143" s="59">
        <f t="shared" si="45"/>
        <v>61.98830409356725</v>
      </c>
      <c r="BL143" s="1">
        <v>171</v>
      </c>
      <c r="BM143" s="1">
        <v>34</v>
      </c>
      <c r="BN143" s="59">
        <f t="shared" si="46"/>
        <v>19.883040935672515</v>
      </c>
      <c r="BO143" s="76">
        <v>0</v>
      </c>
      <c r="BP143" s="77">
        <v>1</v>
      </c>
      <c r="BQ143" s="77">
        <v>1</v>
      </c>
      <c r="BR143" s="77">
        <v>0</v>
      </c>
      <c r="BS143" s="78">
        <v>2</v>
      </c>
      <c r="BT143" s="77">
        <v>171</v>
      </c>
      <c r="BU143" s="309"/>
      <c r="BV143" s="309"/>
      <c r="BW143" s="309"/>
      <c r="BX143" s="309"/>
      <c r="BY143" s="52">
        <v>0</v>
      </c>
      <c r="BZ143" s="226">
        <v>8356</v>
      </c>
      <c r="CA143" s="227">
        <v>4</v>
      </c>
      <c r="CB143" s="227">
        <v>100</v>
      </c>
      <c r="CC143" s="65">
        <v>1559</v>
      </c>
      <c r="CD143" s="65">
        <v>1005</v>
      </c>
      <c r="CE143" s="273" t="s">
        <v>384</v>
      </c>
      <c r="CF143" s="277">
        <v>8356</v>
      </c>
      <c r="CG143" s="278">
        <v>4</v>
      </c>
      <c r="CH143" s="64">
        <v>100</v>
      </c>
      <c r="CI143" s="239">
        <v>7</v>
      </c>
      <c r="CJ143" s="79">
        <v>6</v>
      </c>
      <c r="CK143" s="79">
        <v>8</v>
      </c>
      <c r="CL143" s="79">
        <v>0</v>
      </c>
      <c r="CM143" s="79">
        <v>6</v>
      </c>
      <c r="CN143" s="79">
        <v>2</v>
      </c>
      <c r="CO143" s="79">
        <v>8</v>
      </c>
      <c r="CP143" s="79">
        <v>7</v>
      </c>
      <c r="CQ143" s="240" t="s">
        <v>1173</v>
      </c>
      <c r="CR143" s="241">
        <v>85.7</v>
      </c>
      <c r="CS143" s="350">
        <v>0</v>
      </c>
      <c r="CT143" s="351">
        <v>0</v>
      </c>
      <c r="CU143" s="352">
        <v>0</v>
      </c>
      <c r="CV143" s="68">
        <v>1438</v>
      </c>
      <c r="CW143" s="69">
        <v>4195</v>
      </c>
      <c r="CX143" s="70">
        <f t="shared" si="47"/>
        <v>291.72461752433935</v>
      </c>
      <c r="CY143" s="69">
        <v>2225</v>
      </c>
      <c r="CZ143" s="70">
        <f t="shared" si="48"/>
        <v>154.72878998609178</v>
      </c>
      <c r="DA143" s="69">
        <v>2237</v>
      </c>
      <c r="DB143" s="70">
        <f t="shared" si="49"/>
        <v>155.5632823365786</v>
      </c>
      <c r="DC143" s="69">
        <v>4433</v>
      </c>
      <c r="DD143" s="71">
        <f t="shared" si="50"/>
        <v>308.27538247566065</v>
      </c>
      <c r="DE143" s="69">
        <v>4613</v>
      </c>
      <c r="DF143" s="71">
        <f t="shared" si="51"/>
        <v>320.79276773296243</v>
      </c>
      <c r="DG143" s="69">
        <v>4097</v>
      </c>
      <c r="DH143" s="71">
        <f t="shared" si="52"/>
        <v>284.9095966620306</v>
      </c>
      <c r="DI143" s="72">
        <v>2021</v>
      </c>
      <c r="DJ143" s="73">
        <f t="shared" si="53"/>
        <v>140.5424200278164</v>
      </c>
      <c r="DK143" s="74">
        <v>7</v>
      </c>
      <c r="DL143" s="75">
        <f t="shared" si="54"/>
        <v>116.66666666666667</v>
      </c>
      <c r="DM143" s="251">
        <v>0</v>
      </c>
      <c r="DN143" s="252">
        <v>0</v>
      </c>
      <c r="DO143" s="230">
        <v>0</v>
      </c>
      <c r="DP143" s="253"/>
    </row>
    <row r="144" spans="1:120" ht="15" customHeight="1" thickBot="1">
      <c r="A144" s="47">
        <v>9</v>
      </c>
      <c r="B144" s="48" t="s">
        <v>385</v>
      </c>
      <c r="C144" s="2">
        <v>2</v>
      </c>
      <c r="D144" s="2">
        <v>3</v>
      </c>
      <c r="E144" s="2">
        <v>0</v>
      </c>
      <c r="F144" s="2">
        <v>1</v>
      </c>
      <c r="G144" s="3">
        <v>6</v>
      </c>
      <c r="H144" s="2">
        <v>1833</v>
      </c>
      <c r="I144" s="292"/>
      <c r="J144" s="49">
        <v>0</v>
      </c>
      <c r="K144" s="49">
        <v>0</v>
      </c>
      <c r="L144" s="50">
        <v>0</v>
      </c>
      <c r="M144" s="2">
        <v>23</v>
      </c>
      <c r="N144" s="2">
        <v>22</v>
      </c>
      <c r="O144" s="51">
        <f t="shared" si="40"/>
        <v>95.65217391304348</v>
      </c>
      <c r="P144">
        <v>110</v>
      </c>
      <c r="Q144">
        <v>116</v>
      </c>
      <c r="R144">
        <v>108</v>
      </c>
      <c r="S144">
        <v>96</v>
      </c>
      <c r="T144">
        <v>107.5</v>
      </c>
      <c r="U144" s="266">
        <v>25.862068965517242</v>
      </c>
      <c r="V144" s="266">
        <v>81.03448275862068</v>
      </c>
      <c r="W144" s="266">
        <v>113.79310344827587</v>
      </c>
      <c r="X144" s="266">
        <v>89.65517241379311</v>
      </c>
      <c r="Y144" s="266">
        <v>113.79310344827587</v>
      </c>
      <c r="Z144" s="266">
        <v>77.58620689655173</v>
      </c>
      <c r="AA144" s="266">
        <v>118.96551724137932</v>
      </c>
      <c r="AB144" s="266">
        <v>66.17</v>
      </c>
      <c r="AC144" s="266">
        <v>91.37931034482759</v>
      </c>
      <c r="AD144" s="267">
        <v>5</v>
      </c>
      <c r="AE144" s="268">
        <v>9</v>
      </c>
      <c r="AF144" s="269">
        <f t="shared" si="41"/>
        <v>4</v>
      </c>
      <c r="AG144" s="266">
        <f t="shared" si="42"/>
        <v>44.44444444444444</v>
      </c>
      <c r="AH144" s="228">
        <v>0</v>
      </c>
      <c r="AI144" s="229">
        <v>0</v>
      </c>
      <c r="AJ144" s="230">
        <v>0</v>
      </c>
      <c r="AK144" s="7">
        <v>1</v>
      </c>
      <c r="AL144" s="7">
        <v>0</v>
      </c>
      <c r="AM144" s="53">
        <v>0</v>
      </c>
      <c r="AN144" s="54">
        <v>0</v>
      </c>
      <c r="AO144" s="238">
        <v>0</v>
      </c>
      <c r="AP144" s="54">
        <v>0</v>
      </c>
      <c r="AQ144" s="212" t="s">
        <v>1067</v>
      </c>
      <c r="AR144" s="207">
        <v>168</v>
      </c>
      <c r="AS144" s="207">
        <v>0</v>
      </c>
      <c r="AT144" s="206">
        <v>0</v>
      </c>
      <c r="AU144" s="207">
        <v>168</v>
      </c>
      <c r="AV144" s="207">
        <v>70</v>
      </c>
      <c r="AW144" s="206">
        <v>97.22</v>
      </c>
      <c r="AX144" s="207">
        <v>168</v>
      </c>
      <c r="AY144" s="213">
        <v>0</v>
      </c>
      <c r="AZ144" s="210">
        <v>0</v>
      </c>
      <c r="BA144" s="231">
        <f t="shared" si="55"/>
        <v>30.381249999999998</v>
      </c>
      <c r="BB144" s="211" t="s">
        <v>930</v>
      </c>
      <c r="BC144" s="57">
        <v>905</v>
      </c>
      <c r="BD144" s="57">
        <v>144</v>
      </c>
      <c r="BE144" s="56">
        <f t="shared" si="43"/>
        <v>0.47734806629834253</v>
      </c>
      <c r="BF144" s="57">
        <v>265</v>
      </c>
      <c r="BG144" s="57">
        <v>1</v>
      </c>
      <c r="BH144" s="58">
        <f t="shared" si="44"/>
        <v>0.007547169811320755</v>
      </c>
      <c r="BI144" s="1">
        <v>62</v>
      </c>
      <c r="BJ144" s="1">
        <v>26</v>
      </c>
      <c r="BK144" s="59">
        <f t="shared" si="45"/>
        <v>41.935483870967744</v>
      </c>
      <c r="BL144" s="1">
        <v>62</v>
      </c>
      <c r="BM144" s="1">
        <v>20</v>
      </c>
      <c r="BN144" s="59">
        <f t="shared" si="46"/>
        <v>32.25806451612903</v>
      </c>
      <c r="BO144" s="76">
        <v>1</v>
      </c>
      <c r="BP144" s="77">
        <v>1</v>
      </c>
      <c r="BQ144" s="77">
        <v>0</v>
      </c>
      <c r="BR144" s="77">
        <v>0</v>
      </c>
      <c r="BS144" s="78">
        <v>1</v>
      </c>
      <c r="BT144" s="77">
        <v>62</v>
      </c>
      <c r="BU144" s="309"/>
      <c r="BV144" s="309"/>
      <c r="BW144" s="309"/>
      <c r="BX144" s="309"/>
      <c r="BY144" s="52">
        <v>0</v>
      </c>
      <c r="BZ144" s="226">
        <v>6459</v>
      </c>
      <c r="CA144" s="227">
        <v>3</v>
      </c>
      <c r="CB144" s="227">
        <v>100</v>
      </c>
      <c r="CC144" s="66">
        <v>751</v>
      </c>
      <c r="CD144" s="66">
        <v>723</v>
      </c>
      <c r="CE144" s="273" t="s">
        <v>277</v>
      </c>
      <c r="CF144" s="277">
        <v>4233</v>
      </c>
      <c r="CG144" s="278">
        <v>2</v>
      </c>
      <c r="CH144" s="64">
        <v>100</v>
      </c>
      <c r="CI144" s="239">
        <v>7</v>
      </c>
      <c r="CJ144" s="79">
        <v>0</v>
      </c>
      <c r="CK144" s="79">
        <v>0</v>
      </c>
      <c r="CL144" s="79">
        <v>306</v>
      </c>
      <c r="CM144" s="79">
        <v>323</v>
      </c>
      <c r="CN144" s="79">
        <v>0</v>
      </c>
      <c r="CO144" s="79">
        <v>159</v>
      </c>
      <c r="CP144" s="79">
        <v>119</v>
      </c>
      <c r="CQ144" s="240" t="s">
        <v>1148</v>
      </c>
      <c r="CR144" s="241">
        <v>57.1</v>
      </c>
      <c r="CS144" s="350">
        <v>0</v>
      </c>
      <c r="CT144" s="351">
        <v>0</v>
      </c>
      <c r="CU144" s="352">
        <v>0</v>
      </c>
      <c r="CV144" s="68">
        <v>694</v>
      </c>
      <c r="CW144" s="69">
        <v>1368</v>
      </c>
      <c r="CX144" s="70">
        <f t="shared" si="47"/>
        <v>197.11815561959654</v>
      </c>
      <c r="CY144" s="69">
        <v>681</v>
      </c>
      <c r="CZ144" s="70">
        <f t="shared" si="48"/>
        <v>98.12680115273776</v>
      </c>
      <c r="DA144" s="69">
        <v>175</v>
      </c>
      <c r="DB144" s="70">
        <f t="shared" si="49"/>
        <v>25.216138328530256</v>
      </c>
      <c r="DC144" s="69">
        <v>506</v>
      </c>
      <c r="DD144" s="71">
        <f t="shared" si="50"/>
        <v>72.91066282420749</v>
      </c>
      <c r="DE144" s="69">
        <v>681</v>
      </c>
      <c r="DF144" s="71">
        <f t="shared" si="51"/>
        <v>98.12680115273776</v>
      </c>
      <c r="DG144" s="69">
        <v>1362</v>
      </c>
      <c r="DH144" s="71">
        <f t="shared" si="52"/>
        <v>196.2536023054755</v>
      </c>
      <c r="DI144" s="72">
        <v>0</v>
      </c>
      <c r="DJ144" s="73">
        <f t="shared" si="53"/>
        <v>0</v>
      </c>
      <c r="DK144" s="74">
        <v>5</v>
      </c>
      <c r="DL144" s="75">
        <f t="shared" si="54"/>
        <v>83.33333333333334</v>
      </c>
      <c r="DM144" s="251">
        <v>1</v>
      </c>
      <c r="DN144" s="252">
        <v>1</v>
      </c>
      <c r="DO144" s="230">
        <v>100</v>
      </c>
      <c r="DP144" s="253"/>
    </row>
    <row r="145" spans="1:120" ht="15" customHeight="1" thickBot="1">
      <c r="A145" s="47">
        <v>5</v>
      </c>
      <c r="B145" s="48" t="s">
        <v>386</v>
      </c>
      <c r="C145" s="2">
        <v>10</v>
      </c>
      <c r="D145" s="2">
        <v>3</v>
      </c>
      <c r="E145" s="2">
        <v>1</v>
      </c>
      <c r="F145" s="2">
        <v>1</v>
      </c>
      <c r="G145" s="3">
        <v>15</v>
      </c>
      <c r="H145" s="2">
        <v>3029</v>
      </c>
      <c r="I145" s="292"/>
      <c r="J145" s="49">
        <v>2</v>
      </c>
      <c r="K145" s="49">
        <v>1</v>
      </c>
      <c r="L145" s="50">
        <f>(K145*100/J145)</f>
        <v>50</v>
      </c>
      <c r="M145" s="2">
        <v>50</v>
      </c>
      <c r="N145" s="2">
        <v>36</v>
      </c>
      <c r="O145" s="51">
        <f t="shared" si="40"/>
        <v>72</v>
      </c>
      <c r="P145">
        <v>145.28</v>
      </c>
      <c r="Q145">
        <v>152.83</v>
      </c>
      <c r="R145">
        <v>149.06</v>
      </c>
      <c r="S145">
        <v>132.08</v>
      </c>
      <c r="T145">
        <v>144.81</v>
      </c>
      <c r="U145" s="266">
        <v>40.25974025974026</v>
      </c>
      <c r="V145" s="266">
        <v>100</v>
      </c>
      <c r="W145" s="266">
        <v>87.01298701298701</v>
      </c>
      <c r="X145" s="266">
        <v>100</v>
      </c>
      <c r="Y145" s="266">
        <v>72.72727272727273</v>
      </c>
      <c r="Z145" s="266">
        <v>89.6103896103896</v>
      </c>
      <c r="AA145" s="266">
        <v>89.6103896103896</v>
      </c>
      <c r="AB145" s="266">
        <v>54.21</v>
      </c>
      <c r="AC145" s="266">
        <v>79.22077922077922</v>
      </c>
      <c r="AD145" s="267">
        <v>7</v>
      </c>
      <c r="AE145" s="268">
        <v>9</v>
      </c>
      <c r="AF145" s="269">
        <f t="shared" si="41"/>
        <v>2</v>
      </c>
      <c r="AG145" s="266">
        <f t="shared" si="42"/>
        <v>22.22222222222222</v>
      </c>
      <c r="AH145" s="228">
        <v>0</v>
      </c>
      <c r="AI145" s="229">
        <v>0</v>
      </c>
      <c r="AJ145" s="230">
        <v>0</v>
      </c>
      <c r="AK145" s="7">
        <v>1</v>
      </c>
      <c r="AL145" s="7">
        <v>1</v>
      </c>
      <c r="AM145" s="53">
        <v>100</v>
      </c>
      <c r="AN145" s="54">
        <v>0</v>
      </c>
      <c r="AO145" s="238">
        <v>0</v>
      </c>
      <c r="AP145" s="54">
        <v>0</v>
      </c>
      <c r="AQ145" s="212" t="s">
        <v>1068</v>
      </c>
      <c r="AR145" s="207">
        <v>120</v>
      </c>
      <c r="AS145" s="207">
        <v>37</v>
      </c>
      <c r="AT145" s="206">
        <v>34.26</v>
      </c>
      <c r="AU145" s="207">
        <v>120</v>
      </c>
      <c r="AV145" s="207">
        <v>76</v>
      </c>
      <c r="AW145" s="206">
        <v>70.37</v>
      </c>
      <c r="AX145" s="207">
        <v>120</v>
      </c>
      <c r="AY145" s="213">
        <v>17</v>
      </c>
      <c r="AZ145" s="210">
        <v>15.74</v>
      </c>
      <c r="BA145" s="231">
        <f t="shared" si="55"/>
        <v>39.756874999999994</v>
      </c>
      <c r="BB145" s="211" t="s">
        <v>924</v>
      </c>
      <c r="BC145" s="57">
        <v>1581</v>
      </c>
      <c r="BD145" s="57">
        <v>299</v>
      </c>
      <c r="BE145" s="56">
        <f t="shared" si="43"/>
        <v>0.5673624288425048</v>
      </c>
      <c r="BF145" s="57">
        <v>608</v>
      </c>
      <c r="BG145" s="57">
        <v>113</v>
      </c>
      <c r="BH145" s="58">
        <f t="shared" si="44"/>
        <v>0.3717105263157895</v>
      </c>
      <c r="BI145" s="1">
        <v>70</v>
      </c>
      <c r="BJ145" s="1">
        <v>24</v>
      </c>
      <c r="BK145" s="59">
        <f t="shared" si="45"/>
        <v>34.285714285714285</v>
      </c>
      <c r="BL145" s="1">
        <v>70</v>
      </c>
      <c r="BM145" s="1">
        <v>17</v>
      </c>
      <c r="BN145" s="59">
        <f t="shared" si="46"/>
        <v>24.285714285714285</v>
      </c>
      <c r="BO145" s="76">
        <v>0</v>
      </c>
      <c r="BP145" s="77">
        <v>0</v>
      </c>
      <c r="BQ145" s="77">
        <v>0</v>
      </c>
      <c r="BR145" s="77">
        <v>1</v>
      </c>
      <c r="BS145" s="78">
        <v>1</v>
      </c>
      <c r="BT145" s="77">
        <v>70</v>
      </c>
      <c r="BU145" s="309"/>
      <c r="BV145" s="309"/>
      <c r="BW145" s="309"/>
      <c r="BX145" s="309"/>
      <c r="BY145" s="52">
        <v>0</v>
      </c>
      <c r="BZ145" s="226">
        <v>3329</v>
      </c>
      <c r="CA145" s="227">
        <v>2</v>
      </c>
      <c r="CB145" s="227">
        <v>100</v>
      </c>
      <c r="CC145" s="66">
        <v>758</v>
      </c>
      <c r="CD145" s="66">
        <v>666</v>
      </c>
      <c r="CE145" s="273" t="s">
        <v>387</v>
      </c>
      <c r="CF145" s="277">
        <v>6459</v>
      </c>
      <c r="CG145" s="278">
        <v>3</v>
      </c>
      <c r="CH145" s="64">
        <v>100</v>
      </c>
      <c r="CI145" s="239">
        <v>7</v>
      </c>
      <c r="CJ145" s="79">
        <v>20</v>
      </c>
      <c r="CK145" s="79">
        <v>0</v>
      </c>
      <c r="CL145" s="79">
        <v>10</v>
      </c>
      <c r="CM145" s="79">
        <v>20</v>
      </c>
      <c r="CN145" s="79">
        <v>0</v>
      </c>
      <c r="CO145" s="79">
        <v>31</v>
      </c>
      <c r="CP145" s="79">
        <v>27</v>
      </c>
      <c r="CQ145" s="240" t="s">
        <v>1145</v>
      </c>
      <c r="CR145" s="241">
        <v>71.4</v>
      </c>
      <c r="CS145" s="350">
        <v>0</v>
      </c>
      <c r="CT145" s="351">
        <v>0</v>
      </c>
      <c r="CU145" s="352">
        <v>0</v>
      </c>
      <c r="CV145" s="68">
        <v>2652</v>
      </c>
      <c r="CW145" s="69">
        <v>3878</v>
      </c>
      <c r="CX145" s="70">
        <f t="shared" si="47"/>
        <v>146.2292609351433</v>
      </c>
      <c r="CY145" s="69">
        <v>1433</v>
      </c>
      <c r="CZ145" s="70">
        <f t="shared" si="48"/>
        <v>54.03469079939668</v>
      </c>
      <c r="DA145" s="69">
        <v>2709</v>
      </c>
      <c r="DB145" s="70">
        <f t="shared" si="49"/>
        <v>102.14932126696831</v>
      </c>
      <c r="DC145" s="69">
        <v>4163</v>
      </c>
      <c r="DD145" s="71">
        <f t="shared" si="50"/>
        <v>156.97586726998492</v>
      </c>
      <c r="DE145" s="69">
        <v>2714</v>
      </c>
      <c r="DF145" s="71">
        <f t="shared" si="51"/>
        <v>102.33785822021116</v>
      </c>
      <c r="DG145" s="69">
        <v>2514</v>
      </c>
      <c r="DH145" s="71">
        <f t="shared" si="52"/>
        <v>94.79638009049773</v>
      </c>
      <c r="DI145" s="72">
        <v>1228</v>
      </c>
      <c r="DJ145" s="73">
        <f t="shared" si="53"/>
        <v>46.30467571644042</v>
      </c>
      <c r="DK145" s="74">
        <v>7</v>
      </c>
      <c r="DL145" s="75">
        <f t="shared" si="54"/>
        <v>116.66666666666667</v>
      </c>
      <c r="DM145" s="251">
        <v>1</v>
      </c>
      <c r="DN145" s="252">
        <v>1</v>
      </c>
      <c r="DO145" s="230">
        <v>100</v>
      </c>
      <c r="DP145" s="253"/>
    </row>
    <row r="146" spans="1:120" ht="15" customHeight="1" thickBot="1">
      <c r="A146" s="47">
        <v>3</v>
      </c>
      <c r="B146" s="48" t="s">
        <v>388</v>
      </c>
      <c r="C146" s="2">
        <v>3</v>
      </c>
      <c r="D146" s="2">
        <v>2</v>
      </c>
      <c r="E146" s="2">
        <v>0</v>
      </c>
      <c r="F146" s="2">
        <v>1</v>
      </c>
      <c r="G146" s="3">
        <v>6</v>
      </c>
      <c r="H146" s="2">
        <v>1625</v>
      </c>
      <c r="I146" s="292"/>
      <c r="J146" s="49">
        <v>3</v>
      </c>
      <c r="K146" s="49">
        <v>1</v>
      </c>
      <c r="L146" s="81">
        <f>(K146*100/J146)</f>
        <v>33.333333333333336</v>
      </c>
      <c r="M146" s="2">
        <v>21</v>
      </c>
      <c r="N146" s="2">
        <v>19</v>
      </c>
      <c r="O146" s="51">
        <f t="shared" si="40"/>
        <v>90.47619047619048</v>
      </c>
      <c r="P146">
        <v>168.42</v>
      </c>
      <c r="Q146">
        <v>168.42</v>
      </c>
      <c r="R146">
        <v>173.68</v>
      </c>
      <c r="S146">
        <v>115.79</v>
      </c>
      <c r="T146">
        <v>156.58</v>
      </c>
      <c r="U146" s="266">
        <v>31.57894736842105</v>
      </c>
      <c r="V146" s="266">
        <v>173.6842105263158</v>
      </c>
      <c r="W146" s="266">
        <v>221.0526315789474</v>
      </c>
      <c r="X146" s="266">
        <v>200</v>
      </c>
      <c r="Y146" s="266">
        <v>184.21052631578948</v>
      </c>
      <c r="Z146" s="266">
        <v>205.26315789473685</v>
      </c>
      <c r="AA146" s="266">
        <v>184.21052631578948</v>
      </c>
      <c r="AB146" s="266">
        <v>63.01</v>
      </c>
      <c r="AC146" s="266">
        <v>205.26315789473685</v>
      </c>
      <c r="AD146" s="267">
        <v>2</v>
      </c>
      <c r="AE146" s="268">
        <v>9</v>
      </c>
      <c r="AF146" s="269">
        <f t="shared" si="41"/>
        <v>7</v>
      </c>
      <c r="AG146" s="266">
        <f t="shared" si="42"/>
        <v>77.77777777777779</v>
      </c>
      <c r="AH146" s="228">
        <v>0</v>
      </c>
      <c r="AI146" s="229">
        <v>0</v>
      </c>
      <c r="AJ146" s="230">
        <v>0</v>
      </c>
      <c r="AK146" s="7">
        <v>0</v>
      </c>
      <c r="AL146" s="7">
        <v>0</v>
      </c>
      <c r="AM146" s="53">
        <v>0</v>
      </c>
      <c r="AN146" s="54">
        <v>0</v>
      </c>
      <c r="AO146" s="238">
        <v>0</v>
      </c>
      <c r="AP146" s="54">
        <v>0</v>
      </c>
      <c r="AQ146" s="212" t="s">
        <v>1069</v>
      </c>
      <c r="AR146" s="207">
        <v>300</v>
      </c>
      <c r="AS146" s="207">
        <v>0</v>
      </c>
      <c r="AT146" s="206">
        <v>0</v>
      </c>
      <c r="AU146" s="207">
        <v>300</v>
      </c>
      <c r="AV146" s="207">
        <v>0</v>
      </c>
      <c r="AW146" s="206">
        <v>0</v>
      </c>
      <c r="AX146" s="207">
        <v>300</v>
      </c>
      <c r="AY146" s="213">
        <v>0</v>
      </c>
      <c r="AZ146" s="210">
        <v>0</v>
      </c>
      <c r="BA146" s="231">
        <f t="shared" si="55"/>
        <v>0</v>
      </c>
      <c r="BB146" s="211" t="s">
        <v>930</v>
      </c>
      <c r="BC146" s="57">
        <v>805</v>
      </c>
      <c r="BD146" s="57">
        <v>129</v>
      </c>
      <c r="BE146" s="56">
        <f t="shared" si="43"/>
        <v>0.48074534161490684</v>
      </c>
      <c r="BF146" s="57">
        <v>291</v>
      </c>
      <c r="BG146" s="57">
        <v>153</v>
      </c>
      <c r="BH146" s="58">
        <f t="shared" si="44"/>
        <v>1.0515463917525774</v>
      </c>
      <c r="BI146" s="1">
        <v>40</v>
      </c>
      <c r="BJ146" s="1">
        <v>25</v>
      </c>
      <c r="BK146" s="59">
        <f t="shared" si="45"/>
        <v>62.5</v>
      </c>
      <c r="BL146" s="1">
        <v>40</v>
      </c>
      <c r="BM146" s="1">
        <v>7</v>
      </c>
      <c r="BN146" s="59">
        <f t="shared" si="46"/>
        <v>17.5</v>
      </c>
      <c r="BO146" s="76">
        <v>0</v>
      </c>
      <c r="BP146" s="77">
        <v>0</v>
      </c>
      <c r="BQ146" s="77">
        <v>2</v>
      </c>
      <c r="BR146" s="77">
        <v>1</v>
      </c>
      <c r="BS146" s="78">
        <v>3</v>
      </c>
      <c r="BT146" s="77">
        <v>40</v>
      </c>
      <c r="BU146" s="309"/>
      <c r="BV146" s="309"/>
      <c r="BW146" s="309"/>
      <c r="BX146" s="309"/>
      <c r="BY146" s="52">
        <v>0</v>
      </c>
      <c r="BZ146" s="226">
        <v>35931</v>
      </c>
      <c r="CA146" s="227">
        <v>12</v>
      </c>
      <c r="CB146" s="227">
        <v>100</v>
      </c>
      <c r="CC146" s="66">
        <v>482</v>
      </c>
      <c r="CD146" s="66">
        <v>429</v>
      </c>
      <c r="CE146" s="273" t="s">
        <v>389</v>
      </c>
      <c r="CF146" s="277">
        <v>3329</v>
      </c>
      <c r="CG146" s="278">
        <v>2</v>
      </c>
      <c r="CH146" s="64">
        <v>100</v>
      </c>
      <c r="CI146" s="239">
        <v>7</v>
      </c>
      <c r="CJ146" s="79">
        <v>0</v>
      </c>
      <c r="CK146" s="79">
        <v>0</v>
      </c>
      <c r="CL146" s="79">
        <v>0</v>
      </c>
      <c r="CM146" s="79">
        <v>19</v>
      </c>
      <c r="CN146" s="79">
        <v>0</v>
      </c>
      <c r="CO146" s="79">
        <v>0</v>
      </c>
      <c r="CP146" s="79">
        <v>21</v>
      </c>
      <c r="CQ146" s="240" t="s">
        <v>1174</v>
      </c>
      <c r="CR146" s="241">
        <v>28.5</v>
      </c>
      <c r="CS146" s="350">
        <v>0</v>
      </c>
      <c r="CT146" s="351">
        <v>0</v>
      </c>
      <c r="CU146" s="352">
        <v>0</v>
      </c>
      <c r="CV146" s="68">
        <v>926</v>
      </c>
      <c r="CW146" s="69">
        <v>2202</v>
      </c>
      <c r="CX146" s="70">
        <f t="shared" si="47"/>
        <v>237.79697624190064</v>
      </c>
      <c r="CY146" s="69">
        <v>720</v>
      </c>
      <c r="CZ146" s="70">
        <f t="shared" si="48"/>
        <v>77.7537796976242</v>
      </c>
      <c r="DA146" s="69">
        <v>595</v>
      </c>
      <c r="DB146" s="70">
        <f t="shared" si="49"/>
        <v>64.2548596112311</v>
      </c>
      <c r="DC146" s="69">
        <v>996</v>
      </c>
      <c r="DD146" s="71">
        <f t="shared" si="50"/>
        <v>107.55939524838011</v>
      </c>
      <c r="DE146" s="69">
        <v>631</v>
      </c>
      <c r="DF146" s="71">
        <f t="shared" si="51"/>
        <v>68.1425485961123</v>
      </c>
      <c r="DG146" s="69">
        <v>249</v>
      </c>
      <c r="DH146" s="71">
        <f t="shared" si="52"/>
        <v>26.88984881209503</v>
      </c>
      <c r="DI146" s="72">
        <v>270</v>
      </c>
      <c r="DJ146" s="73">
        <f t="shared" si="53"/>
        <v>29.15766738660907</v>
      </c>
      <c r="DK146" s="74">
        <v>5</v>
      </c>
      <c r="DL146" s="75">
        <f t="shared" si="54"/>
        <v>83.33333333333334</v>
      </c>
      <c r="DM146" s="251">
        <v>0</v>
      </c>
      <c r="DN146" s="252">
        <v>0</v>
      </c>
      <c r="DO146" s="230">
        <v>0</v>
      </c>
      <c r="DP146" s="253"/>
    </row>
    <row r="147" spans="1:120" ht="15" customHeight="1" thickBot="1">
      <c r="A147" s="47">
        <v>7</v>
      </c>
      <c r="B147" s="48" t="s">
        <v>390</v>
      </c>
      <c r="C147" s="2">
        <v>25</v>
      </c>
      <c r="D147" s="2">
        <v>10</v>
      </c>
      <c r="E147" s="2">
        <v>6</v>
      </c>
      <c r="F147" s="2">
        <v>11</v>
      </c>
      <c r="G147" s="3">
        <v>52</v>
      </c>
      <c r="H147" s="2">
        <v>15735</v>
      </c>
      <c r="I147" s="292"/>
      <c r="J147" s="49">
        <v>7</v>
      </c>
      <c r="K147" s="49">
        <v>6</v>
      </c>
      <c r="L147" s="81">
        <f>(K147*100/J147)</f>
        <v>85.71428571428571</v>
      </c>
      <c r="M147" s="2">
        <v>232</v>
      </c>
      <c r="N147" s="2">
        <v>213</v>
      </c>
      <c r="O147" s="51">
        <f t="shared" si="40"/>
        <v>91.8103448275862</v>
      </c>
      <c r="P147">
        <v>93.47</v>
      </c>
      <c r="Q147">
        <v>86.71</v>
      </c>
      <c r="R147">
        <v>88.51</v>
      </c>
      <c r="S147">
        <v>89.19</v>
      </c>
      <c r="T147">
        <v>89.47</v>
      </c>
      <c r="U147" s="266">
        <v>173.6141906873614</v>
      </c>
      <c r="V147" s="266">
        <v>86.47450110864744</v>
      </c>
      <c r="W147" s="266">
        <v>82.48337028824834</v>
      </c>
      <c r="X147" s="266">
        <v>89.3569844789357</v>
      </c>
      <c r="Y147" s="266">
        <v>78.93569844789357</v>
      </c>
      <c r="Z147" s="266">
        <v>78.49223946784922</v>
      </c>
      <c r="AA147" s="266">
        <v>82.70509977827051</v>
      </c>
      <c r="AB147" s="266">
        <v>63.62</v>
      </c>
      <c r="AC147" s="266">
        <v>73.8359201773836</v>
      </c>
      <c r="AD147" s="267">
        <v>8</v>
      </c>
      <c r="AE147" s="268">
        <v>9</v>
      </c>
      <c r="AF147" s="269">
        <f t="shared" si="41"/>
        <v>1</v>
      </c>
      <c r="AG147" s="266">
        <f t="shared" si="42"/>
        <v>11.11111111111111</v>
      </c>
      <c r="AH147" s="228">
        <v>0</v>
      </c>
      <c r="AI147" s="229">
        <v>0</v>
      </c>
      <c r="AJ147" s="230">
        <v>0</v>
      </c>
      <c r="AK147" s="7">
        <v>11</v>
      </c>
      <c r="AL147" s="7">
        <v>9</v>
      </c>
      <c r="AM147" s="53">
        <v>81.8181818181818</v>
      </c>
      <c r="AN147" s="54">
        <v>0</v>
      </c>
      <c r="AO147" s="238">
        <v>3</v>
      </c>
      <c r="AP147" s="54">
        <v>0</v>
      </c>
      <c r="AQ147" s="212" t="s">
        <v>1070</v>
      </c>
      <c r="AR147" s="207">
        <v>120</v>
      </c>
      <c r="AS147" s="207">
        <v>39</v>
      </c>
      <c r="AT147" s="206">
        <v>25</v>
      </c>
      <c r="AU147" s="207">
        <v>120</v>
      </c>
      <c r="AV147" s="207">
        <v>100</v>
      </c>
      <c r="AW147" s="206">
        <v>64.1</v>
      </c>
      <c r="AX147" s="207">
        <v>120</v>
      </c>
      <c r="AY147" s="213">
        <v>87</v>
      </c>
      <c r="AZ147" s="210">
        <v>55.77</v>
      </c>
      <c r="BA147" s="231">
        <f t="shared" si="55"/>
        <v>46.834375</v>
      </c>
      <c r="BB147" s="211" t="s">
        <v>933</v>
      </c>
      <c r="BC147" s="57">
        <v>8683</v>
      </c>
      <c r="BD147" s="57">
        <v>1317</v>
      </c>
      <c r="BE147" s="56">
        <f t="shared" si="43"/>
        <v>0.45502706437867096</v>
      </c>
      <c r="BF147" s="57">
        <v>2789</v>
      </c>
      <c r="BG147" s="57">
        <v>535</v>
      </c>
      <c r="BH147" s="58">
        <f t="shared" si="44"/>
        <v>0.3836500537827178</v>
      </c>
      <c r="BI147" s="1">
        <v>428</v>
      </c>
      <c r="BJ147" s="1">
        <v>200</v>
      </c>
      <c r="BK147" s="59">
        <f t="shared" si="45"/>
        <v>46.728971962616825</v>
      </c>
      <c r="BL147" s="1">
        <v>428</v>
      </c>
      <c r="BM147" s="1">
        <v>122</v>
      </c>
      <c r="BN147" s="59">
        <f t="shared" si="46"/>
        <v>28.504672897196258</v>
      </c>
      <c r="BO147" s="76">
        <v>0</v>
      </c>
      <c r="BP147" s="77">
        <v>3</v>
      </c>
      <c r="BQ147" s="77">
        <v>1</v>
      </c>
      <c r="BR147" s="77">
        <v>1</v>
      </c>
      <c r="BS147" s="78">
        <v>5</v>
      </c>
      <c r="BT147" s="77">
        <v>428</v>
      </c>
      <c r="BU147" s="309"/>
      <c r="BV147" s="309"/>
      <c r="BW147" s="309"/>
      <c r="BX147" s="309"/>
      <c r="BY147" s="52">
        <v>0</v>
      </c>
      <c r="BZ147" s="226">
        <v>2678</v>
      </c>
      <c r="CA147" s="227">
        <v>0</v>
      </c>
      <c r="CB147" s="227">
        <v>0</v>
      </c>
      <c r="CC147" s="65">
        <v>3840</v>
      </c>
      <c r="CD147" s="65">
        <v>2568</v>
      </c>
      <c r="CE147" s="273" t="s">
        <v>391</v>
      </c>
      <c r="CF147" s="277">
        <v>35931</v>
      </c>
      <c r="CG147" s="278">
        <v>14</v>
      </c>
      <c r="CH147" s="64">
        <v>100</v>
      </c>
      <c r="CI147" s="239">
        <v>7</v>
      </c>
      <c r="CJ147" s="79">
        <v>21</v>
      </c>
      <c r="CK147" s="79">
        <v>0</v>
      </c>
      <c r="CL147" s="79">
        <v>125</v>
      </c>
      <c r="CM147" s="79">
        <v>26</v>
      </c>
      <c r="CN147" s="79">
        <v>0</v>
      </c>
      <c r="CO147" s="79">
        <v>31</v>
      </c>
      <c r="CP147" s="79">
        <v>11</v>
      </c>
      <c r="CQ147" s="240" t="s">
        <v>1145</v>
      </c>
      <c r="CR147" s="241">
        <v>71.4</v>
      </c>
      <c r="CS147" s="350">
        <v>1</v>
      </c>
      <c r="CT147" s="351">
        <v>1</v>
      </c>
      <c r="CU147" s="352">
        <v>100</v>
      </c>
      <c r="CV147" s="68">
        <v>15723</v>
      </c>
      <c r="CW147" s="69">
        <v>27129</v>
      </c>
      <c r="CX147" s="70">
        <f t="shared" si="47"/>
        <v>172.54340774661324</v>
      </c>
      <c r="CY147" s="69">
        <v>6092</v>
      </c>
      <c r="CZ147" s="70">
        <f t="shared" si="48"/>
        <v>38.74578642752655</v>
      </c>
      <c r="DA147" s="69">
        <v>11521</v>
      </c>
      <c r="DB147" s="70">
        <f t="shared" si="49"/>
        <v>73.27482032690962</v>
      </c>
      <c r="DC147" s="69">
        <v>16602</v>
      </c>
      <c r="DD147" s="71">
        <f t="shared" si="50"/>
        <v>105.59053615722192</v>
      </c>
      <c r="DE147" s="69">
        <v>15107</v>
      </c>
      <c r="DF147" s="71">
        <f t="shared" si="51"/>
        <v>96.08217261336895</v>
      </c>
      <c r="DG147" s="69">
        <v>15625</v>
      </c>
      <c r="DH147" s="71">
        <f t="shared" si="52"/>
        <v>99.3767092793996</v>
      </c>
      <c r="DI147" s="72">
        <v>14782</v>
      </c>
      <c r="DJ147" s="73">
        <f t="shared" si="53"/>
        <v>94.01513706035743</v>
      </c>
      <c r="DK147" s="74">
        <v>6</v>
      </c>
      <c r="DL147" s="75">
        <f t="shared" si="54"/>
        <v>100</v>
      </c>
      <c r="DM147" s="251">
        <v>8</v>
      </c>
      <c r="DN147" s="252">
        <v>4</v>
      </c>
      <c r="DO147" s="230">
        <v>50</v>
      </c>
      <c r="DP147" s="253"/>
    </row>
    <row r="148" spans="1:120" ht="15" customHeight="1" thickBot="1">
      <c r="A148" s="47">
        <v>4</v>
      </c>
      <c r="B148" s="48" t="s">
        <v>392</v>
      </c>
      <c r="C148" s="2">
        <v>1</v>
      </c>
      <c r="D148" s="2">
        <v>1</v>
      </c>
      <c r="E148" s="2">
        <v>1</v>
      </c>
      <c r="F148" s="2">
        <v>0</v>
      </c>
      <c r="G148" s="3">
        <v>3</v>
      </c>
      <c r="H148" s="2">
        <v>1066</v>
      </c>
      <c r="I148" s="292"/>
      <c r="J148" s="49">
        <v>0</v>
      </c>
      <c r="K148" s="49">
        <v>0</v>
      </c>
      <c r="L148" s="50">
        <v>0</v>
      </c>
      <c r="M148" s="2">
        <v>11</v>
      </c>
      <c r="N148" s="2">
        <v>10</v>
      </c>
      <c r="O148" s="51">
        <f t="shared" si="40"/>
        <v>90.9090909090909</v>
      </c>
      <c r="P148">
        <v>7.5</v>
      </c>
      <c r="Q148">
        <v>10</v>
      </c>
      <c r="R148">
        <v>12.5</v>
      </c>
      <c r="S148">
        <v>15</v>
      </c>
      <c r="T148">
        <v>11.25</v>
      </c>
      <c r="U148" s="266">
        <v>5.88235294117647</v>
      </c>
      <c r="V148" s="266">
        <v>17.647058823529413</v>
      </c>
      <c r="W148" s="266">
        <v>11.76470588235294</v>
      </c>
      <c r="X148" s="266">
        <v>2.941176470588235</v>
      </c>
      <c r="Y148" s="266">
        <v>8.823529411764707</v>
      </c>
      <c r="Z148" s="266">
        <v>2.941176470588235</v>
      </c>
      <c r="AA148" s="266">
        <v>0</v>
      </c>
      <c r="AB148" s="266">
        <v>88.59</v>
      </c>
      <c r="AC148" s="266">
        <v>2.941176470588235</v>
      </c>
      <c r="AD148" s="267">
        <v>8</v>
      </c>
      <c r="AE148" s="268">
        <v>9</v>
      </c>
      <c r="AF148" s="269">
        <f t="shared" si="41"/>
        <v>1</v>
      </c>
      <c r="AG148" s="266">
        <f t="shared" si="42"/>
        <v>11.11111111111111</v>
      </c>
      <c r="AH148" s="228">
        <v>1</v>
      </c>
      <c r="AI148" s="229">
        <v>0</v>
      </c>
      <c r="AJ148" s="230">
        <v>0</v>
      </c>
      <c r="AK148" s="7">
        <v>1</v>
      </c>
      <c r="AL148" s="7">
        <v>1</v>
      </c>
      <c r="AM148" s="53">
        <v>100</v>
      </c>
      <c r="AN148" s="54">
        <v>0</v>
      </c>
      <c r="AO148" s="238">
        <v>1</v>
      </c>
      <c r="AP148" s="54">
        <v>0</v>
      </c>
      <c r="AQ148" s="212" t="s">
        <v>1071</v>
      </c>
      <c r="AR148" s="207">
        <v>168</v>
      </c>
      <c r="AS148" s="207">
        <v>6</v>
      </c>
      <c r="AT148" s="206">
        <v>8.33</v>
      </c>
      <c r="AU148" s="207">
        <v>168</v>
      </c>
      <c r="AV148" s="207">
        <v>12</v>
      </c>
      <c r="AW148" s="206">
        <v>13.67</v>
      </c>
      <c r="AX148" s="207">
        <v>168</v>
      </c>
      <c r="AY148" s="213">
        <v>0</v>
      </c>
      <c r="AZ148" s="210">
        <v>0</v>
      </c>
      <c r="BA148" s="231">
        <f t="shared" si="55"/>
        <v>7.395625</v>
      </c>
      <c r="BB148" s="211" t="s">
        <v>930</v>
      </c>
      <c r="BC148" s="57">
        <v>607</v>
      </c>
      <c r="BD148" s="57">
        <v>306</v>
      </c>
      <c r="BE148" s="56">
        <f t="shared" si="43"/>
        <v>1.5123558484349258</v>
      </c>
      <c r="BF148" s="57">
        <v>204</v>
      </c>
      <c r="BG148" s="57">
        <v>28</v>
      </c>
      <c r="BH148" s="58">
        <f t="shared" si="44"/>
        <v>0.27450980392156865</v>
      </c>
      <c r="BI148" s="1">
        <v>43</v>
      </c>
      <c r="BJ148" s="1">
        <v>23</v>
      </c>
      <c r="BK148" s="59">
        <f t="shared" si="45"/>
        <v>53.48837209302325</v>
      </c>
      <c r="BL148" s="1">
        <v>43</v>
      </c>
      <c r="BM148" s="1">
        <v>18</v>
      </c>
      <c r="BN148" s="59">
        <f t="shared" si="46"/>
        <v>41.86046511627907</v>
      </c>
      <c r="BO148" s="76">
        <v>0</v>
      </c>
      <c r="BP148" s="77">
        <v>0</v>
      </c>
      <c r="BQ148" s="77">
        <v>1</v>
      </c>
      <c r="BR148" s="77">
        <v>0</v>
      </c>
      <c r="BS148" s="78">
        <v>1</v>
      </c>
      <c r="BT148" s="77">
        <v>43</v>
      </c>
      <c r="BU148" s="309"/>
      <c r="BV148" s="309"/>
      <c r="BW148" s="309"/>
      <c r="BX148" s="309"/>
      <c r="BY148" s="52">
        <v>0</v>
      </c>
      <c r="BZ148" s="226">
        <v>6687</v>
      </c>
      <c r="CA148" s="227">
        <v>3</v>
      </c>
      <c r="CB148" s="227">
        <v>100</v>
      </c>
      <c r="CC148" s="66">
        <v>417</v>
      </c>
      <c r="CD148" s="66">
        <v>353</v>
      </c>
      <c r="CE148" s="273" t="s">
        <v>393</v>
      </c>
      <c r="CF148" s="277">
        <v>2678</v>
      </c>
      <c r="CG148" s="278">
        <v>0</v>
      </c>
      <c r="CH148" s="64">
        <v>0</v>
      </c>
      <c r="CI148" s="239">
        <v>7</v>
      </c>
      <c r="CJ148" s="79">
        <v>0</v>
      </c>
      <c r="CK148" s="79">
        <v>0</v>
      </c>
      <c r="CL148" s="79">
        <v>18</v>
      </c>
      <c r="CM148" s="79">
        <v>9</v>
      </c>
      <c r="CN148" s="79">
        <v>4</v>
      </c>
      <c r="CO148" s="79">
        <v>1</v>
      </c>
      <c r="CP148" s="79">
        <v>3</v>
      </c>
      <c r="CQ148" s="240" t="s">
        <v>1163</v>
      </c>
      <c r="CR148" s="241">
        <v>71.4</v>
      </c>
      <c r="CS148" s="350">
        <v>0</v>
      </c>
      <c r="CT148" s="351">
        <v>0</v>
      </c>
      <c r="CU148" s="352">
        <v>0</v>
      </c>
      <c r="CV148" s="68">
        <v>1306</v>
      </c>
      <c r="CW148" s="69">
        <v>1614</v>
      </c>
      <c r="CX148" s="70">
        <f t="shared" si="47"/>
        <v>123.58346094946401</v>
      </c>
      <c r="CY148" s="69">
        <v>506</v>
      </c>
      <c r="CZ148" s="70">
        <f t="shared" si="48"/>
        <v>38.74425727411945</v>
      </c>
      <c r="DA148" s="69">
        <v>432</v>
      </c>
      <c r="DB148" s="70">
        <f t="shared" si="49"/>
        <v>33.078101071975496</v>
      </c>
      <c r="DC148" s="69">
        <v>1033</v>
      </c>
      <c r="DD148" s="71">
        <f t="shared" si="50"/>
        <v>79.09647779479326</v>
      </c>
      <c r="DE148" s="69">
        <v>1083</v>
      </c>
      <c r="DF148" s="71">
        <f t="shared" si="51"/>
        <v>82.92496171516079</v>
      </c>
      <c r="DG148" s="69">
        <v>710</v>
      </c>
      <c r="DH148" s="71">
        <f t="shared" si="52"/>
        <v>54.36447166921899</v>
      </c>
      <c r="DI148" s="72">
        <v>822</v>
      </c>
      <c r="DJ148" s="73">
        <f t="shared" si="53"/>
        <v>62.94027565084227</v>
      </c>
      <c r="DK148" s="74">
        <v>7</v>
      </c>
      <c r="DL148" s="75">
        <f t="shared" si="54"/>
        <v>116.66666666666667</v>
      </c>
      <c r="DM148" s="251">
        <v>0</v>
      </c>
      <c r="DN148" s="252">
        <v>0</v>
      </c>
      <c r="DO148" s="230">
        <v>0</v>
      </c>
      <c r="DP148" s="253"/>
    </row>
    <row r="149" spans="1:120" ht="15" customHeight="1" thickBot="1">
      <c r="A149" s="47">
        <v>6</v>
      </c>
      <c r="B149" s="48" t="s">
        <v>394</v>
      </c>
      <c r="C149" s="2">
        <v>5</v>
      </c>
      <c r="D149" s="2">
        <v>4</v>
      </c>
      <c r="E149" s="2">
        <v>0</v>
      </c>
      <c r="F149" s="2">
        <v>1</v>
      </c>
      <c r="G149" s="3">
        <v>10</v>
      </c>
      <c r="H149" s="2">
        <v>3101</v>
      </c>
      <c r="I149" s="292"/>
      <c r="J149" s="49">
        <v>1</v>
      </c>
      <c r="K149" s="49">
        <v>1</v>
      </c>
      <c r="L149" s="50">
        <f>(K149*100/J149)</f>
        <v>100</v>
      </c>
      <c r="M149" s="2">
        <v>49</v>
      </c>
      <c r="N149" s="2">
        <v>49</v>
      </c>
      <c r="O149" s="51">
        <f t="shared" si="40"/>
        <v>100</v>
      </c>
      <c r="P149">
        <v>92.63</v>
      </c>
      <c r="Q149">
        <v>94.74</v>
      </c>
      <c r="R149">
        <v>85.26</v>
      </c>
      <c r="S149">
        <v>68.42</v>
      </c>
      <c r="T149">
        <v>85.26</v>
      </c>
      <c r="U149" s="266">
        <v>17.647058823529413</v>
      </c>
      <c r="V149" s="266">
        <v>48.529411764705884</v>
      </c>
      <c r="W149" s="266">
        <v>44.11764705882353</v>
      </c>
      <c r="X149" s="266">
        <v>44.11764705882353</v>
      </c>
      <c r="Y149" s="266">
        <v>45.588235294117645</v>
      </c>
      <c r="Z149" s="266">
        <v>44.11764705882353</v>
      </c>
      <c r="AA149" s="266">
        <v>38.23529411764706</v>
      </c>
      <c r="AB149" s="266">
        <v>112.03</v>
      </c>
      <c r="AC149" s="266">
        <v>54.41176470588235</v>
      </c>
      <c r="AD149" s="267">
        <v>8</v>
      </c>
      <c r="AE149" s="268">
        <v>9</v>
      </c>
      <c r="AF149" s="269">
        <f t="shared" si="41"/>
        <v>1</v>
      </c>
      <c r="AG149" s="266">
        <f t="shared" si="42"/>
        <v>11.11111111111111</v>
      </c>
      <c r="AH149" s="228">
        <v>0</v>
      </c>
      <c r="AI149" s="229">
        <v>0</v>
      </c>
      <c r="AJ149" s="230">
        <v>0</v>
      </c>
      <c r="AK149" s="7">
        <v>3</v>
      </c>
      <c r="AL149" s="7">
        <v>0</v>
      </c>
      <c r="AM149" s="53">
        <v>0</v>
      </c>
      <c r="AN149" s="54">
        <v>0</v>
      </c>
      <c r="AO149" s="238">
        <v>0</v>
      </c>
      <c r="AP149" s="54">
        <v>0</v>
      </c>
      <c r="AQ149" s="212" t="s">
        <v>1072</v>
      </c>
      <c r="AR149" s="207">
        <v>120</v>
      </c>
      <c r="AS149" s="207">
        <v>0</v>
      </c>
      <c r="AT149" s="206">
        <v>0</v>
      </c>
      <c r="AU149" s="207">
        <v>120</v>
      </c>
      <c r="AV149" s="207">
        <v>13</v>
      </c>
      <c r="AW149" s="206">
        <v>12.04</v>
      </c>
      <c r="AX149" s="207">
        <v>120</v>
      </c>
      <c r="AY149" s="213">
        <v>0</v>
      </c>
      <c r="AZ149" s="210">
        <v>0</v>
      </c>
      <c r="BA149" s="231">
        <f t="shared" si="55"/>
        <v>3.7624999999999997</v>
      </c>
      <c r="BB149" s="211" t="s">
        <v>924</v>
      </c>
      <c r="BC149" s="57">
        <v>1663</v>
      </c>
      <c r="BD149" s="57">
        <v>431</v>
      </c>
      <c r="BE149" s="56">
        <f t="shared" si="43"/>
        <v>0.7775105231509319</v>
      </c>
      <c r="BF149" s="57">
        <v>529</v>
      </c>
      <c r="BG149" s="57">
        <v>22</v>
      </c>
      <c r="BH149" s="58">
        <f t="shared" si="44"/>
        <v>0.0831758034026465</v>
      </c>
      <c r="BI149" s="1">
        <v>88</v>
      </c>
      <c r="BJ149" s="1">
        <v>23</v>
      </c>
      <c r="BK149" s="59">
        <f t="shared" si="45"/>
        <v>26.136363636363637</v>
      </c>
      <c r="BL149" s="1">
        <v>88</v>
      </c>
      <c r="BM149" s="1">
        <v>19</v>
      </c>
      <c r="BN149" s="59">
        <f t="shared" si="46"/>
        <v>21.59090909090909</v>
      </c>
      <c r="BO149" s="76">
        <v>0</v>
      </c>
      <c r="BP149" s="77">
        <v>1</v>
      </c>
      <c r="BQ149" s="77">
        <v>1</v>
      </c>
      <c r="BR149" s="77">
        <v>2</v>
      </c>
      <c r="BS149" s="78">
        <v>4</v>
      </c>
      <c r="BT149" s="77">
        <v>88</v>
      </c>
      <c r="BU149" s="309"/>
      <c r="BV149" s="309"/>
      <c r="BW149" s="309"/>
      <c r="BX149" s="309"/>
      <c r="BY149" s="52">
        <v>0</v>
      </c>
      <c r="BZ149" s="226">
        <v>4049</v>
      </c>
      <c r="CA149" s="227">
        <v>2</v>
      </c>
      <c r="CB149" s="227">
        <v>100</v>
      </c>
      <c r="CC149" s="65">
        <v>1082</v>
      </c>
      <c r="CD149" s="66">
        <v>957</v>
      </c>
      <c r="CE149" s="273" t="s">
        <v>228</v>
      </c>
      <c r="CF149" s="277">
        <v>6687</v>
      </c>
      <c r="CG149" s="278">
        <v>3</v>
      </c>
      <c r="CH149" s="64">
        <v>100</v>
      </c>
      <c r="CI149" s="239">
        <v>7</v>
      </c>
      <c r="CJ149" s="79">
        <v>0</v>
      </c>
      <c r="CK149" s="79">
        <v>0</v>
      </c>
      <c r="CL149" s="79">
        <v>0</v>
      </c>
      <c r="CM149" s="79">
        <v>0</v>
      </c>
      <c r="CN149" s="79">
        <v>0</v>
      </c>
      <c r="CO149" s="79">
        <v>0</v>
      </c>
      <c r="CP149" s="79">
        <v>0</v>
      </c>
      <c r="CQ149" s="240" t="s">
        <v>1147</v>
      </c>
      <c r="CR149" s="243">
        <v>0</v>
      </c>
      <c r="CS149" s="350">
        <v>0</v>
      </c>
      <c r="CT149" s="351">
        <v>0</v>
      </c>
      <c r="CU149" s="352">
        <v>0</v>
      </c>
      <c r="CV149" s="68">
        <v>1906</v>
      </c>
      <c r="CW149" s="69">
        <v>2176</v>
      </c>
      <c r="CX149" s="70">
        <f t="shared" si="47"/>
        <v>114.16579223504722</v>
      </c>
      <c r="CY149" s="69">
        <v>1689</v>
      </c>
      <c r="CZ149" s="70">
        <f t="shared" si="48"/>
        <v>88.61490031479539</v>
      </c>
      <c r="DA149" s="69">
        <v>2371</v>
      </c>
      <c r="DB149" s="70">
        <f t="shared" si="49"/>
        <v>124.39664218258133</v>
      </c>
      <c r="DC149" s="69">
        <v>2969</v>
      </c>
      <c r="DD149" s="71">
        <f t="shared" si="50"/>
        <v>155.77124868835256</v>
      </c>
      <c r="DE149" s="69">
        <v>2187</v>
      </c>
      <c r="DF149" s="71">
        <f t="shared" si="51"/>
        <v>114.74291710388246</v>
      </c>
      <c r="DG149" s="69">
        <v>2001</v>
      </c>
      <c r="DH149" s="71">
        <f t="shared" si="52"/>
        <v>104.98426023084994</v>
      </c>
      <c r="DI149" s="72">
        <v>339</v>
      </c>
      <c r="DJ149" s="73">
        <f t="shared" si="53"/>
        <v>17.785939139559286</v>
      </c>
      <c r="DK149" s="74">
        <v>6</v>
      </c>
      <c r="DL149" s="75">
        <f t="shared" si="54"/>
        <v>100</v>
      </c>
      <c r="DM149" s="251">
        <v>0</v>
      </c>
      <c r="DN149" s="252">
        <v>0</v>
      </c>
      <c r="DO149" s="230">
        <v>0</v>
      </c>
      <c r="DP149" s="253"/>
    </row>
    <row r="150" spans="1:120" ht="15" customHeight="1" thickBot="1">
      <c r="A150" s="47">
        <v>9</v>
      </c>
      <c r="B150" s="48" t="s">
        <v>395</v>
      </c>
      <c r="C150" s="2">
        <v>2</v>
      </c>
      <c r="D150" s="2">
        <v>3</v>
      </c>
      <c r="E150" s="2">
        <v>0</v>
      </c>
      <c r="F150" s="2">
        <v>0</v>
      </c>
      <c r="G150" s="3">
        <v>5</v>
      </c>
      <c r="H150" s="2">
        <v>1786</v>
      </c>
      <c r="I150" s="292"/>
      <c r="J150" s="49">
        <v>4</v>
      </c>
      <c r="K150" s="49">
        <v>4</v>
      </c>
      <c r="L150" s="50">
        <f>(K150*100/J150)</f>
        <v>100</v>
      </c>
      <c r="M150" s="2">
        <v>24</v>
      </c>
      <c r="N150" s="2">
        <v>24</v>
      </c>
      <c r="O150" s="51">
        <f t="shared" si="40"/>
        <v>100</v>
      </c>
      <c r="P150">
        <v>182.5</v>
      </c>
      <c r="Q150">
        <v>175</v>
      </c>
      <c r="R150">
        <v>172.5</v>
      </c>
      <c r="S150">
        <v>152.5</v>
      </c>
      <c r="T150">
        <v>170.63</v>
      </c>
      <c r="U150" s="266">
        <v>29.6875</v>
      </c>
      <c r="V150" s="266">
        <v>106.25</v>
      </c>
      <c r="W150" s="266">
        <v>103.125</v>
      </c>
      <c r="X150" s="266">
        <v>110.9375</v>
      </c>
      <c r="Y150" s="266">
        <v>93.75</v>
      </c>
      <c r="Z150" s="266">
        <v>98.4375</v>
      </c>
      <c r="AA150" s="266">
        <v>87.5</v>
      </c>
      <c r="AB150" s="266">
        <v>74.24</v>
      </c>
      <c r="AC150" s="266">
        <v>101.5625</v>
      </c>
      <c r="AD150" s="267">
        <v>4</v>
      </c>
      <c r="AE150" s="268">
        <v>9</v>
      </c>
      <c r="AF150" s="269">
        <f t="shared" si="41"/>
        <v>5</v>
      </c>
      <c r="AG150" s="266">
        <f t="shared" si="42"/>
        <v>55.55555555555556</v>
      </c>
      <c r="AH150" s="228">
        <v>1</v>
      </c>
      <c r="AI150" s="229">
        <v>0</v>
      </c>
      <c r="AJ150" s="230">
        <v>0</v>
      </c>
      <c r="AK150" s="7">
        <v>0</v>
      </c>
      <c r="AL150" s="7">
        <v>0</v>
      </c>
      <c r="AM150" s="53">
        <v>0</v>
      </c>
      <c r="AN150" s="54">
        <v>0</v>
      </c>
      <c r="AO150" s="238">
        <v>0</v>
      </c>
      <c r="AP150" s="54">
        <v>0</v>
      </c>
      <c r="AQ150" s="212" t="s">
        <v>1073</v>
      </c>
      <c r="AR150" s="207">
        <v>120</v>
      </c>
      <c r="AS150" s="207">
        <v>0</v>
      </c>
      <c r="AT150" s="206">
        <v>0</v>
      </c>
      <c r="AU150" s="207">
        <v>120</v>
      </c>
      <c r="AV150" s="207">
        <v>0</v>
      </c>
      <c r="AW150" s="206">
        <v>0</v>
      </c>
      <c r="AX150" s="207">
        <v>120</v>
      </c>
      <c r="AY150" s="213">
        <v>0</v>
      </c>
      <c r="AZ150" s="210">
        <v>0</v>
      </c>
      <c r="BA150" s="231">
        <f t="shared" si="55"/>
        <v>0</v>
      </c>
      <c r="BB150" s="211" t="s">
        <v>930</v>
      </c>
      <c r="BC150" s="57">
        <v>889</v>
      </c>
      <c r="BD150" s="57">
        <v>145</v>
      </c>
      <c r="BE150" s="56">
        <f t="shared" si="43"/>
        <v>0.4893138357705287</v>
      </c>
      <c r="BF150" s="57">
        <v>305</v>
      </c>
      <c r="BG150" s="57">
        <v>101</v>
      </c>
      <c r="BH150" s="58">
        <f t="shared" si="44"/>
        <v>0.6622950819672131</v>
      </c>
      <c r="BI150" s="1">
        <v>77</v>
      </c>
      <c r="BJ150" s="1">
        <v>33</v>
      </c>
      <c r="BK150" s="59">
        <f t="shared" si="45"/>
        <v>42.857142857142854</v>
      </c>
      <c r="BL150" s="1">
        <v>77</v>
      </c>
      <c r="BM150" s="1">
        <v>16</v>
      </c>
      <c r="BN150" s="59">
        <f t="shared" si="46"/>
        <v>20.77922077922078</v>
      </c>
      <c r="BO150" s="76">
        <v>0</v>
      </c>
      <c r="BP150" s="77">
        <v>0</v>
      </c>
      <c r="BQ150" s="77">
        <v>0</v>
      </c>
      <c r="BR150" s="77">
        <v>0</v>
      </c>
      <c r="BS150" s="78">
        <v>0</v>
      </c>
      <c r="BT150" s="77">
        <v>77</v>
      </c>
      <c r="BU150" s="309"/>
      <c r="BV150" s="309"/>
      <c r="BW150" s="309"/>
      <c r="BX150" s="309"/>
      <c r="BY150" s="52">
        <v>0</v>
      </c>
      <c r="BZ150" s="226">
        <v>3434</v>
      </c>
      <c r="CA150" s="227">
        <v>2</v>
      </c>
      <c r="CB150" s="227">
        <v>100</v>
      </c>
      <c r="CC150" s="66">
        <v>749</v>
      </c>
      <c r="CD150" s="66">
        <v>691</v>
      </c>
      <c r="CE150" s="273" t="s">
        <v>396</v>
      </c>
      <c r="CF150" s="277">
        <v>4049</v>
      </c>
      <c r="CG150" s="278">
        <v>2</v>
      </c>
      <c r="CH150" s="64">
        <v>100</v>
      </c>
      <c r="CI150" s="239">
        <v>7</v>
      </c>
      <c r="CJ150" s="79">
        <v>0</v>
      </c>
      <c r="CK150" s="79">
        <v>0</v>
      </c>
      <c r="CL150" s="79">
        <v>235</v>
      </c>
      <c r="CM150" s="79">
        <v>201</v>
      </c>
      <c r="CN150" s="79">
        <v>0</v>
      </c>
      <c r="CO150" s="79">
        <v>109</v>
      </c>
      <c r="CP150" s="79">
        <v>144</v>
      </c>
      <c r="CQ150" s="240" t="s">
        <v>1148</v>
      </c>
      <c r="CR150" s="241">
        <v>57.1</v>
      </c>
      <c r="CS150" s="350">
        <v>0</v>
      </c>
      <c r="CT150" s="351">
        <v>0</v>
      </c>
      <c r="CU150" s="352">
        <v>0</v>
      </c>
      <c r="CV150" s="68">
        <v>1529</v>
      </c>
      <c r="CW150" s="69">
        <v>2994</v>
      </c>
      <c r="CX150" s="70">
        <f t="shared" si="47"/>
        <v>195.8142576847613</v>
      </c>
      <c r="CY150" s="69">
        <v>1559</v>
      </c>
      <c r="CZ150" s="70">
        <f t="shared" si="48"/>
        <v>101.96206671026815</v>
      </c>
      <c r="DA150" s="69">
        <v>415</v>
      </c>
      <c r="DB150" s="70">
        <f t="shared" si="49"/>
        <v>27.141922825376064</v>
      </c>
      <c r="DC150" s="69">
        <v>2931</v>
      </c>
      <c r="DD150" s="71">
        <f t="shared" si="50"/>
        <v>191.69391759319817</v>
      </c>
      <c r="DE150" s="69">
        <v>1632</v>
      </c>
      <c r="DF150" s="71">
        <f t="shared" si="51"/>
        <v>106.73642903858732</v>
      </c>
      <c r="DG150" s="69">
        <v>1104</v>
      </c>
      <c r="DH150" s="71">
        <f t="shared" si="52"/>
        <v>72.2040549378679</v>
      </c>
      <c r="DI150" s="72">
        <v>1513</v>
      </c>
      <c r="DJ150" s="73">
        <f t="shared" si="53"/>
        <v>98.95356442119032</v>
      </c>
      <c r="DK150" s="74">
        <v>6</v>
      </c>
      <c r="DL150" s="75">
        <f t="shared" si="54"/>
        <v>100</v>
      </c>
      <c r="DM150" s="251">
        <v>0</v>
      </c>
      <c r="DN150" s="252">
        <v>0</v>
      </c>
      <c r="DO150" s="230">
        <v>0</v>
      </c>
      <c r="DP150" s="253"/>
    </row>
    <row r="151" spans="1:120" ht="15" customHeight="1" thickBot="1">
      <c r="A151" s="47">
        <v>9</v>
      </c>
      <c r="B151" s="48" t="s">
        <v>397</v>
      </c>
      <c r="C151" s="2">
        <v>3</v>
      </c>
      <c r="D151" s="2">
        <v>1</v>
      </c>
      <c r="E151" s="2">
        <v>0</v>
      </c>
      <c r="F151" s="2">
        <v>0</v>
      </c>
      <c r="G151" s="3">
        <v>4</v>
      </c>
      <c r="H151" s="2">
        <v>1628</v>
      </c>
      <c r="I151" s="292"/>
      <c r="J151" s="49">
        <v>0</v>
      </c>
      <c r="K151" s="49">
        <v>0</v>
      </c>
      <c r="L151" s="50">
        <v>0</v>
      </c>
      <c r="M151" s="2">
        <v>16</v>
      </c>
      <c r="N151" s="2">
        <v>15</v>
      </c>
      <c r="O151" s="51">
        <f t="shared" si="40"/>
        <v>93.75</v>
      </c>
      <c r="P151">
        <v>80</v>
      </c>
      <c r="Q151">
        <v>76</v>
      </c>
      <c r="R151">
        <v>72</v>
      </c>
      <c r="S151">
        <v>92</v>
      </c>
      <c r="T151">
        <v>80</v>
      </c>
      <c r="U151" s="266">
        <v>40</v>
      </c>
      <c r="V151" s="266">
        <v>144</v>
      </c>
      <c r="W151" s="266">
        <v>132</v>
      </c>
      <c r="X151" s="266">
        <v>140</v>
      </c>
      <c r="Y151" s="266">
        <v>132</v>
      </c>
      <c r="Z151" s="266">
        <v>136</v>
      </c>
      <c r="AA151" s="266">
        <v>100</v>
      </c>
      <c r="AB151" s="266">
        <v>49.69</v>
      </c>
      <c r="AC151" s="266">
        <v>115.99999999999999</v>
      </c>
      <c r="AD151" s="267">
        <v>2</v>
      </c>
      <c r="AE151" s="268">
        <v>9</v>
      </c>
      <c r="AF151" s="269">
        <f t="shared" si="41"/>
        <v>7</v>
      </c>
      <c r="AG151" s="266">
        <f t="shared" si="42"/>
        <v>77.77777777777779</v>
      </c>
      <c r="AH151" s="228">
        <v>0</v>
      </c>
      <c r="AI151" s="229">
        <v>0</v>
      </c>
      <c r="AJ151" s="230">
        <v>0</v>
      </c>
      <c r="AK151" s="7">
        <v>0</v>
      </c>
      <c r="AL151" s="7">
        <v>0</v>
      </c>
      <c r="AM151" s="53">
        <v>0</v>
      </c>
      <c r="AN151" s="54">
        <v>0</v>
      </c>
      <c r="AO151" s="238">
        <v>0</v>
      </c>
      <c r="AP151" s="54">
        <v>0</v>
      </c>
      <c r="AQ151" s="212" t="s">
        <v>1074</v>
      </c>
      <c r="AR151" s="207">
        <v>120</v>
      </c>
      <c r="AS151" s="207">
        <v>0</v>
      </c>
      <c r="AT151" s="206">
        <v>0</v>
      </c>
      <c r="AU151" s="207">
        <v>120</v>
      </c>
      <c r="AV151" s="207">
        <v>0</v>
      </c>
      <c r="AW151" s="206">
        <v>0</v>
      </c>
      <c r="AX151" s="207">
        <v>120</v>
      </c>
      <c r="AY151" s="213">
        <v>0</v>
      </c>
      <c r="AZ151" s="210">
        <v>0</v>
      </c>
      <c r="BA151" s="231">
        <f t="shared" si="55"/>
        <v>0</v>
      </c>
      <c r="BB151" s="211" t="s">
        <v>930</v>
      </c>
      <c r="BC151" s="57">
        <v>802</v>
      </c>
      <c r="BD151" s="57">
        <v>192</v>
      </c>
      <c r="BE151" s="56">
        <f t="shared" si="43"/>
        <v>0.7182044887780549</v>
      </c>
      <c r="BF151" s="57">
        <v>295</v>
      </c>
      <c r="BG151" s="57">
        <v>64</v>
      </c>
      <c r="BH151" s="58">
        <f t="shared" si="44"/>
        <v>0.43389830508474575</v>
      </c>
      <c r="BI151" s="1">
        <v>28</v>
      </c>
      <c r="BJ151" s="1">
        <v>14</v>
      </c>
      <c r="BK151" s="59">
        <f t="shared" si="45"/>
        <v>50</v>
      </c>
      <c r="BL151" s="1">
        <v>28</v>
      </c>
      <c r="BM151" s="1">
        <v>7</v>
      </c>
      <c r="BN151" s="59">
        <f t="shared" si="46"/>
        <v>25</v>
      </c>
      <c r="BO151" s="76">
        <v>0</v>
      </c>
      <c r="BP151" s="77">
        <v>1</v>
      </c>
      <c r="BQ151" s="77">
        <v>0</v>
      </c>
      <c r="BR151" s="77">
        <v>0</v>
      </c>
      <c r="BS151" s="78">
        <v>1</v>
      </c>
      <c r="BT151" s="77">
        <v>28</v>
      </c>
      <c r="BU151" s="309"/>
      <c r="BV151" s="309"/>
      <c r="BW151" s="309"/>
      <c r="BX151" s="309"/>
      <c r="BY151" s="52">
        <v>0</v>
      </c>
      <c r="BZ151" s="226">
        <v>4962</v>
      </c>
      <c r="CA151" s="227">
        <v>2</v>
      </c>
      <c r="CB151" s="227">
        <v>100</v>
      </c>
      <c r="CC151" s="66">
        <v>382</v>
      </c>
      <c r="CD151" s="66">
        <v>261</v>
      </c>
      <c r="CE151" s="273" t="s">
        <v>398</v>
      </c>
      <c r="CF151" s="277">
        <v>3434</v>
      </c>
      <c r="CG151" s="278">
        <v>2</v>
      </c>
      <c r="CH151" s="64">
        <v>100</v>
      </c>
      <c r="CI151" s="239">
        <v>7</v>
      </c>
      <c r="CJ151" s="79">
        <v>3</v>
      </c>
      <c r="CK151" s="79">
        <v>0</v>
      </c>
      <c r="CL151" s="79">
        <v>70</v>
      </c>
      <c r="CM151" s="79">
        <v>4</v>
      </c>
      <c r="CN151" s="79">
        <v>0</v>
      </c>
      <c r="CO151" s="79">
        <v>1</v>
      </c>
      <c r="CP151" s="79">
        <v>0</v>
      </c>
      <c r="CQ151" s="240" t="s">
        <v>1167</v>
      </c>
      <c r="CR151" s="241">
        <v>57.1</v>
      </c>
      <c r="CS151" s="350">
        <v>0</v>
      </c>
      <c r="CT151" s="351">
        <v>0</v>
      </c>
      <c r="CU151" s="352">
        <v>0</v>
      </c>
      <c r="CV151" s="68">
        <v>1084</v>
      </c>
      <c r="CW151" s="69">
        <v>2283</v>
      </c>
      <c r="CX151" s="70">
        <f t="shared" si="47"/>
        <v>210.60885608856088</v>
      </c>
      <c r="CY151" s="69">
        <v>1198</v>
      </c>
      <c r="CZ151" s="70">
        <f t="shared" si="48"/>
        <v>110.51660516605166</v>
      </c>
      <c r="DA151" s="69">
        <v>788</v>
      </c>
      <c r="DB151" s="70">
        <f t="shared" si="49"/>
        <v>72.69372693726937</v>
      </c>
      <c r="DC151" s="69">
        <v>1074</v>
      </c>
      <c r="DD151" s="71">
        <f t="shared" si="50"/>
        <v>99.07749077490774</v>
      </c>
      <c r="DE151" s="69">
        <v>1355</v>
      </c>
      <c r="DF151" s="71">
        <f t="shared" si="51"/>
        <v>125</v>
      </c>
      <c r="DG151" s="69">
        <v>750</v>
      </c>
      <c r="DH151" s="71">
        <f t="shared" si="52"/>
        <v>69.18819188191881</v>
      </c>
      <c r="DI151" s="72">
        <v>583</v>
      </c>
      <c r="DJ151" s="73">
        <f t="shared" si="53"/>
        <v>53.782287822878224</v>
      </c>
      <c r="DK151" s="74">
        <v>6</v>
      </c>
      <c r="DL151" s="75">
        <f t="shared" si="54"/>
        <v>100</v>
      </c>
      <c r="DM151" s="251">
        <v>3</v>
      </c>
      <c r="DN151" s="252">
        <v>1</v>
      </c>
      <c r="DO151" s="230">
        <v>33.33</v>
      </c>
      <c r="DP151" s="253"/>
    </row>
    <row r="152" spans="1:120" ht="15" customHeight="1" thickBot="1">
      <c r="A152" s="47">
        <v>11</v>
      </c>
      <c r="B152" s="48" t="s">
        <v>399</v>
      </c>
      <c r="C152" s="2">
        <v>3</v>
      </c>
      <c r="D152" s="2">
        <v>1</v>
      </c>
      <c r="E152" s="2">
        <v>0</v>
      </c>
      <c r="F152" s="2">
        <v>2</v>
      </c>
      <c r="G152" s="3">
        <v>6</v>
      </c>
      <c r="H152" s="2">
        <v>1996</v>
      </c>
      <c r="I152" s="292"/>
      <c r="J152" s="49">
        <v>1</v>
      </c>
      <c r="K152" s="49">
        <v>0</v>
      </c>
      <c r="L152" s="50">
        <f>(K152*100/J152)</f>
        <v>0</v>
      </c>
      <c r="M152" s="2">
        <v>29</v>
      </c>
      <c r="N152" s="2">
        <v>29</v>
      </c>
      <c r="O152" s="51">
        <f t="shared" si="40"/>
        <v>100</v>
      </c>
      <c r="P152">
        <v>128.75</v>
      </c>
      <c r="Q152">
        <v>127.5</v>
      </c>
      <c r="R152">
        <v>137.5</v>
      </c>
      <c r="S152">
        <v>120</v>
      </c>
      <c r="T152">
        <v>128.44</v>
      </c>
      <c r="U152" s="266">
        <v>0</v>
      </c>
      <c r="V152" s="266">
        <v>55.26315789473685</v>
      </c>
      <c r="W152" s="266">
        <v>57.89473684210527</v>
      </c>
      <c r="X152" s="266">
        <v>57.89473684210527</v>
      </c>
      <c r="Y152" s="266">
        <v>48.68421052631579</v>
      </c>
      <c r="Z152" s="266">
        <v>47.368421052631575</v>
      </c>
      <c r="AA152" s="266">
        <v>60.526315789473685</v>
      </c>
      <c r="AB152" s="266">
        <v>74.51</v>
      </c>
      <c r="AC152" s="266">
        <v>47.368421052631575</v>
      </c>
      <c r="AD152" s="267">
        <v>9</v>
      </c>
      <c r="AE152" s="268">
        <v>9</v>
      </c>
      <c r="AF152" s="269">
        <f t="shared" si="41"/>
        <v>0</v>
      </c>
      <c r="AG152" s="266">
        <f t="shared" si="42"/>
        <v>0</v>
      </c>
      <c r="AH152" s="228">
        <v>0</v>
      </c>
      <c r="AI152" s="229">
        <v>0</v>
      </c>
      <c r="AJ152" s="230">
        <v>0</v>
      </c>
      <c r="AK152" s="7">
        <v>0</v>
      </c>
      <c r="AL152" s="7">
        <v>0</v>
      </c>
      <c r="AM152" s="53">
        <v>0</v>
      </c>
      <c r="AN152" s="54">
        <v>0</v>
      </c>
      <c r="AO152" s="238">
        <v>0</v>
      </c>
      <c r="AP152" s="54">
        <v>0</v>
      </c>
      <c r="AQ152" s="207">
        <v>4980</v>
      </c>
      <c r="AR152" s="207">
        <v>120</v>
      </c>
      <c r="AS152" s="207">
        <v>0</v>
      </c>
      <c r="AT152" s="206">
        <v>0</v>
      </c>
      <c r="AU152" s="207">
        <v>120</v>
      </c>
      <c r="AV152" s="207">
        <v>0</v>
      </c>
      <c r="AW152" s="206">
        <v>0</v>
      </c>
      <c r="AX152" s="207">
        <v>120</v>
      </c>
      <c r="AY152" s="213">
        <v>0</v>
      </c>
      <c r="AZ152" s="210">
        <v>0</v>
      </c>
      <c r="BA152" s="231">
        <f t="shared" si="55"/>
        <v>0</v>
      </c>
      <c r="BB152" s="211" t="s">
        <v>930</v>
      </c>
      <c r="BC152" s="57">
        <v>1018</v>
      </c>
      <c r="BD152" s="57">
        <v>17</v>
      </c>
      <c r="BE152" s="56">
        <f t="shared" si="43"/>
        <v>0.05009823182711199</v>
      </c>
      <c r="BF152" s="57">
        <v>322</v>
      </c>
      <c r="BG152" s="57">
        <v>40</v>
      </c>
      <c r="BH152" s="58">
        <f t="shared" si="44"/>
        <v>0.2484472049689441</v>
      </c>
      <c r="BI152" s="1">
        <v>76</v>
      </c>
      <c r="BJ152" s="1">
        <v>29</v>
      </c>
      <c r="BK152" s="59">
        <f t="shared" si="45"/>
        <v>38.15789473684211</v>
      </c>
      <c r="BL152" s="1">
        <v>76</v>
      </c>
      <c r="BM152" s="1">
        <v>24</v>
      </c>
      <c r="BN152" s="59">
        <f t="shared" si="46"/>
        <v>31.57894736842105</v>
      </c>
      <c r="BO152" s="76">
        <v>1</v>
      </c>
      <c r="BP152" s="77">
        <v>1</v>
      </c>
      <c r="BQ152" s="77">
        <v>0</v>
      </c>
      <c r="BR152" s="77">
        <v>1</v>
      </c>
      <c r="BS152" s="78">
        <v>2</v>
      </c>
      <c r="BT152" s="77">
        <v>76</v>
      </c>
      <c r="BU152" s="309"/>
      <c r="BV152" s="309"/>
      <c r="BW152" s="309"/>
      <c r="BX152" s="309"/>
      <c r="BY152" s="52">
        <v>0</v>
      </c>
      <c r="BZ152" s="226">
        <v>13986</v>
      </c>
      <c r="CA152" s="227">
        <v>7</v>
      </c>
      <c r="CB152" s="227">
        <v>100</v>
      </c>
      <c r="CC152" s="66">
        <v>787</v>
      </c>
      <c r="CD152" s="66">
        <v>445</v>
      </c>
      <c r="CE152" s="273" t="s">
        <v>400</v>
      </c>
      <c r="CF152" s="277">
        <v>4962</v>
      </c>
      <c r="CG152" s="278">
        <v>2</v>
      </c>
      <c r="CH152" s="64">
        <v>100</v>
      </c>
      <c r="CI152" s="239">
        <v>7</v>
      </c>
      <c r="CJ152" s="79">
        <v>8</v>
      </c>
      <c r="CK152" s="79">
        <v>0</v>
      </c>
      <c r="CL152" s="79">
        <v>6</v>
      </c>
      <c r="CM152" s="79">
        <v>3</v>
      </c>
      <c r="CN152" s="79">
        <v>0</v>
      </c>
      <c r="CO152" s="79">
        <v>6</v>
      </c>
      <c r="CP152" s="79">
        <v>0</v>
      </c>
      <c r="CQ152" s="240" t="s">
        <v>1167</v>
      </c>
      <c r="CR152" s="241">
        <v>57.1</v>
      </c>
      <c r="CS152" s="350">
        <v>0</v>
      </c>
      <c r="CT152" s="351">
        <v>0</v>
      </c>
      <c r="CU152" s="352">
        <v>0</v>
      </c>
      <c r="CV152" s="68">
        <v>1158</v>
      </c>
      <c r="CW152" s="69">
        <v>2167</v>
      </c>
      <c r="CX152" s="70">
        <f t="shared" si="47"/>
        <v>187.13298791018997</v>
      </c>
      <c r="CY152" s="69">
        <v>865</v>
      </c>
      <c r="CZ152" s="70">
        <f t="shared" si="48"/>
        <v>74.69775474956822</v>
      </c>
      <c r="DA152" s="69">
        <v>252</v>
      </c>
      <c r="DB152" s="70">
        <f t="shared" si="49"/>
        <v>21.761658031088082</v>
      </c>
      <c r="DC152" s="69">
        <v>1092</v>
      </c>
      <c r="DD152" s="71">
        <f t="shared" si="50"/>
        <v>94.30051813471503</v>
      </c>
      <c r="DE152" s="69">
        <v>1156</v>
      </c>
      <c r="DF152" s="71">
        <f t="shared" si="51"/>
        <v>99.8272884283247</v>
      </c>
      <c r="DG152" s="69">
        <v>0</v>
      </c>
      <c r="DH152" s="71">
        <f t="shared" si="52"/>
        <v>0</v>
      </c>
      <c r="DI152" s="72">
        <v>0</v>
      </c>
      <c r="DJ152" s="73">
        <f t="shared" si="53"/>
        <v>0</v>
      </c>
      <c r="DK152" s="74">
        <v>4</v>
      </c>
      <c r="DL152" s="75">
        <f t="shared" si="54"/>
        <v>66.66666666666666</v>
      </c>
      <c r="DM152" s="251">
        <v>1</v>
      </c>
      <c r="DN152" s="252">
        <v>1</v>
      </c>
      <c r="DO152" s="230">
        <v>100</v>
      </c>
      <c r="DP152" s="253"/>
    </row>
    <row r="153" spans="1:120" ht="15" customHeight="1" thickBot="1">
      <c r="A153" s="47">
        <v>4</v>
      </c>
      <c r="B153" s="48" t="s">
        <v>401</v>
      </c>
      <c r="C153" s="2">
        <v>11</v>
      </c>
      <c r="D153" s="2">
        <v>6</v>
      </c>
      <c r="E153" s="2">
        <v>1</v>
      </c>
      <c r="F153" s="2">
        <v>3</v>
      </c>
      <c r="G153" s="3">
        <v>21</v>
      </c>
      <c r="H153" s="2">
        <v>5563</v>
      </c>
      <c r="I153" s="292"/>
      <c r="J153" s="49">
        <v>2</v>
      </c>
      <c r="K153" s="49">
        <v>0</v>
      </c>
      <c r="L153" s="50">
        <f>(K153*100/J153)</f>
        <v>0</v>
      </c>
      <c r="M153" s="2">
        <v>90</v>
      </c>
      <c r="N153" s="2">
        <v>82</v>
      </c>
      <c r="O153" s="51">
        <f t="shared" si="40"/>
        <v>91.11111111111111</v>
      </c>
      <c r="P153">
        <v>68.78</v>
      </c>
      <c r="Q153">
        <v>65.61</v>
      </c>
      <c r="R153">
        <v>77.78</v>
      </c>
      <c r="S153">
        <v>92.59</v>
      </c>
      <c r="T153">
        <v>76.19</v>
      </c>
      <c r="U153" s="266">
        <v>10.95890410958904</v>
      </c>
      <c r="V153" s="266">
        <v>58.44748858447488</v>
      </c>
      <c r="W153" s="266">
        <v>42.922374429223744</v>
      </c>
      <c r="X153" s="266">
        <v>61.64383561643836</v>
      </c>
      <c r="Y153" s="266">
        <v>31.963470319634702</v>
      </c>
      <c r="Z153" s="266">
        <v>59.3607305936073</v>
      </c>
      <c r="AA153" s="266">
        <v>49.31506849315068</v>
      </c>
      <c r="AB153" s="266">
        <v>68.33</v>
      </c>
      <c r="AC153" s="266">
        <v>50.2283105022831</v>
      </c>
      <c r="AD153" s="267">
        <v>9</v>
      </c>
      <c r="AE153" s="268">
        <v>9</v>
      </c>
      <c r="AF153" s="269">
        <f t="shared" si="41"/>
        <v>0</v>
      </c>
      <c r="AG153" s="266">
        <f t="shared" si="42"/>
        <v>0</v>
      </c>
      <c r="AH153" s="228">
        <v>0</v>
      </c>
      <c r="AI153" s="229">
        <v>0</v>
      </c>
      <c r="AJ153" s="230">
        <v>0</v>
      </c>
      <c r="AK153" s="7">
        <v>6</v>
      </c>
      <c r="AL153" s="7">
        <v>3</v>
      </c>
      <c r="AM153" s="53">
        <v>50</v>
      </c>
      <c r="AN153" s="54">
        <v>0</v>
      </c>
      <c r="AO153" s="238">
        <v>1</v>
      </c>
      <c r="AP153" s="54">
        <v>0</v>
      </c>
      <c r="AQ153" s="207">
        <v>14206</v>
      </c>
      <c r="AR153" s="207">
        <v>216</v>
      </c>
      <c r="AS153" s="207">
        <v>0</v>
      </c>
      <c r="AT153" s="206">
        <v>0</v>
      </c>
      <c r="AU153" s="207">
        <v>216</v>
      </c>
      <c r="AV153" s="207">
        <v>18</v>
      </c>
      <c r="AW153" s="206">
        <v>15</v>
      </c>
      <c r="AX153" s="207">
        <v>216</v>
      </c>
      <c r="AY153" s="213">
        <v>0</v>
      </c>
      <c r="AZ153" s="210">
        <v>0</v>
      </c>
      <c r="BA153" s="231">
        <f t="shared" si="55"/>
        <v>4.6875</v>
      </c>
      <c r="BB153" s="211" t="s">
        <v>927</v>
      </c>
      <c r="BC153" s="57">
        <v>2949</v>
      </c>
      <c r="BD153" s="57">
        <v>209</v>
      </c>
      <c r="BE153" s="56">
        <f t="shared" si="43"/>
        <v>0.2126144455747711</v>
      </c>
      <c r="BF153" s="57">
        <v>1042</v>
      </c>
      <c r="BG153" s="57">
        <v>57</v>
      </c>
      <c r="BH153" s="58">
        <f t="shared" si="44"/>
        <v>0.10940499040307101</v>
      </c>
      <c r="BI153" s="1">
        <v>199</v>
      </c>
      <c r="BJ153" s="1">
        <v>128</v>
      </c>
      <c r="BK153" s="59">
        <f t="shared" si="45"/>
        <v>64.321608040201</v>
      </c>
      <c r="BL153" s="1">
        <v>199</v>
      </c>
      <c r="BM153" s="1">
        <v>50</v>
      </c>
      <c r="BN153" s="59">
        <f t="shared" si="46"/>
        <v>25.125628140703515</v>
      </c>
      <c r="BO153" s="76">
        <v>0</v>
      </c>
      <c r="BP153" s="77">
        <v>0</v>
      </c>
      <c r="BQ153" s="77">
        <v>1</v>
      </c>
      <c r="BR153" s="77">
        <v>0</v>
      </c>
      <c r="BS153" s="78">
        <v>1</v>
      </c>
      <c r="BT153" s="77">
        <v>199</v>
      </c>
      <c r="BU153" s="309"/>
      <c r="BV153" s="309"/>
      <c r="BW153" s="309"/>
      <c r="BX153" s="309"/>
      <c r="BY153" s="52">
        <v>0</v>
      </c>
      <c r="BZ153" s="226">
        <v>3891</v>
      </c>
      <c r="CA153" s="227">
        <v>2</v>
      </c>
      <c r="CB153" s="227">
        <v>100</v>
      </c>
      <c r="CC153" s="65">
        <v>2180</v>
      </c>
      <c r="CD153" s="65">
        <v>1077</v>
      </c>
      <c r="CE153" s="273" t="s">
        <v>402</v>
      </c>
      <c r="CF153" s="277">
        <v>13986</v>
      </c>
      <c r="CG153" s="278">
        <v>7</v>
      </c>
      <c r="CH153" s="64">
        <v>100</v>
      </c>
      <c r="CI153" s="239">
        <v>7</v>
      </c>
      <c r="CJ153" s="79">
        <v>93</v>
      </c>
      <c r="CK153" s="79">
        <v>0</v>
      </c>
      <c r="CL153" s="79">
        <v>119</v>
      </c>
      <c r="CM153" s="79">
        <v>201</v>
      </c>
      <c r="CN153" s="79">
        <v>0</v>
      </c>
      <c r="CO153" s="79">
        <v>0</v>
      </c>
      <c r="CP153" s="79">
        <v>2</v>
      </c>
      <c r="CQ153" s="240" t="s">
        <v>1175</v>
      </c>
      <c r="CR153" s="241">
        <v>57.1</v>
      </c>
      <c r="CS153" s="350">
        <v>0</v>
      </c>
      <c r="CT153" s="351">
        <v>0</v>
      </c>
      <c r="CU153" s="352">
        <v>0</v>
      </c>
      <c r="CV153" s="68">
        <v>4382</v>
      </c>
      <c r="CW153" s="69">
        <v>4118</v>
      </c>
      <c r="CX153" s="70">
        <f t="shared" si="47"/>
        <v>93.97535371976267</v>
      </c>
      <c r="CY153" s="69">
        <v>751</v>
      </c>
      <c r="CZ153" s="70">
        <f t="shared" si="48"/>
        <v>17.138293016887264</v>
      </c>
      <c r="DA153" s="69">
        <v>859</v>
      </c>
      <c r="DB153" s="70">
        <f t="shared" si="49"/>
        <v>19.60292104062072</v>
      </c>
      <c r="DC153" s="69">
        <v>2755</v>
      </c>
      <c r="DD153" s="71">
        <f t="shared" si="50"/>
        <v>62.87083523505249</v>
      </c>
      <c r="DE153" s="69">
        <v>1404</v>
      </c>
      <c r="DF153" s="71">
        <f t="shared" si="51"/>
        <v>32.04016430853491</v>
      </c>
      <c r="DG153" s="69">
        <v>749</v>
      </c>
      <c r="DH153" s="71">
        <f t="shared" si="52"/>
        <v>17.0926517571885</v>
      </c>
      <c r="DI153" s="72">
        <v>321</v>
      </c>
      <c r="DJ153" s="73">
        <f t="shared" si="53"/>
        <v>7.325422181652214</v>
      </c>
      <c r="DK153" s="74">
        <v>2</v>
      </c>
      <c r="DL153" s="75">
        <f t="shared" si="54"/>
        <v>33.33333333333333</v>
      </c>
      <c r="DM153" s="251">
        <v>0</v>
      </c>
      <c r="DN153" s="252">
        <v>0</v>
      </c>
      <c r="DO153" s="230">
        <v>0</v>
      </c>
      <c r="DP153" s="253"/>
    </row>
    <row r="154" spans="1:120" ht="15" customHeight="1" thickBot="1">
      <c r="A154" s="47">
        <v>6</v>
      </c>
      <c r="B154" s="48" t="s">
        <v>403</v>
      </c>
      <c r="C154" s="2">
        <v>1</v>
      </c>
      <c r="D154" s="2">
        <v>1</v>
      </c>
      <c r="E154" s="2">
        <v>0</v>
      </c>
      <c r="F154" s="2">
        <v>0</v>
      </c>
      <c r="G154" s="3">
        <v>2</v>
      </c>
      <c r="H154" s="2">
        <v>1888</v>
      </c>
      <c r="I154" s="292"/>
      <c r="J154" s="49">
        <v>0</v>
      </c>
      <c r="K154" s="49">
        <v>0</v>
      </c>
      <c r="L154" s="50">
        <v>0</v>
      </c>
      <c r="M154" s="2">
        <v>15</v>
      </c>
      <c r="N154" s="2">
        <v>14</v>
      </c>
      <c r="O154" s="51">
        <f t="shared" si="40"/>
        <v>93.33333333333333</v>
      </c>
      <c r="P154">
        <v>41.03</v>
      </c>
      <c r="Q154">
        <v>53.85</v>
      </c>
      <c r="R154">
        <v>20.51</v>
      </c>
      <c r="S154">
        <v>61.54</v>
      </c>
      <c r="T154">
        <v>44.23</v>
      </c>
      <c r="U154" s="266">
        <v>26.190476190476193</v>
      </c>
      <c r="V154" s="266">
        <v>59.523809523809526</v>
      </c>
      <c r="W154" s="266">
        <v>71.42857142857143</v>
      </c>
      <c r="X154" s="266">
        <v>64.28571428571429</v>
      </c>
      <c r="Y154" s="266">
        <v>59.523809523809526</v>
      </c>
      <c r="Z154" s="266">
        <v>50</v>
      </c>
      <c r="AA154" s="266">
        <v>33.33333333333333</v>
      </c>
      <c r="AB154" s="266">
        <v>75.17</v>
      </c>
      <c r="AC154" s="266">
        <v>42.857142857142854</v>
      </c>
      <c r="AD154" s="267">
        <v>9</v>
      </c>
      <c r="AE154" s="268">
        <v>9</v>
      </c>
      <c r="AF154" s="269">
        <f t="shared" si="41"/>
        <v>0</v>
      </c>
      <c r="AG154" s="266">
        <f t="shared" si="42"/>
        <v>0</v>
      </c>
      <c r="AH154" s="228">
        <v>0</v>
      </c>
      <c r="AI154" s="229">
        <v>0</v>
      </c>
      <c r="AJ154" s="230">
        <v>0</v>
      </c>
      <c r="AK154" s="7">
        <v>0</v>
      </c>
      <c r="AL154" s="7">
        <v>0</v>
      </c>
      <c r="AM154" s="53">
        <v>0</v>
      </c>
      <c r="AN154" s="54">
        <v>0</v>
      </c>
      <c r="AO154" s="238">
        <v>0</v>
      </c>
      <c r="AP154" s="54">
        <v>0</v>
      </c>
      <c r="AQ154" s="207">
        <v>3900</v>
      </c>
      <c r="AR154" s="207">
        <v>120</v>
      </c>
      <c r="AS154" s="207">
        <v>88</v>
      </c>
      <c r="AT154" s="206">
        <v>122.22</v>
      </c>
      <c r="AU154" s="207">
        <v>120</v>
      </c>
      <c r="AV154" s="207">
        <v>97</v>
      </c>
      <c r="AW154" s="206">
        <v>134.72</v>
      </c>
      <c r="AX154" s="207">
        <v>120</v>
      </c>
      <c r="AY154" s="213">
        <v>11</v>
      </c>
      <c r="AZ154" s="210">
        <v>15.28</v>
      </c>
      <c r="BA154" s="231">
        <f t="shared" si="55"/>
        <v>92.7075</v>
      </c>
      <c r="BB154" s="211" t="s">
        <v>930</v>
      </c>
      <c r="BC154" s="57">
        <v>926</v>
      </c>
      <c r="BD154" s="57">
        <v>346</v>
      </c>
      <c r="BE154" s="56">
        <f t="shared" si="43"/>
        <v>1.120950323974082</v>
      </c>
      <c r="BF154" s="57">
        <v>332</v>
      </c>
      <c r="BG154" s="57">
        <v>98</v>
      </c>
      <c r="BH154" s="58">
        <f t="shared" si="44"/>
        <v>0.5903614457831325</v>
      </c>
      <c r="BI154" s="1">
        <v>31</v>
      </c>
      <c r="BJ154" s="1">
        <v>8</v>
      </c>
      <c r="BK154" s="59">
        <f t="shared" si="45"/>
        <v>25.806451612903224</v>
      </c>
      <c r="BL154" s="1">
        <v>31</v>
      </c>
      <c r="BM154" s="1">
        <v>6</v>
      </c>
      <c r="BN154" s="59">
        <f t="shared" si="46"/>
        <v>19.35483870967742</v>
      </c>
      <c r="BO154" s="76">
        <v>0</v>
      </c>
      <c r="BP154" s="77">
        <v>1</v>
      </c>
      <c r="BQ154" s="77">
        <v>1</v>
      </c>
      <c r="BR154" s="77">
        <v>0</v>
      </c>
      <c r="BS154" s="78">
        <v>2</v>
      </c>
      <c r="BT154" s="77">
        <v>31</v>
      </c>
      <c r="BU154" s="309"/>
      <c r="BV154" s="309"/>
      <c r="BW154" s="309"/>
      <c r="BX154" s="309"/>
      <c r="BY154" s="52">
        <v>1</v>
      </c>
      <c r="BZ154" s="226">
        <v>10417</v>
      </c>
      <c r="CA154" s="227">
        <v>5</v>
      </c>
      <c r="CB154" s="227">
        <v>100</v>
      </c>
      <c r="CC154" s="66">
        <v>548</v>
      </c>
      <c r="CD154" s="66">
        <v>500</v>
      </c>
      <c r="CE154" s="273" t="s">
        <v>404</v>
      </c>
      <c r="CF154" s="277">
        <v>3891</v>
      </c>
      <c r="CG154" s="278">
        <v>2</v>
      </c>
      <c r="CH154" s="64">
        <v>100</v>
      </c>
      <c r="CI154" s="239">
        <v>7</v>
      </c>
      <c r="CJ154" s="79">
        <v>2</v>
      </c>
      <c r="CK154" s="79">
        <v>0</v>
      </c>
      <c r="CL154" s="79">
        <v>51</v>
      </c>
      <c r="CM154" s="79">
        <v>9</v>
      </c>
      <c r="CN154" s="79">
        <v>0</v>
      </c>
      <c r="CO154" s="79">
        <v>2</v>
      </c>
      <c r="CP154" s="79">
        <v>2</v>
      </c>
      <c r="CQ154" s="240" t="s">
        <v>1145</v>
      </c>
      <c r="CR154" s="241">
        <v>71.4</v>
      </c>
      <c r="CS154" s="350">
        <v>0</v>
      </c>
      <c r="CT154" s="351">
        <v>0</v>
      </c>
      <c r="CU154" s="352">
        <v>0</v>
      </c>
      <c r="CV154" s="68">
        <v>1665</v>
      </c>
      <c r="CW154" s="69">
        <v>3300</v>
      </c>
      <c r="CX154" s="70">
        <f t="shared" si="47"/>
        <v>198.19819819819818</v>
      </c>
      <c r="CY154" s="69">
        <v>1271</v>
      </c>
      <c r="CZ154" s="70">
        <f t="shared" si="48"/>
        <v>76.33633633633634</v>
      </c>
      <c r="DA154" s="69">
        <v>1192</v>
      </c>
      <c r="DB154" s="70">
        <f t="shared" si="49"/>
        <v>71.5915915915916</v>
      </c>
      <c r="DC154" s="69">
        <v>2751</v>
      </c>
      <c r="DD154" s="71">
        <f t="shared" si="50"/>
        <v>165.22522522522522</v>
      </c>
      <c r="DE154" s="69">
        <v>2544</v>
      </c>
      <c r="DF154" s="71">
        <f t="shared" si="51"/>
        <v>152.7927927927928</v>
      </c>
      <c r="DG154" s="69">
        <v>2407</v>
      </c>
      <c r="DH154" s="71">
        <f t="shared" si="52"/>
        <v>144.56456456456456</v>
      </c>
      <c r="DI154" s="72">
        <v>1783</v>
      </c>
      <c r="DJ154" s="73">
        <f t="shared" si="53"/>
        <v>107.0870870870871</v>
      </c>
      <c r="DK154" s="74">
        <v>7</v>
      </c>
      <c r="DL154" s="75">
        <f t="shared" si="54"/>
        <v>116.66666666666667</v>
      </c>
      <c r="DM154" s="251">
        <v>0</v>
      </c>
      <c r="DN154" s="252">
        <v>0</v>
      </c>
      <c r="DO154" s="230">
        <v>0</v>
      </c>
      <c r="DP154" s="253"/>
    </row>
    <row r="155" spans="1:120" ht="15" customHeight="1" thickBot="1">
      <c r="A155" s="47">
        <v>11</v>
      </c>
      <c r="B155" s="48" t="s">
        <v>405</v>
      </c>
      <c r="C155" s="2">
        <v>7</v>
      </c>
      <c r="D155" s="2">
        <v>1</v>
      </c>
      <c r="E155" s="2">
        <v>1</v>
      </c>
      <c r="F155" s="2">
        <v>1</v>
      </c>
      <c r="G155" s="3">
        <v>10</v>
      </c>
      <c r="H155" s="2">
        <v>3897</v>
      </c>
      <c r="I155" s="292"/>
      <c r="J155" s="49">
        <v>4</v>
      </c>
      <c r="K155" s="49">
        <v>0</v>
      </c>
      <c r="L155" s="50">
        <f>(K155*100/J155)</f>
        <v>0</v>
      </c>
      <c r="M155" s="2">
        <v>34</v>
      </c>
      <c r="N155" s="2">
        <v>34</v>
      </c>
      <c r="O155" s="51">
        <f t="shared" si="40"/>
        <v>100</v>
      </c>
      <c r="P155">
        <v>94.48</v>
      </c>
      <c r="Q155">
        <v>83.45</v>
      </c>
      <c r="R155">
        <v>95.17</v>
      </c>
      <c r="S155">
        <v>99.31</v>
      </c>
      <c r="T155">
        <v>93.1</v>
      </c>
      <c r="U155" s="266">
        <v>41.566265060240966</v>
      </c>
      <c r="V155" s="266">
        <v>50.602409638554214</v>
      </c>
      <c r="W155" s="266">
        <v>50</v>
      </c>
      <c r="X155" s="266">
        <v>59.036144578313255</v>
      </c>
      <c r="Y155" s="266">
        <v>42.168674698795186</v>
      </c>
      <c r="Z155" s="266">
        <v>56.024096385542165</v>
      </c>
      <c r="AA155" s="266">
        <v>49.39759036144578</v>
      </c>
      <c r="AB155" s="266">
        <v>52.27</v>
      </c>
      <c r="AC155" s="266">
        <v>39.1566265060241</v>
      </c>
      <c r="AD155" s="267">
        <v>9</v>
      </c>
      <c r="AE155" s="268">
        <v>9</v>
      </c>
      <c r="AF155" s="269">
        <f t="shared" si="41"/>
        <v>0</v>
      </c>
      <c r="AG155" s="266">
        <f t="shared" si="42"/>
        <v>0</v>
      </c>
      <c r="AH155" s="228">
        <v>0</v>
      </c>
      <c r="AI155" s="229">
        <v>0</v>
      </c>
      <c r="AJ155" s="230">
        <v>0</v>
      </c>
      <c r="AK155" s="7">
        <v>1</v>
      </c>
      <c r="AL155" s="7">
        <v>1</v>
      </c>
      <c r="AM155" s="53">
        <v>100</v>
      </c>
      <c r="AN155" s="54">
        <v>0</v>
      </c>
      <c r="AO155" s="238">
        <v>0</v>
      </c>
      <c r="AP155" s="54">
        <v>0</v>
      </c>
      <c r="AQ155" s="207">
        <v>10561</v>
      </c>
      <c r="AR155" s="207">
        <v>216</v>
      </c>
      <c r="AS155" s="207">
        <v>0</v>
      </c>
      <c r="AT155" s="206">
        <v>0</v>
      </c>
      <c r="AU155" s="207">
        <v>216</v>
      </c>
      <c r="AV155" s="207">
        <v>0</v>
      </c>
      <c r="AW155" s="206">
        <v>0</v>
      </c>
      <c r="AX155" s="207">
        <v>216</v>
      </c>
      <c r="AY155" s="213">
        <v>0</v>
      </c>
      <c r="AZ155" s="210">
        <v>0</v>
      </c>
      <c r="BA155" s="231">
        <f t="shared" si="55"/>
        <v>0</v>
      </c>
      <c r="BB155" s="211" t="s">
        <v>924</v>
      </c>
      <c r="BC155" s="57">
        <v>1929</v>
      </c>
      <c r="BD155" s="57">
        <v>213</v>
      </c>
      <c r="BE155" s="56">
        <f t="shared" si="43"/>
        <v>0.3312597200622084</v>
      </c>
      <c r="BF155" s="57">
        <v>594</v>
      </c>
      <c r="BG155" s="57">
        <v>51</v>
      </c>
      <c r="BH155" s="58">
        <f t="shared" si="44"/>
        <v>0.1717171717171717</v>
      </c>
      <c r="BI155" s="1">
        <v>165</v>
      </c>
      <c r="BJ155" s="1">
        <v>117</v>
      </c>
      <c r="BK155" s="59">
        <f t="shared" si="45"/>
        <v>70.9090909090909</v>
      </c>
      <c r="BL155" s="1">
        <v>165</v>
      </c>
      <c r="BM155" s="1">
        <v>47</v>
      </c>
      <c r="BN155" s="59">
        <f t="shared" si="46"/>
        <v>28.484848484848484</v>
      </c>
      <c r="BO155" s="82">
        <v>0</v>
      </c>
      <c r="BP155" s="83">
        <v>2</v>
      </c>
      <c r="BQ155" s="83">
        <v>1</v>
      </c>
      <c r="BR155" s="83">
        <v>0</v>
      </c>
      <c r="BS155" s="84">
        <v>3</v>
      </c>
      <c r="BT155" s="83">
        <v>165</v>
      </c>
      <c r="BU155" s="309"/>
      <c r="BV155" s="309"/>
      <c r="BW155" s="309"/>
      <c r="BX155" s="309"/>
      <c r="BY155" s="52">
        <v>0</v>
      </c>
      <c r="BZ155" s="226">
        <v>147732</v>
      </c>
      <c r="CA155" s="227">
        <v>36</v>
      </c>
      <c r="CB155" s="227">
        <v>84.07</v>
      </c>
      <c r="CC155" s="65">
        <v>1605</v>
      </c>
      <c r="CD155" s="65">
        <v>1371</v>
      </c>
      <c r="CE155" s="273" t="s">
        <v>406</v>
      </c>
      <c r="CF155" s="277">
        <v>10417</v>
      </c>
      <c r="CG155" s="278">
        <v>5</v>
      </c>
      <c r="CH155" s="64">
        <v>100</v>
      </c>
      <c r="CI155" s="239">
        <v>7</v>
      </c>
      <c r="CJ155" s="79">
        <v>64</v>
      </c>
      <c r="CK155" s="79">
        <v>0</v>
      </c>
      <c r="CL155" s="79">
        <v>56</v>
      </c>
      <c r="CM155" s="79">
        <v>67</v>
      </c>
      <c r="CN155" s="79">
        <v>0</v>
      </c>
      <c r="CO155" s="79">
        <v>2</v>
      </c>
      <c r="CP155" s="79">
        <v>4</v>
      </c>
      <c r="CQ155" s="240" t="s">
        <v>1145</v>
      </c>
      <c r="CR155" s="241">
        <v>71.4</v>
      </c>
      <c r="CS155" s="350">
        <v>0</v>
      </c>
      <c r="CT155" s="351">
        <v>0</v>
      </c>
      <c r="CU155" s="352">
        <v>0</v>
      </c>
      <c r="CV155" s="68">
        <v>2595</v>
      </c>
      <c r="CW155" s="69">
        <v>3886</v>
      </c>
      <c r="CX155" s="70">
        <f t="shared" si="47"/>
        <v>149.7495183044316</v>
      </c>
      <c r="CY155" s="69">
        <v>1765</v>
      </c>
      <c r="CZ155" s="70">
        <f t="shared" si="48"/>
        <v>68.01541425818883</v>
      </c>
      <c r="DA155" s="69">
        <v>965</v>
      </c>
      <c r="DB155" s="70">
        <f t="shared" si="49"/>
        <v>37.1868978805395</v>
      </c>
      <c r="DC155" s="69">
        <v>3050</v>
      </c>
      <c r="DD155" s="71">
        <f t="shared" si="50"/>
        <v>117.53371868978806</v>
      </c>
      <c r="DE155" s="69">
        <v>2570</v>
      </c>
      <c r="DF155" s="71">
        <f t="shared" si="51"/>
        <v>99.03660886319847</v>
      </c>
      <c r="DG155" s="69">
        <v>1830</v>
      </c>
      <c r="DH155" s="71">
        <f t="shared" si="52"/>
        <v>70.52023121387283</v>
      </c>
      <c r="DI155" s="72">
        <v>1177</v>
      </c>
      <c r="DJ155" s="73">
        <f t="shared" si="53"/>
        <v>45.35645472061657</v>
      </c>
      <c r="DK155" s="74">
        <v>5</v>
      </c>
      <c r="DL155" s="75">
        <f t="shared" si="54"/>
        <v>83.33333333333334</v>
      </c>
      <c r="DM155" s="251">
        <v>0</v>
      </c>
      <c r="DN155" s="252">
        <v>0</v>
      </c>
      <c r="DO155" s="230">
        <v>0</v>
      </c>
      <c r="DP155" s="253"/>
    </row>
    <row r="156" spans="1:120" ht="15" customHeight="1" thickBot="1">
      <c r="A156" s="47">
        <v>1</v>
      </c>
      <c r="B156" s="48" t="s">
        <v>407</v>
      </c>
      <c r="C156" s="85">
        <v>83</v>
      </c>
      <c r="D156" s="85">
        <v>75</v>
      </c>
      <c r="E156" s="85">
        <v>11</v>
      </c>
      <c r="F156" s="85">
        <v>30</v>
      </c>
      <c r="G156" s="86">
        <v>199</v>
      </c>
      <c r="H156" s="87">
        <v>66072</v>
      </c>
      <c r="I156" s="88">
        <f>G156/H156*100000</f>
        <v>301.1865843322436</v>
      </c>
      <c r="J156" s="49">
        <v>47</v>
      </c>
      <c r="K156" s="49">
        <v>32</v>
      </c>
      <c r="L156" s="81">
        <f>(K156*100/J156)</f>
        <v>68.08510638297872</v>
      </c>
      <c r="M156" s="2">
        <v>1001</v>
      </c>
      <c r="N156" s="2">
        <v>940</v>
      </c>
      <c r="O156" s="51">
        <f t="shared" si="40"/>
        <v>93.9060939060939</v>
      </c>
      <c r="P156">
        <v>86.27</v>
      </c>
      <c r="Q156">
        <v>86.89</v>
      </c>
      <c r="R156">
        <v>90.92</v>
      </c>
      <c r="S156">
        <v>79.91</v>
      </c>
      <c r="T156">
        <v>86</v>
      </c>
      <c r="U156" s="266">
        <v>167.97752808988764</v>
      </c>
      <c r="V156" s="266">
        <v>67.50216076058773</v>
      </c>
      <c r="W156" s="266">
        <v>69.40363007778738</v>
      </c>
      <c r="X156" s="266">
        <v>73.03370786516854</v>
      </c>
      <c r="Y156" s="266">
        <v>40.83837510803803</v>
      </c>
      <c r="Z156" s="266">
        <v>67.97752808988764</v>
      </c>
      <c r="AA156" s="266">
        <v>65.03889369057909</v>
      </c>
      <c r="AB156" s="266">
        <v>73.28</v>
      </c>
      <c r="AC156" s="266">
        <v>15.082108902333621</v>
      </c>
      <c r="AD156" s="267">
        <v>8</v>
      </c>
      <c r="AE156" s="268">
        <v>9</v>
      </c>
      <c r="AF156" s="269">
        <f t="shared" si="41"/>
        <v>1</v>
      </c>
      <c r="AG156" s="266">
        <f t="shared" si="42"/>
        <v>11.11111111111111</v>
      </c>
      <c r="AH156" s="228">
        <v>5</v>
      </c>
      <c r="AI156" s="229">
        <v>1</v>
      </c>
      <c r="AJ156" s="230">
        <v>20</v>
      </c>
      <c r="AK156" s="7">
        <v>28</v>
      </c>
      <c r="AL156" s="7">
        <v>26</v>
      </c>
      <c r="AM156" s="53">
        <v>92.8571428571429</v>
      </c>
      <c r="AN156" s="54">
        <v>0</v>
      </c>
      <c r="AO156" s="238">
        <v>24</v>
      </c>
      <c r="AP156" s="54">
        <v>0</v>
      </c>
      <c r="AQ156" s="207">
        <v>149803</v>
      </c>
      <c r="AR156" s="207">
        <v>636</v>
      </c>
      <c r="AS156" s="207">
        <v>154</v>
      </c>
      <c r="AT156" s="206">
        <v>51.33</v>
      </c>
      <c r="AU156" s="207">
        <v>636</v>
      </c>
      <c r="AV156" s="207">
        <v>125</v>
      </c>
      <c r="AW156" s="206">
        <v>41.67</v>
      </c>
      <c r="AX156" s="207">
        <v>636</v>
      </c>
      <c r="AY156" s="213">
        <v>117</v>
      </c>
      <c r="AZ156" s="210">
        <v>39</v>
      </c>
      <c r="BA156" s="231">
        <f t="shared" si="55"/>
        <v>44.458124999999995</v>
      </c>
      <c r="BB156" s="211" t="s">
        <v>1075</v>
      </c>
      <c r="BC156" s="57">
        <v>37387</v>
      </c>
      <c r="BD156" s="57">
        <v>7087</v>
      </c>
      <c r="BE156" s="56">
        <f t="shared" si="43"/>
        <v>0.5686736031240806</v>
      </c>
      <c r="BF156" s="57">
        <v>11087</v>
      </c>
      <c r="BG156" s="57">
        <v>1341</v>
      </c>
      <c r="BH156" s="58">
        <f t="shared" si="44"/>
        <v>0.24190493370614233</v>
      </c>
      <c r="BI156" s="1">
        <v>2242</v>
      </c>
      <c r="BJ156" s="1">
        <v>1326</v>
      </c>
      <c r="BK156" s="59">
        <f t="shared" si="45"/>
        <v>59.143621766280106</v>
      </c>
      <c r="BL156" s="1">
        <v>2242</v>
      </c>
      <c r="BM156" s="1">
        <v>442</v>
      </c>
      <c r="BN156" s="59">
        <f t="shared" si="46"/>
        <v>19.714540588760034</v>
      </c>
      <c r="BO156" s="76">
        <v>4</v>
      </c>
      <c r="BP156" s="77">
        <v>18</v>
      </c>
      <c r="BQ156" s="77">
        <v>8</v>
      </c>
      <c r="BR156" s="77">
        <v>9</v>
      </c>
      <c r="BS156" s="78">
        <v>35</v>
      </c>
      <c r="BT156" s="77">
        <v>2242</v>
      </c>
      <c r="BU156" s="89">
        <f>BS156/BT156*1000</f>
        <v>15.611061552185548</v>
      </c>
      <c r="BV156" s="90">
        <f>BP156/BT156*1000</f>
        <v>8.028545941123996</v>
      </c>
      <c r="BW156" s="90">
        <f>BQ156/BT156*1000</f>
        <v>3.568242640499554</v>
      </c>
      <c r="BX156" s="91">
        <f>BR156/BT156*1000</f>
        <v>4.014272970561998</v>
      </c>
      <c r="BY156" s="52">
        <v>0</v>
      </c>
      <c r="BZ156" s="226">
        <v>4424</v>
      </c>
      <c r="CA156" s="227">
        <v>2</v>
      </c>
      <c r="CB156" s="227">
        <v>100</v>
      </c>
      <c r="CC156" s="65">
        <v>10280</v>
      </c>
      <c r="CD156" s="65">
        <v>8801</v>
      </c>
      <c r="CE156" s="273" t="s">
        <v>408</v>
      </c>
      <c r="CF156" s="277">
        <v>147732</v>
      </c>
      <c r="CG156" s="278">
        <v>23</v>
      </c>
      <c r="CH156" s="64">
        <v>64</v>
      </c>
      <c r="CI156" s="239">
        <v>7</v>
      </c>
      <c r="CJ156" s="79">
        <v>366</v>
      </c>
      <c r="CK156" s="79">
        <v>0</v>
      </c>
      <c r="CL156" s="79">
        <v>2795</v>
      </c>
      <c r="CM156" s="79">
        <v>418</v>
      </c>
      <c r="CN156" s="79">
        <v>79</v>
      </c>
      <c r="CO156" s="79">
        <v>204</v>
      </c>
      <c r="CP156" s="79">
        <v>233</v>
      </c>
      <c r="CQ156" s="240" t="s">
        <v>1143</v>
      </c>
      <c r="CR156" s="241">
        <v>85.7</v>
      </c>
      <c r="CS156" s="350">
        <v>2</v>
      </c>
      <c r="CT156" s="351">
        <v>1</v>
      </c>
      <c r="CU156" s="352">
        <v>50</v>
      </c>
      <c r="CV156" s="68">
        <v>66911</v>
      </c>
      <c r="CW156" s="69">
        <v>68618</v>
      </c>
      <c r="CX156" s="70">
        <f t="shared" si="47"/>
        <v>102.55115003512128</v>
      </c>
      <c r="CY156" s="69">
        <v>38556</v>
      </c>
      <c r="CZ156" s="70">
        <f t="shared" si="48"/>
        <v>57.62281239258119</v>
      </c>
      <c r="DA156" s="69">
        <v>11592</v>
      </c>
      <c r="DB156" s="70">
        <f t="shared" si="49"/>
        <v>17.324505686658398</v>
      </c>
      <c r="DC156" s="69">
        <v>53119</v>
      </c>
      <c r="DD156" s="71">
        <f t="shared" si="50"/>
        <v>79.38754464886192</v>
      </c>
      <c r="DE156" s="69">
        <v>46187</v>
      </c>
      <c r="DF156" s="71">
        <f t="shared" si="51"/>
        <v>69.0275141606014</v>
      </c>
      <c r="DG156" s="69">
        <v>38667</v>
      </c>
      <c r="DH156" s="71">
        <f t="shared" si="52"/>
        <v>57.78870439837994</v>
      </c>
      <c r="DI156" s="72">
        <v>51592</v>
      </c>
      <c r="DJ156" s="73">
        <f t="shared" si="53"/>
        <v>77.10540867719807</v>
      </c>
      <c r="DK156" s="74">
        <v>4</v>
      </c>
      <c r="DL156" s="75">
        <f t="shared" si="54"/>
        <v>66.66666666666666</v>
      </c>
      <c r="DM156" s="251">
        <v>57</v>
      </c>
      <c r="DN156" s="252">
        <v>8</v>
      </c>
      <c r="DO156" s="230">
        <v>14.03</v>
      </c>
      <c r="DP156" s="253"/>
    </row>
    <row r="157" spans="1:120" ht="15" customHeight="1" thickBot="1">
      <c r="A157" s="47">
        <v>4</v>
      </c>
      <c r="B157" s="48" t="s">
        <v>409</v>
      </c>
      <c r="C157" s="2">
        <v>3</v>
      </c>
      <c r="D157" s="2">
        <v>3</v>
      </c>
      <c r="E157" s="2">
        <v>0</v>
      </c>
      <c r="F157" s="2">
        <v>0</v>
      </c>
      <c r="G157" s="3">
        <v>6</v>
      </c>
      <c r="H157" s="2">
        <v>1802</v>
      </c>
      <c r="I157" s="290"/>
      <c r="J157" s="49">
        <v>0</v>
      </c>
      <c r="K157" s="49">
        <v>0</v>
      </c>
      <c r="L157" s="50">
        <v>0</v>
      </c>
      <c r="M157" s="2">
        <v>15</v>
      </c>
      <c r="N157" s="2">
        <v>14</v>
      </c>
      <c r="O157" s="51">
        <f t="shared" si="40"/>
        <v>93.33333333333333</v>
      </c>
      <c r="P157">
        <v>117.46</v>
      </c>
      <c r="Q157">
        <v>130.16</v>
      </c>
      <c r="R157">
        <v>96.83</v>
      </c>
      <c r="S157">
        <v>131.75</v>
      </c>
      <c r="T157">
        <v>119.05</v>
      </c>
      <c r="U157" s="266">
        <v>20.73170731707317</v>
      </c>
      <c r="V157" s="266">
        <v>56.09756097560976</v>
      </c>
      <c r="W157" s="266">
        <v>53.65853658536586</v>
      </c>
      <c r="X157" s="266">
        <v>57.3170731707317</v>
      </c>
      <c r="Y157" s="266">
        <v>53.65853658536586</v>
      </c>
      <c r="Z157" s="266">
        <v>53.65853658536586</v>
      </c>
      <c r="AA157" s="266">
        <v>54.87804878048781</v>
      </c>
      <c r="AB157" s="266">
        <v>67.77</v>
      </c>
      <c r="AC157" s="266">
        <v>46.34146341463415</v>
      </c>
      <c r="AD157" s="267">
        <v>9</v>
      </c>
      <c r="AE157" s="268">
        <v>9</v>
      </c>
      <c r="AF157" s="269">
        <f t="shared" si="41"/>
        <v>0</v>
      </c>
      <c r="AG157" s="266">
        <f t="shared" si="42"/>
        <v>0</v>
      </c>
      <c r="AH157" s="228">
        <v>0</v>
      </c>
      <c r="AI157" s="229">
        <v>0</v>
      </c>
      <c r="AJ157" s="230">
        <v>0</v>
      </c>
      <c r="AK157" s="7">
        <v>0</v>
      </c>
      <c r="AL157" s="7">
        <v>0</v>
      </c>
      <c r="AM157" s="53">
        <v>0</v>
      </c>
      <c r="AN157" s="54">
        <v>0</v>
      </c>
      <c r="AO157" s="238">
        <v>2</v>
      </c>
      <c r="AP157" s="54">
        <v>0</v>
      </c>
      <c r="AQ157" s="207">
        <v>4482</v>
      </c>
      <c r="AR157" s="207">
        <v>120</v>
      </c>
      <c r="AS157" s="207">
        <v>0</v>
      </c>
      <c r="AT157" s="206">
        <v>0</v>
      </c>
      <c r="AU157" s="207">
        <v>120</v>
      </c>
      <c r="AV157" s="207">
        <v>0</v>
      </c>
      <c r="AW157" s="206">
        <v>0</v>
      </c>
      <c r="AX157" s="207">
        <v>120</v>
      </c>
      <c r="AY157" s="213">
        <v>0</v>
      </c>
      <c r="AZ157" s="210">
        <v>0</v>
      </c>
      <c r="BA157" s="231">
        <f t="shared" si="55"/>
        <v>0</v>
      </c>
      <c r="BB157" s="211" t="s">
        <v>930</v>
      </c>
      <c r="BC157" s="57">
        <v>943</v>
      </c>
      <c r="BD157" s="57">
        <v>276</v>
      </c>
      <c r="BE157" s="56">
        <f t="shared" si="43"/>
        <v>0.8780487804878049</v>
      </c>
      <c r="BF157" s="57">
        <v>310</v>
      </c>
      <c r="BG157" s="57">
        <v>25</v>
      </c>
      <c r="BH157" s="58">
        <f t="shared" si="44"/>
        <v>0.16129032258064516</v>
      </c>
      <c r="BI157" s="1">
        <v>54</v>
      </c>
      <c r="BJ157" s="1">
        <v>32</v>
      </c>
      <c r="BK157" s="59">
        <f t="shared" si="45"/>
        <v>59.25925925925925</v>
      </c>
      <c r="BL157" s="1">
        <v>54</v>
      </c>
      <c r="BM157" s="1">
        <v>13</v>
      </c>
      <c r="BN157" s="59">
        <f t="shared" si="46"/>
        <v>24.074074074074073</v>
      </c>
      <c r="BO157" s="76">
        <v>0</v>
      </c>
      <c r="BP157" s="77">
        <v>2</v>
      </c>
      <c r="BQ157" s="77">
        <v>0</v>
      </c>
      <c r="BR157" s="77">
        <v>1</v>
      </c>
      <c r="BS157" s="78">
        <v>3</v>
      </c>
      <c r="BT157" s="77">
        <v>54</v>
      </c>
      <c r="BU157" s="312"/>
      <c r="BV157" s="312"/>
      <c r="BW157" s="312"/>
      <c r="BX157" s="312"/>
      <c r="BY157" s="52">
        <v>0</v>
      </c>
      <c r="BZ157" s="226">
        <v>6178</v>
      </c>
      <c r="CA157" s="227">
        <v>3</v>
      </c>
      <c r="CB157" s="227">
        <v>100</v>
      </c>
      <c r="CC157" s="66">
        <v>671</v>
      </c>
      <c r="CD157" s="66">
        <v>548</v>
      </c>
      <c r="CE157" s="273" t="s">
        <v>410</v>
      </c>
      <c r="CF157" s="277">
        <v>4424</v>
      </c>
      <c r="CG157" s="278">
        <v>2</v>
      </c>
      <c r="CH157" s="64">
        <v>100</v>
      </c>
      <c r="CI157" s="239">
        <v>7</v>
      </c>
      <c r="CJ157" s="79">
        <v>30</v>
      </c>
      <c r="CK157" s="79">
        <v>0</v>
      </c>
      <c r="CL157" s="79">
        <v>139</v>
      </c>
      <c r="CM157" s="79">
        <v>69</v>
      </c>
      <c r="CN157" s="79">
        <v>97</v>
      </c>
      <c r="CO157" s="79">
        <v>32</v>
      </c>
      <c r="CP157" s="79">
        <v>32</v>
      </c>
      <c r="CQ157" s="240" t="s">
        <v>1143</v>
      </c>
      <c r="CR157" s="241">
        <v>85.7</v>
      </c>
      <c r="CS157" s="350">
        <v>0</v>
      </c>
      <c r="CT157" s="351">
        <v>0</v>
      </c>
      <c r="CU157" s="352">
        <v>0</v>
      </c>
      <c r="CV157" s="68">
        <v>1522</v>
      </c>
      <c r="CW157" s="69">
        <v>2969</v>
      </c>
      <c r="CX157" s="70">
        <f t="shared" si="47"/>
        <v>195.07227332457293</v>
      </c>
      <c r="CY157" s="69">
        <v>372</v>
      </c>
      <c r="CZ157" s="70">
        <f t="shared" si="48"/>
        <v>24.441524310118265</v>
      </c>
      <c r="DA157" s="69">
        <v>1006</v>
      </c>
      <c r="DB157" s="70">
        <f t="shared" si="49"/>
        <v>66.09724047306176</v>
      </c>
      <c r="DC157" s="69">
        <v>1588</v>
      </c>
      <c r="DD157" s="71">
        <f t="shared" si="50"/>
        <v>104.33639947437582</v>
      </c>
      <c r="DE157" s="69">
        <v>1187</v>
      </c>
      <c r="DF157" s="71">
        <f t="shared" si="51"/>
        <v>77.98948751642575</v>
      </c>
      <c r="DG157" s="69">
        <v>1451</v>
      </c>
      <c r="DH157" s="71">
        <f t="shared" si="52"/>
        <v>95.33508541392905</v>
      </c>
      <c r="DI157" s="72">
        <v>1297</v>
      </c>
      <c r="DJ157" s="73">
        <f t="shared" si="53"/>
        <v>85.2168199737188</v>
      </c>
      <c r="DK157" s="74">
        <v>6</v>
      </c>
      <c r="DL157" s="75">
        <f t="shared" si="54"/>
        <v>100</v>
      </c>
      <c r="DM157" s="251">
        <v>0</v>
      </c>
      <c r="DN157" s="252">
        <v>0</v>
      </c>
      <c r="DO157" s="230">
        <v>0</v>
      </c>
      <c r="DP157" s="253"/>
    </row>
    <row r="158" spans="1:120" ht="15" customHeight="1" thickBot="1">
      <c r="A158" s="47">
        <v>6</v>
      </c>
      <c r="B158" s="48" t="s">
        <v>411</v>
      </c>
      <c r="C158" s="2">
        <v>3</v>
      </c>
      <c r="D158" s="2">
        <v>1</v>
      </c>
      <c r="E158" s="2">
        <v>0</v>
      </c>
      <c r="F158" s="2">
        <v>2</v>
      </c>
      <c r="G158" s="3">
        <v>6</v>
      </c>
      <c r="H158" s="2">
        <v>2848</v>
      </c>
      <c r="I158" s="290"/>
      <c r="J158" s="49">
        <v>1</v>
      </c>
      <c r="K158" s="49">
        <v>0</v>
      </c>
      <c r="L158" s="50">
        <f>(K158*100/J158)</f>
        <v>0</v>
      </c>
      <c r="M158" s="2">
        <v>37</v>
      </c>
      <c r="N158" s="2">
        <v>34</v>
      </c>
      <c r="O158" s="51">
        <f t="shared" si="40"/>
        <v>91.8918918918919</v>
      </c>
      <c r="P158">
        <v>78.33</v>
      </c>
      <c r="Q158">
        <v>81.67</v>
      </c>
      <c r="R158">
        <v>58.33</v>
      </c>
      <c r="S158">
        <v>71.67</v>
      </c>
      <c r="T158">
        <v>72.5</v>
      </c>
      <c r="U158" s="266">
        <v>46.93877551020408</v>
      </c>
      <c r="V158" s="266">
        <v>93.87755102040816</v>
      </c>
      <c r="W158" s="266">
        <v>97.95918367346938</v>
      </c>
      <c r="X158" s="266">
        <v>122.44897959183673</v>
      </c>
      <c r="Y158" s="266">
        <v>93.87755102040816</v>
      </c>
      <c r="Z158" s="266">
        <v>104.08163265306123</v>
      </c>
      <c r="AA158" s="266">
        <v>102.04081632653062</v>
      </c>
      <c r="AB158" s="266">
        <v>75.89</v>
      </c>
      <c r="AC158" s="266">
        <v>91.83673469387756</v>
      </c>
      <c r="AD158" s="267">
        <v>4</v>
      </c>
      <c r="AE158" s="268">
        <v>9</v>
      </c>
      <c r="AF158" s="269">
        <f t="shared" si="41"/>
        <v>5</v>
      </c>
      <c r="AG158" s="266">
        <f t="shared" si="42"/>
        <v>55.55555555555556</v>
      </c>
      <c r="AH158" s="228">
        <v>1</v>
      </c>
      <c r="AI158" s="229">
        <v>1</v>
      </c>
      <c r="AJ158" s="230">
        <v>100</v>
      </c>
      <c r="AK158" s="7">
        <v>11</v>
      </c>
      <c r="AL158" s="7">
        <v>9</v>
      </c>
      <c r="AM158" s="53">
        <v>81.8181818181818</v>
      </c>
      <c r="AN158" s="54">
        <v>0</v>
      </c>
      <c r="AO158" s="238">
        <v>0</v>
      </c>
      <c r="AP158" s="54">
        <v>0</v>
      </c>
      <c r="AQ158" s="207">
        <v>6256</v>
      </c>
      <c r="AR158" s="207">
        <v>168</v>
      </c>
      <c r="AS158" s="207">
        <v>0</v>
      </c>
      <c r="AT158" s="206">
        <v>0</v>
      </c>
      <c r="AU158" s="207">
        <v>168</v>
      </c>
      <c r="AV158" s="207">
        <v>148</v>
      </c>
      <c r="AW158" s="206">
        <v>137.04</v>
      </c>
      <c r="AX158" s="207">
        <v>168</v>
      </c>
      <c r="AY158" s="213">
        <v>137</v>
      </c>
      <c r="AZ158" s="210">
        <v>126.85</v>
      </c>
      <c r="BA158" s="231">
        <f t="shared" si="55"/>
        <v>82.46562499999999</v>
      </c>
      <c r="BB158" s="211" t="s">
        <v>924</v>
      </c>
      <c r="BC158" s="57">
        <v>1417</v>
      </c>
      <c r="BD158" s="57">
        <v>320</v>
      </c>
      <c r="BE158" s="56">
        <f t="shared" si="43"/>
        <v>0.6774876499647142</v>
      </c>
      <c r="BF158" s="57">
        <v>502</v>
      </c>
      <c r="BG158" s="57">
        <v>58</v>
      </c>
      <c r="BH158" s="58">
        <f t="shared" si="44"/>
        <v>0.23107569721115537</v>
      </c>
      <c r="BI158" s="1">
        <v>56</v>
      </c>
      <c r="BJ158" s="1">
        <v>18</v>
      </c>
      <c r="BK158" s="59">
        <f t="shared" si="45"/>
        <v>32.142857142857146</v>
      </c>
      <c r="BL158" s="1">
        <v>56</v>
      </c>
      <c r="BM158" s="1">
        <v>11</v>
      </c>
      <c r="BN158" s="59">
        <f t="shared" si="46"/>
        <v>19.642857142857142</v>
      </c>
      <c r="BO158" s="76">
        <v>0</v>
      </c>
      <c r="BP158" s="77">
        <v>0</v>
      </c>
      <c r="BQ158" s="77">
        <v>1</v>
      </c>
      <c r="BR158" s="77">
        <v>0</v>
      </c>
      <c r="BS158" s="78">
        <v>1</v>
      </c>
      <c r="BT158" s="77">
        <v>56</v>
      </c>
      <c r="BU158" s="312"/>
      <c r="BV158" s="312"/>
      <c r="BW158" s="312"/>
      <c r="BX158" s="312"/>
      <c r="BY158" s="52">
        <v>0</v>
      </c>
      <c r="BZ158" s="226">
        <v>3858</v>
      </c>
      <c r="CA158" s="227">
        <v>2</v>
      </c>
      <c r="CB158" s="227">
        <v>100</v>
      </c>
      <c r="CC158" s="66">
        <v>650</v>
      </c>
      <c r="CD158" s="66">
        <v>637</v>
      </c>
      <c r="CE158" s="273" t="s">
        <v>412</v>
      </c>
      <c r="CF158" s="277">
        <v>6178</v>
      </c>
      <c r="CG158" s="278">
        <v>3</v>
      </c>
      <c r="CH158" s="64">
        <v>100</v>
      </c>
      <c r="CI158" s="239">
        <v>7</v>
      </c>
      <c r="CJ158" s="79">
        <v>0</v>
      </c>
      <c r="CK158" s="79">
        <v>0</v>
      </c>
      <c r="CL158" s="79">
        <v>26</v>
      </c>
      <c r="CM158" s="79">
        <v>3</v>
      </c>
      <c r="CN158" s="79">
        <v>406</v>
      </c>
      <c r="CO158" s="79">
        <v>58</v>
      </c>
      <c r="CP158" s="79">
        <v>55</v>
      </c>
      <c r="CQ158" s="240" t="s">
        <v>1163</v>
      </c>
      <c r="CR158" s="241">
        <v>71.4</v>
      </c>
      <c r="CS158" s="350">
        <v>0</v>
      </c>
      <c r="CT158" s="351">
        <v>0</v>
      </c>
      <c r="CU158" s="352">
        <v>0</v>
      </c>
      <c r="CV158" s="68">
        <v>2954</v>
      </c>
      <c r="CW158" s="69">
        <v>5554</v>
      </c>
      <c r="CX158" s="70">
        <f t="shared" si="47"/>
        <v>188.0162491536899</v>
      </c>
      <c r="CY158" s="69">
        <v>2785</v>
      </c>
      <c r="CZ158" s="70">
        <f t="shared" si="48"/>
        <v>94.27894380501016</v>
      </c>
      <c r="DA158" s="69">
        <v>2281</v>
      </c>
      <c r="DB158" s="70">
        <f t="shared" si="49"/>
        <v>77.21733243060257</v>
      </c>
      <c r="DC158" s="69">
        <v>7988</v>
      </c>
      <c r="DD158" s="71">
        <f t="shared" si="50"/>
        <v>270.4129993229519</v>
      </c>
      <c r="DE158" s="69">
        <v>3614</v>
      </c>
      <c r="DF158" s="71">
        <f t="shared" si="51"/>
        <v>122.34258632362898</v>
      </c>
      <c r="DG158" s="69">
        <v>2818</v>
      </c>
      <c r="DH158" s="71">
        <f t="shared" si="52"/>
        <v>95.3960731211916</v>
      </c>
      <c r="DI158" s="72">
        <v>2847</v>
      </c>
      <c r="DJ158" s="73">
        <f t="shared" si="53"/>
        <v>96.37779282329045</v>
      </c>
      <c r="DK158" s="74">
        <v>7</v>
      </c>
      <c r="DL158" s="75">
        <f t="shared" si="54"/>
        <v>116.66666666666667</v>
      </c>
      <c r="DM158" s="251">
        <v>1</v>
      </c>
      <c r="DN158" s="252">
        <v>1</v>
      </c>
      <c r="DO158" s="230">
        <v>100</v>
      </c>
      <c r="DP158" s="253"/>
    </row>
    <row r="159" spans="1:120" ht="15" customHeight="1" thickBot="1">
      <c r="A159" s="47">
        <v>4</v>
      </c>
      <c r="B159" s="48" t="s">
        <v>413</v>
      </c>
      <c r="C159" s="2">
        <v>2</v>
      </c>
      <c r="D159" s="2">
        <v>4</v>
      </c>
      <c r="E159" s="2">
        <v>0</v>
      </c>
      <c r="F159" s="2">
        <v>1</v>
      </c>
      <c r="G159" s="3">
        <v>7</v>
      </c>
      <c r="H159" s="2">
        <v>1857</v>
      </c>
      <c r="I159" s="290"/>
      <c r="J159" s="49">
        <v>1</v>
      </c>
      <c r="K159" s="49">
        <v>0</v>
      </c>
      <c r="L159" s="50">
        <f>(K159*100/J159)</f>
        <v>0</v>
      </c>
      <c r="M159" s="2">
        <v>22</v>
      </c>
      <c r="N159" s="2">
        <v>22</v>
      </c>
      <c r="O159" s="51">
        <f t="shared" si="40"/>
        <v>100</v>
      </c>
      <c r="P159">
        <v>69.05</v>
      </c>
      <c r="Q159">
        <v>76.19</v>
      </c>
      <c r="R159">
        <v>64.29</v>
      </c>
      <c r="S159">
        <v>97.62</v>
      </c>
      <c r="T159">
        <v>76.79</v>
      </c>
      <c r="U159" s="266">
        <v>2.631578947368421</v>
      </c>
      <c r="V159" s="266">
        <v>65.78947368421053</v>
      </c>
      <c r="W159" s="266">
        <v>50</v>
      </c>
      <c r="X159" s="266">
        <v>57.89473684210527</v>
      </c>
      <c r="Y159" s="266">
        <v>55.26315789473685</v>
      </c>
      <c r="Z159" s="266">
        <v>60.526315789473685</v>
      </c>
      <c r="AA159" s="266">
        <v>55.26315789473685</v>
      </c>
      <c r="AB159" s="266">
        <v>78.22</v>
      </c>
      <c r="AC159" s="266">
        <v>68.42105263157895</v>
      </c>
      <c r="AD159" s="267">
        <v>9</v>
      </c>
      <c r="AE159" s="268">
        <v>9</v>
      </c>
      <c r="AF159" s="269">
        <f t="shared" si="41"/>
        <v>0</v>
      </c>
      <c r="AG159" s="266">
        <f t="shared" si="42"/>
        <v>0</v>
      </c>
      <c r="AH159" s="228">
        <v>2</v>
      </c>
      <c r="AI159" s="229">
        <v>0</v>
      </c>
      <c r="AJ159" s="230">
        <v>0</v>
      </c>
      <c r="AK159" s="7">
        <v>0</v>
      </c>
      <c r="AL159" s="7">
        <v>0</v>
      </c>
      <c r="AM159" s="53">
        <v>0</v>
      </c>
      <c r="AN159" s="54">
        <v>0</v>
      </c>
      <c r="AO159" s="238">
        <v>0</v>
      </c>
      <c r="AP159" s="54">
        <v>0</v>
      </c>
      <c r="AQ159" s="207">
        <v>3937</v>
      </c>
      <c r="AR159" s="207">
        <v>120</v>
      </c>
      <c r="AS159" s="207">
        <v>39</v>
      </c>
      <c r="AT159" s="206">
        <v>54.17</v>
      </c>
      <c r="AU159" s="207">
        <v>120</v>
      </c>
      <c r="AV159" s="207">
        <v>40</v>
      </c>
      <c r="AW159" s="206">
        <v>55.56</v>
      </c>
      <c r="AX159" s="207">
        <v>120</v>
      </c>
      <c r="AY159" s="213">
        <v>0</v>
      </c>
      <c r="AZ159" s="210">
        <v>0</v>
      </c>
      <c r="BA159" s="231">
        <f t="shared" si="55"/>
        <v>37.67625</v>
      </c>
      <c r="BB159" s="211" t="s">
        <v>930</v>
      </c>
      <c r="BC159" s="57">
        <v>837</v>
      </c>
      <c r="BD159" s="57">
        <v>117</v>
      </c>
      <c r="BE159" s="56">
        <f t="shared" si="43"/>
        <v>0.41935483870967744</v>
      </c>
      <c r="BF159" s="57">
        <v>320</v>
      </c>
      <c r="BG159" s="57">
        <v>9</v>
      </c>
      <c r="BH159" s="58">
        <f t="shared" si="44"/>
        <v>0.05625</v>
      </c>
      <c r="BI159" s="1">
        <v>46</v>
      </c>
      <c r="BJ159" s="1">
        <v>27</v>
      </c>
      <c r="BK159" s="59">
        <f t="shared" si="45"/>
        <v>58.69565217391305</v>
      </c>
      <c r="BL159" s="1">
        <v>46</v>
      </c>
      <c r="BM159" s="1">
        <v>11</v>
      </c>
      <c r="BN159" s="59">
        <f t="shared" si="46"/>
        <v>23.91304347826087</v>
      </c>
      <c r="BO159" s="76">
        <v>0</v>
      </c>
      <c r="BP159" s="77">
        <v>1</v>
      </c>
      <c r="BQ159" s="77">
        <v>0</v>
      </c>
      <c r="BR159" s="77">
        <v>0</v>
      </c>
      <c r="BS159" s="78">
        <v>1</v>
      </c>
      <c r="BT159" s="77">
        <v>46</v>
      </c>
      <c r="BU159" s="312"/>
      <c r="BV159" s="312"/>
      <c r="BW159" s="312"/>
      <c r="BX159" s="312"/>
      <c r="BY159" s="52">
        <v>0</v>
      </c>
      <c r="BZ159" s="226">
        <v>19947</v>
      </c>
      <c r="CA159" s="227">
        <v>10</v>
      </c>
      <c r="CB159" s="227">
        <v>100</v>
      </c>
      <c r="CC159" s="66">
        <v>690</v>
      </c>
      <c r="CD159" s="66">
        <v>538</v>
      </c>
      <c r="CE159" s="273" t="s">
        <v>414</v>
      </c>
      <c r="CF159" s="277">
        <v>3858</v>
      </c>
      <c r="CG159" s="278">
        <v>2</v>
      </c>
      <c r="CH159" s="64">
        <v>100</v>
      </c>
      <c r="CI159" s="239">
        <v>7</v>
      </c>
      <c r="CJ159" s="79">
        <v>0</v>
      </c>
      <c r="CK159" s="79">
        <v>0</v>
      </c>
      <c r="CL159" s="79">
        <v>10</v>
      </c>
      <c r="CM159" s="79">
        <v>0</v>
      </c>
      <c r="CN159" s="79">
        <v>2</v>
      </c>
      <c r="CO159" s="79">
        <v>8</v>
      </c>
      <c r="CP159" s="79">
        <v>8</v>
      </c>
      <c r="CQ159" s="240" t="s">
        <v>1176</v>
      </c>
      <c r="CR159" s="241">
        <v>57.1</v>
      </c>
      <c r="CS159" s="350">
        <v>0</v>
      </c>
      <c r="CT159" s="351">
        <v>0</v>
      </c>
      <c r="CU159" s="352">
        <v>0</v>
      </c>
      <c r="CV159" s="68">
        <v>606</v>
      </c>
      <c r="CW159" s="69">
        <v>1064</v>
      </c>
      <c r="CX159" s="70">
        <f t="shared" si="47"/>
        <v>175.57755775577556</v>
      </c>
      <c r="CY159" s="69">
        <v>859</v>
      </c>
      <c r="CZ159" s="70">
        <f t="shared" si="48"/>
        <v>141.74917491749176</v>
      </c>
      <c r="DA159" s="69">
        <v>528</v>
      </c>
      <c r="DB159" s="70">
        <f t="shared" si="49"/>
        <v>87.12871287128714</v>
      </c>
      <c r="DC159" s="69">
        <v>1210</v>
      </c>
      <c r="DD159" s="71">
        <f t="shared" si="50"/>
        <v>199.66996699669969</v>
      </c>
      <c r="DE159" s="69">
        <v>22</v>
      </c>
      <c r="DF159" s="71">
        <f t="shared" si="51"/>
        <v>3.6303630363036308</v>
      </c>
      <c r="DG159" s="69">
        <v>945</v>
      </c>
      <c r="DH159" s="71">
        <f t="shared" si="52"/>
        <v>155.94059405940595</v>
      </c>
      <c r="DI159" s="72">
        <v>247</v>
      </c>
      <c r="DJ159" s="73">
        <f t="shared" si="53"/>
        <v>40.759075907590756</v>
      </c>
      <c r="DK159" s="74">
        <v>5</v>
      </c>
      <c r="DL159" s="75">
        <f t="shared" si="54"/>
        <v>83.33333333333334</v>
      </c>
      <c r="DM159" s="251">
        <v>0</v>
      </c>
      <c r="DN159" s="252">
        <v>0</v>
      </c>
      <c r="DO159" s="230">
        <v>0</v>
      </c>
      <c r="DP159" s="253"/>
    </row>
    <row r="160" spans="1:120" ht="15" customHeight="1" thickBot="1">
      <c r="A160" s="47">
        <v>6</v>
      </c>
      <c r="B160" s="48" t="s">
        <v>415</v>
      </c>
      <c r="C160" s="2">
        <v>9</v>
      </c>
      <c r="D160" s="2">
        <v>10</v>
      </c>
      <c r="E160" s="2">
        <v>2</v>
      </c>
      <c r="F160" s="2">
        <v>5</v>
      </c>
      <c r="G160" s="3">
        <v>26</v>
      </c>
      <c r="H160" s="2">
        <v>8393</v>
      </c>
      <c r="I160" s="290"/>
      <c r="J160" s="49">
        <v>11</v>
      </c>
      <c r="K160" s="49">
        <v>7</v>
      </c>
      <c r="L160" s="81">
        <f>(K160*100/J160)</f>
        <v>63.63636363636363</v>
      </c>
      <c r="M160" s="2">
        <v>114</v>
      </c>
      <c r="N160" s="2">
        <v>107</v>
      </c>
      <c r="O160" s="51">
        <f t="shared" si="40"/>
        <v>93.85964912280701</v>
      </c>
      <c r="P160">
        <v>97.6</v>
      </c>
      <c r="Q160">
        <v>94.61</v>
      </c>
      <c r="R160">
        <v>98.5</v>
      </c>
      <c r="S160">
        <v>76.95</v>
      </c>
      <c r="T160">
        <v>91.92</v>
      </c>
      <c r="U160" s="266">
        <v>11.62079510703364</v>
      </c>
      <c r="V160" s="266">
        <v>79.20489296636084</v>
      </c>
      <c r="W160" s="266">
        <v>80.42813455657493</v>
      </c>
      <c r="X160" s="266">
        <v>80.42813455657493</v>
      </c>
      <c r="Y160" s="266">
        <v>65.4434250764526</v>
      </c>
      <c r="Z160" s="266">
        <v>77.98165137614679</v>
      </c>
      <c r="AA160" s="266">
        <v>85.93272171253822</v>
      </c>
      <c r="AB160" s="266">
        <v>74.28</v>
      </c>
      <c r="AC160" s="266">
        <v>75.84097859327217</v>
      </c>
      <c r="AD160" s="267">
        <v>9</v>
      </c>
      <c r="AE160" s="268">
        <v>9</v>
      </c>
      <c r="AF160" s="269">
        <f t="shared" si="41"/>
        <v>0</v>
      </c>
      <c r="AG160" s="266">
        <f t="shared" si="42"/>
        <v>0</v>
      </c>
      <c r="AH160" s="228">
        <v>0</v>
      </c>
      <c r="AI160" s="229">
        <v>0</v>
      </c>
      <c r="AJ160" s="230">
        <v>0</v>
      </c>
      <c r="AK160" s="7">
        <v>3</v>
      </c>
      <c r="AL160" s="7">
        <v>3</v>
      </c>
      <c r="AM160" s="53">
        <v>100</v>
      </c>
      <c r="AN160" s="54">
        <v>0</v>
      </c>
      <c r="AO160" s="238">
        <v>0</v>
      </c>
      <c r="AP160" s="54">
        <v>0</v>
      </c>
      <c r="AQ160" s="207">
        <v>20168</v>
      </c>
      <c r="AR160" s="207">
        <v>216</v>
      </c>
      <c r="AS160" s="207">
        <v>52</v>
      </c>
      <c r="AT160" s="206">
        <v>39.39</v>
      </c>
      <c r="AU160" s="207">
        <v>216</v>
      </c>
      <c r="AV160" s="207">
        <v>192</v>
      </c>
      <c r="AW160" s="206">
        <v>145.45</v>
      </c>
      <c r="AX160" s="207">
        <v>216</v>
      </c>
      <c r="AY160" s="213">
        <v>59</v>
      </c>
      <c r="AZ160" s="210">
        <v>44.59</v>
      </c>
      <c r="BA160" s="231">
        <f t="shared" si="55"/>
        <v>74.15875</v>
      </c>
      <c r="BB160" s="211" t="s">
        <v>960</v>
      </c>
      <c r="BC160" s="57">
        <v>4659</v>
      </c>
      <c r="BD160" s="57">
        <v>1546</v>
      </c>
      <c r="BE160" s="56">
        <f t="shared" si="43"/>
        <v>0.995492594977463</v>
      </c>
      <c r="BF160" s="57">
        <v>1404</v>
      </c>
      <c r="BG160" s="57">
        <v>16</v>
      </c>
      <c r="BH160" s="58">
        <f t="shared" si="44"/>
        <v>0.022792022792022793</v>
      </c>
      <c r="BI160" s="1">
        <v>324</v>
      </c>
      <c r="BJ160" s="1">
        <v>174</v>
      </c>
      <c r="BK160" s="59">
        <f t="shared" si="45"/>
        <v>53.70370370370371</v>
      </c>
      <c r="BL160" s="1">
        <v>324</v>
      </c>
      <c r="BM160" s="1">
        <v>77</v>
      </c>
      <c r="BN160" s="59">
        <f t="shared" si="46"/>
        <v>23.765432098765434</v>
      </c>
      <c r="BO160" s="76">
        <v>1</v>
      </c>
      <c r="BP160" s="77">
        <v>4</v>
      </c>
      <c r="BQ160" s="77">
        <v>1</v>
      </c>
      <c r="BR160" s="77">
        <v>0</v>
      </c>
      <c r="BS160" s="78">
        <v>5</v>
      </c>
      <c r="BT160" s="77">
        <v>324</v>
      </c>
      <c r="BU160" s="312"/>
      <c r="BV160" s="312"/>
      <c r="BW160" s="312"/>
      <c r="BX160" s="312"/>
      <c r="BY160" s="52">
        <v>1</v>
      </c>
      <c r="BZ160" s="226">
        <v>3629</v>
      </c>
      <c r="CA160" s="227">
        <v>2</v>
      </c>
      <c r="CB160" s="227">
        <v>100</v>
      </c>
      <c r="CC160" s="65">
        <v>3126</v>
      </c>
      <c r="CD160" s="65">
        <v>2743</v>
      </c>
      <c r="CE160" s="273" t="s">
        <v>416</v>
      </c>
      <c r="CF160" s="277">
        <v>19947</v>
      </c>
      <c r="CG160" s="278">
        <v>6</v>
      </c>
      <c r="CH160" s="64">
        <v>60</v>
      </c>
      <c r="CI160" s="239">
        <v>7</v>
      </c>
      <c r="CJ160" s="79">
        <v>4</v>
      </c>
      <c r="CK160" s="79">
        <v>0</v>
      </c>
      <c r="CL160" s="79">
        <v>87</v>
      </c>
      <c r="CM160" s="79">
        <v>52</v>
      </c>
      <c r="CN160" s="79">
        <v>87</v>
      </c>
      <c r="CO160" s="79">
        <v>54</v>
      </c>
      <c r="CP160" s="79">
        <v>59</v>
      </c>
      <c r="CQ160" s="240" t="s">
        <v>1143</v>
      </c>
      <c r="CR160" s="241">
        <v>85.7</v>
      </c>
      <c r="CS160" s="350">
        <v>4</v>
      </c>
      <c r="CT160" s="351">
        <v>2</v>
      </c>
      <c r="CU160" s="352">
        <v>50</v>
      </c>
      <c r="CV160" s="68">
        <v>9026</v>
      </c>
      <c r="CW160" s="69">
        <v>12788</v>
      </c>
      <c r="CX160" s="70">
        <f t="shared" si="47"/>
        <v>141.67959228894304</v>
      </c>
      <c r="CY160" s="69">
        <v>5144</v>
      </c>
      <c r="CZ160" s="70">
        <f t="shared" si="48"/>
        <v>56.99091513405716</v>
      </c>
      <c r="DA160" s="69">
        <v>1116</v>
      </c>
      <c r="DB160" s="70">
        <f t="shared" si="49"/>
        <v>12.364280966097938</v>
      </c>
      <c r="DC160" s="69">
        <v>10621</v>
      </c>
      <c r="DD160" s="71">
        <f t="shared" si="50"/>
        <v>117.67117216928872</v>
      </c>
      <c r="DE160" s="69">
        <v>6857</v>
      </c>
      <c r="DF160" s="71">
        <f t="shared" si="51"/>
        <v>75.969421670729</v>
      </c>
      <c r="DG160" s="69">
        <v>7227</v>
      </c>
      <c r="DH160" s="71">
        <f t="shared" si="52"/>
        <v>80.06869044981165</v>
      </c>
      <c r="DI160" s="72">
        <v>5548</v>
      </c>
      <c r="DJ160" s="73">
        <f t="shared" si="53"/>
        <v>61.466873476623086</v>
      </c>
      <c r="DK160" s="74">
        <v>6</v>
      </c>
      <c r="DL160" s="75">
        <f t="shared" si="54"/>
        <v>100</v>
      </c>
      <c r="DM160" s="251">
        <v>4</v>
      </c>
      <c r="DN160" s="252">
        <v>3</v>
      </c>
      <c r="DO160" s="230">
        <v>75</v>
      </c>
      <c r="DP160" s="253"/>
    </row>
    <row r="161" spans="1:120" ht="15" customHeight="1" thickBot="1">
      <c r="A161" s="47">
        <v>9</v>
      </c>
      <c r="B161" s="48" t="s">
        <v>417</v>
      </c>
      <c r="C161" s="2">
        <v>1</v>
      </c>
      <c r="D161" s="2">
        <v>2</v>
      </c>
      <c r="E161" s="2">
        <v>0</v>
      </c>
      <c r="F161" s="2">
        <v>0</v>
      </c>
      <c r="G161" s="3">
        <v>3</v>
      </c>
      <c r="H161" s="2">
        <v>1659</v>
      </c>
      <c r="I161" s="290"/>
      <c r="J161" s="49">
        <v>1</v>
      </c>
      <c r="K161" s="49">
        <v>0</v>
      </c>
      <c r="L161" s="50">
        <f>(K161*100/J161)</f>
        <v>0</v>
      </c>
      <c r="M161" s="2">
        <v>19</v>
      </c>
      <c r="N161" s="2">
        <v>19</v>
      </c>
      <c r="O161" s="51">
        <f t="shared" si="40"/>
        <v>100</v>
      </c>
      <c r="P161">
        <v>102.27</v>
      </c>
      <c r="Q161">
        <v>95.45</v>
      </c>
      <c r="R161">
        <v>86.36</v>
      </c>
      <c r="S161">
        <v>88.64</v>
      </c>
      <c r="T161">
        <v>93.18</v>
      </c>
      <c r="U161" s="266">
        <v>45.23809523809524</v>
      </c>
      <c r="V161" s="266">
        <v>78.57142857142857</v>
      </c>
      <c r="W161" s="266">
        <v>73.80952380952381</v>
      </c>
      <c r="X161" s="266">
        <v>85.71428571428571</v>
      </c>
      <c r="Y161" s="266">
        <v>64.28571428571429</v>
      </c>
      <c r="Z161" s="266">
        <v>83.33333333333334</v>
      </c>
      <c r="AA161" s="266">
        <v>69.04761904761905</v>
      </c>
      <c r="AB161" s="266">
        <v>78.03</v>
      </c>
      <c r="AC161" s="266">
        <v>73.80952380952381</v>
      </c>
      <c r="AD161" s="267">
        <v>9</v>
      </c>
      <c r="AE161" s="268">
        <v>9</v>
      </c>
      <c r="AF161" s="269">
        <f t="shared" si="41"/>
        <v>0</v>
      </c>
      <c r="AG161" s="266">
        <f t="shared" si="42"/>
        <v>0</v>
      </c>
      <c r="AH161" s="228">
        <v>0</v>
      </c>
      <c r="AI161" s="229">
        <v>0</v>
      </c>
      <c r="AJ161" s="230">
        <v>0</v>
      </c>
      <c r="AK161" s="7">
        <v>0</v>
      </c>
      <c r="AL161" s="7">
        <v>0</v>
      </c>
      <c r="AM161" s="53">
        <v>0</v>
      </c>
      <c r="AN161" s="54">
        <v>0</v>
      </c>
      <c r="AO161" s="238">
        <v>0</v>
      </c>
      <c r="AP161" s="54">
        <v>0</v>
      </c>
      <c r="AQ161" s="207">
        <v>3637</v>
      </c>
      <c r="AR161" s="207">
        <v>120</v>
      </c>
      <c r="AS161" s="207">
        <v>0</v>
      </c>
      <c r="AT161" s="206">
        <v>0</v>
      </c>
      <c r="AU161" s="207">
        <v>120</v>
      </c>
      <c r="AV161" s="207">
        <v>0</v>
      </c>
      <c r="AW161" s="206">
        <v>0</v>
      </c>
      <c r="AX161" s="207">
        <v>120</v>
      </c>
      <c r="AY161" s="213">
        <v>0</v>
      </c>
      <c r="AZ161" s="210">
        <v>0</v>
      </c>
      <c r="BA161" s="231">
        <f t="shared" si="55"/>
        <v>0</v>
      </c>
      <c r="BB161" s="211" t="s">
        <v>930</v>
      </c>
      <c r="BC161" s="57">
        <v>795</v>
      </c>
      <c r="BD161" s="57">
        <v>107</v>
      </c>
      <c r="BE161" s="56">
        <f t="shared" si="43"/>
        <v>0.4037735849056604</v>
      </c>
      <c r="BF161" s="57">
        <v>267</v>
      </c>
      <c r="BG161" s="57">
        <v>19</v>
      </c>
      <c r="BH161" s="58">
        <f t="shared" si="44"/>
        <v>0.14232209737827714</v>
      </c>
      <c r="BI161" s="1">
        <v>42</v>
      </c>
      <c r="BJ161" s="1">
        <v>20</v>
      </c>
      <c r="BK161" s="59">
        <f t="shared" si="45"/>
        <v>47.61904761904761</v>
      </c>
      <c r="BL161" s="1">
        <v>42</v>
      </c>
      <c r="BM161" s="1">
        <v>16</v>
      </c>
      <c r="BN161" s="59">
        <f t="shared" si="46"/>
        <v>38.095238095238095</v>
      </c>
      <c r="BO161" s="76">
        <v>0</v>
      </c>
      <c r="BP161" s="77">
        <v>0</v>
      </c>
      <c r="BQ161" s="77">
        <v>0</v>
      </c>
      <c r="BR161" s="77">
        <v>0</v>
      </c>
      <c r="BS161" s="78">
        <v>0</v>
      </c>
      <c r="BT161" s="77">
        <v>42</v>
      </c>
      <c r="BU161" s="312"/>
      <c r="BV161" s="312"/>
      <c r="BW161" s="312"/>
      <c r="BX161" s="312"/>
      <c r="BY161" s="52">
        <v>0</v>
      </c>
      <c r="BZ161" s="226">
        <v>37692</v>
      </c>
      <c r="CA161" s="227">
        <v>15</v>
      </c>
      <c r="CB161" s="227">
        <v>100</v>
      </c>
      <c r="CC161" s="66">
        <v>460</v>
      </c>
      <c r="CD161" s="66">
        <v>408</v>
      </c>
      <c r="CE161" s="273" t="s">
        <v>418</v>
      </c>
      <c r="CF161" s="277">
        <v>3629</v>
      </c>
      <c r="CG161" s="278">
        <v>2</v>
      </c>
      <c r="CH161" s="64">
        <v>100</v>
      </c>
      <c r="CI161" s="239">
        <v>7</v>
      </c>
      <c r="CJ161" s="79">
        <v>7</v>
      </c>
      <c r="CK161" s="79">
        <v>0</v>
      </c>
      <c r="CL161" s="79">
        <v>12</v>
      </c>
      <c r="CM161" s="79">
        <v>0</v>
      </c>
      <c r="CN161" s="79">
        <v>0</v>
      </c>
      <c r="CO161" s="79">
        <v>16</v>
      </c>
      <c r="CP161" s="79">
        <v>12</v>
      </c>
      <c r="CQ161" s="240" t="s">
        <v>1146</v>
      </c>
      <c r="CR161" s="241">
        <v>57.1</v>
      </c>
      <c r="CS161" s="350">
        <v>0</v>
      </c>
      <c r="CT161" s="351">
        <v>0</v>
      </c>
      <c r="CU161" s="352">
        <v>0</v>
      </c>
      <c r="CV161" s="68">
        <v>3327</v>
      </c>
      <c r="CW161" s="69">
        <v>4404</v>
      </c>
      <c r="CX161" s="70">
        <f t="shared" si="47"/>
        <v>132.37150586113614</v>
      </c>
      <c r="CY161" s="69">
        <v>3013</v>
      </c>
      <c r="CZ161" s="70">
        <f t="shared" si="48"/>
        <v>90.56206792906522</v>
      </c>
      <c r="DA161" s="69">
        <v>1101</v>
      </c>
      <c r="DB161" s="70">
        <f t="shared" si="49"/>
        <v>33.092876465284036</v>
      </c>
      <c r="DC161" s="69">
        <v>4729</v>
      </c>
      <c r="DD161" s="71">
        <f t="shared" si="50"/>
        <v>142.14006612563873</v>
      </c>
      <c r="DE161" s="69">
        <v>4098</v>
      </c>
      <c r="DF161" s="71">
        <f t="shared" si="51"/>
        <v>123.17403065825067</v>
      </c>
      <c r="DG161" s="69">
        <v>2985</v>
      </c>
      <c r="DH161" s="71">
        <f t="shared" si="52"/>
        <v>89.72046889089269</v>
      </c>
      <c r="DI161" s="72">
        <v>2706</v>
      </c>
      <c r="DJ161" s="73">
        <f t="shared" si="53"/>
        <v>81.33453561767358</v>
      </c>
      <c r="DK161" s="74">
        <v>7</v>
      </c>
      <c r="DL161" s="75">
        <f t="shared" si="54"/>
        <v>116.66666666666667</v>
      </c>
      <c r="DM161" s="251">
        <v>0</v>
      </c>
      <c r="DN161" s="252">
        <v>0</v>
      </c>
      <c r="DO161" s="230">
        <v>0</v>
      </c>
      <c r="DP161" s="253"/>
    </row>
    <row r="162" spans="1:120" ht="15" customHeight="1" thickBot="1">
      <c r="A162" s="47">
        <v>2</v>
      </c>
      <c r="B162" s="48" t="s">
        <v>419</v>
      </c>
      <c r="C162" s="2">
        <v>23</v>
      </c>
      <c r="D162" s="2">
        <v>21</v>
      </c>
      <c r="E162" s="2">
        <v>0</v>
      </c>
      <c r="F162" s="2">
        <v>6</v>
      </c>
      <c r="G162" s="3">
        <v>50</v>
      </c>
      <c r="H162" s="2">
        <v>16226</v>
      </c>
      <c r="I162" s="290"/>
      <c r="J162" s="49">
        <v>7</v>
      </c>
      <c r="K162" s="49">
        <v>6</v>
      </c>
      <c r="L162" s="81">
        <f>(K162*100/J162)</f>
        <v>85.71428571428571</v>
      </c>
      <c r="M162" s="2">
        <v>235</v>
      </c>
      <c r="N162" s="2">
        <v>208</v>
      </c>
      <c r="O162" s="51">
        <f t="shared" si="40"/>
        <v>88.51063829787233</v>
      </c>
      <c r="P162">
        <v>111.52</v>
      </c>
      <c r="Q162">
        <v>109.18</v>
      </c>
      <c r="R162">
        <v>110.16</v>
      </c>
      <c r="S162">
        <v>100.98</v>
      </c>
      <c r="T162">
        <v>107.96</v>
      </c>
      <c r="U162" s="266">
        <v>60</v>
      </c>
      <c r="V162" s="266">
        <v>60.36036036036037</v>
      </c>
      <c r="W162" s="266">
        <v>61.08108108108108</v>
      </c>
      <c r="X162" s="266">
        <v>60.54054054054055</v>
      </c>
      <c r="Y162" s="266">
        <v>60.72072072072072</v>
      </c>
      <c r="Z162" s="266">
        <v>58.01801801801801</v>
      </c>
      <c r="AA162" s="266">
        <v>70.45045045045045</v>
      </c>
      <c r="AB162" s="266">
        <v>71.76</v>
      </c>
      <c r="AC162" s="266">
        <v>76.21621621621621</v>
      </c>
      <c r="AD162" s="267">
        <v>9</v>
      </c>
      <c r="AE162" s="268">
        <v>9</v>
      </c>
      <c r="AF162" s="269">
        <f t="shared" si="41"/>
        <v>0</v>
      </c>
      <c r="AG162" s="266">
        <f t="shared" si="42"/>
        <v>0</v>
      </c>
      <c r="AH162" s="228">
        <v>0</v>
      </c>
      <c r="AI162" s="229">
        <v>0</v>
      </c>
      <c r="AJ162" s="230">
        <v>0</v>
      </c>
      <c r="AK162" s="7">
        <v>0</v>
      </c>
      <c r="AL162" s="7">
        <v>0</v>
      </c>
      <c r="AM162" s="53">
        <v>0</v>
      </c>
      <c r="AN162" s="54">
        <v>0</v>
      </c>
      <c r="AO162" s="238">
        <v>2</v>
      </c>
      <c r="AP162" s="54">
        <v>0</v>
      </c>
      <c r="AQ162" s="207">
        <v>38055</v>
      </c>
      <c r="AR162" s="207">
        <v>300</v>
      </c>
      <c r="AS162" s="207">
        <v>67</v>
      </c>
      <c r="AT162" s="206">
        <v>42.95</v>
      </c>
      <c r="AU162" s="207">
        <v>300</v>
      </c>
      <c r="AV162" s="207">
        <v>23</v>
      </c>
      <c r="AW162" s="206">
        <v>14.74</v>
      </c>
      <c r="AX162" s="207">
        <v>300</v>
      </c>
      <c r="AY162" s="213">
        <v>88</v>
      </c>
      <c r="AZ162" s="210">
        <v>56.41</v>
      </c>
      <c r="BA162" s="231">
        <f t="shared" si="55"/>
        <v>38.340624999999996</v>
      </c>
      <c r="BB162" s="211" t="s">
        <v>933</v>
      </c>
      <c r="BC162" s="57">
        <v>8493</v>
      </c>
      <c r="BD162" s="57">
        <v>1127</v>
      </c>
      <c r="BE162" s="56">
        <f t="shared" si="43"/>
        <v>0.39809254680324974</v>
      </c>
      <c r="BF162" s="57">
        <v>3019</v>
      </c>
      <c r="BG162" s="57">
        <v>474</v>
      </c>
      <c r="BH162" s="58">
        <f t="shared" si="44"/>
        <v>0.3140112620072872</v>
      </c>
      <c r="BI162" s="1">
        <v>517</v>
      </c>
      <c r="BJ162" s="1">
        <v>332</v>
      </c>
      <c r="BK162" s="59">
        <f t="shared" si="45"/>
        <v>64.21663442940039</v>
      </c>
      <c r="BL162" s="1">
        <v>517</v>
      </c>
      <c r="BM162" s="1">
        <v>137</v>
      </c>
      <c r="BN162" s="59">
        <f t="shared" si="46"/>
        <v>26.4990328820116</v>
      </c>
      <c r="BO162" s="76">
        <v>0</v>
      </c>
      <c r="BP162" s="77">
        <v>6</v>
      </c>
      <c r="BQ162" s="77">
        <v>2</v>
      </c>
      <c r="BR162" s="77">
        <v>1</v>
      </c>
      <c r="BS162" s="78">
        <v>9</v>
      </c>
      <c r="BT162" s="77">
        <v>517</v>
      </c>
      <c r="BU162" s="312"/>
      <c r="BV162" s="312"/>
      <c r="BW162" s="312"/>
      <c r="BX162" s="312"/>
      <c r="BY162" s="52">
        <v>1</v>
      </c>
      <c r="BZ162" s="226">
        <v>2445</v>
      </c>
      <c r="CA162" s="227">
        <v>1</v>
      </c>
      <c r="CB162" s="227">
        <v>100</v>
      </c>
      <c r="CC162" s="65">
        <v>7175</v>
      </c>
      <c r="CD162" s="65">
        <v>6522</v>
      </c>
      <c r="CE162" s="273" t="s">
        <v>420</v>
      </c>
      <c r="CF162" s="277">
        <v>37692</v>
      </c>
      <c r="CG162" s="278">
        <v>13</v>
      </c>
      <c r="CH162" s="64">
        <v>86</v>
      </c>
      <c r="CI162" s="239">
        <v>7</v>
      </c>
      <c r="CJ162" s="79">
        <v>86</v>
      </c>
      <c r="CK162" s="79">
        <v>0</v>
      </c>
      <c r="CL162" s="79">
        <v>90</v>
      </c>
      <c r="CM162" s="79">
        <v>38</v>
      </c>
      <c r="CN162" s="79">
        <v>12</v>
      </c>
      <c r="CO162" s="79">
        <v>37</v>
      </c>
      <c r="CP162" s="79">
        <v>36</v>
      </c>
      <c r="CQ162" s="240" t="s">
        <v>1143</v>
      </c>
      <c r="CR162" s="241">
        <v>85.7</v>
      </c>
      <c r="CS162" s="350">
        <v>1</v>
      </c>
      <c r="CT162" s="351">
        <v>0</v>
      </c>
      <c r="CU162" s="352">
        <v>0</v>
      </c>
      <c r="CV162" s="68">
        <v>17900</v>
      </c>
      <c r="CW162" s="69">
        <v>27658</v>
      </c>
      <c r="CX162" s="70">
        <f t="shared" si="47"/>
        <v>154.51396648044692</v>
      </c>
      <c r="CY162" s="69">
        <v>14333</v>
      </c>
      <c r="CZ162" s="70">
        <f t="shared" si="48"/>
        <v>80.07262569832402</v>
      </c>
      <c r="DA162" s="69">
        <v>8907</v>
      </c>
      <c r="DB162" s="70">
        <f t="shared" si="49"/>
        <v>49.75977653631285</v>
      </c>
      <c r="DC162" s="69">
        <v>19256</v>
      </c>
      <c r="DD162" s="71">
        <f t="shared" si="50"/>
        <v>107.57541899441341</v>
      </c>
      <c r="DE162" s="69">
        <v>17702</v>
      </c>
      <c r="DF162" s="71">
        <f t="shared" si="51"/>
        <v>98.89385474860335</v>
      </c>
      <c r="DG162" s="69">
        <v>11850</v>
      </c>
      <c r="DH162" s="71">
        <f t="shared" si="52"/>
        <v>66.20111731843575</v>
      </c>
      <c r="DI162" s="72">
        <v>10844</v>
      </c>
      <c r="DJ162" s="73">
        <f t="shared" si="53"/>
        <v>60.58100558659218</v>
      </c>
      <c r="DK162" s="74">
        <v>7</v>
      </c>
      <c r="DL162" s="75">
        <f t="shared" si="54"/>
        <v>116.66666666666667</v>
      </c>
      <c r="DM162" s="251">
        <v>1</v>
      </c>
      <c r="DN162" s="252">
        <v>1</v>
      </c>
      <c r="DO162" s="230">
        <v>100</v>
      </c>
      <c r="DP162" s="253"/>
    </row>
    <row r="163" spans="1:120" ht="15" customHeight="1" thickBot="1">
      <c r="A163" s="47">
        <v>8</v>
      </c>
      <c r="B163" s="48" t="s">
        <v>421</v>
      </c>
      <c r="C163" s="2">
        <v>1</v>
      </c>
      <c r="D163" s="2">
        <v>0</v>
      </c>
      <c r="E163" s="2">
        <v>0</v>
      </c>
      <c r="F163" s="2">
        <v>0</v>
      </c>
      <c r="G163" s="3">
        <v>1</v>
      </c>
      <c r="H163" s="2">
        <v>1020</v>
      </c>
      <c r="I163" s="290"/>
      <c r="J163" s="49">
        <v>0</v>
      </c>
      <c r="K163" s="49">
        <v>0</v>
      </c>
      <c r="L163" s="50">
        <v>0</v>
      </c>
      <c r="M163" s="2">
        <v>6</v>
      </c>
      <c r="N163" s="2">
        <v>5</v>
      </c>
      <c r="O163" s="51">
        <f t="shared" si="40"/>
        <v>83.33333333333334</v>
      </c>
      <c r="P163">
        <v>92</v>
      </c>
      <c r="Q163">
        <v>92</v>
      </c>
      <c r="R163">
        <v>92</v>
      </c>
      <c r="S163">
        <v>112</v>
      </c>
      <c r="T163">
        <v>97</v>
      </c>
      <c r="U163" s="266">
        <v>25.925925925925924</v>
      </c>
      <c r="V163" s="266">
        <v>114.81481481481481</v>
      </c>
      <c r="W163" s="266">
        <v>122.22222222222223</v>
      </c>
      <c r="X163" s="266">
        <v>85.18518518518519</v>
      </c>
      <c r="Y163" s="266">
        <v>111.11111111111111</v>
      </c>
      <c r="Z163" s="266">
        <v>88.88888888888889</v>
      </c>
      <c r="AA163" s="266">
        <v>107.40740740740742</v>
      </c>
      <c r="AB163" s="266">
        <v>57.14</v>
      </c>
      <c r="AC163" s="266">
        <v>111.11111111111111</v>
      </c>
      <c r="AD163" s="267">
        <v>4</v>
      </c>
      <c r="AE163" s="268">
        <v>9</v>
      </c>
      <c r="AF163" s="269">
        <f t="shared" si="41"/>
        <v>5</v>
      </c>
      <c r="AG163" s="266">
        <f t="shared" si="42"/>
        <v>55.55555555555556</v>
      </c>
      <c r="AH163" s="228">
        <v>0</v>
      </c>
      <c r="AI163" s="229">
        <v>0</v>
      </c>
      <c r="AJ163" s="230">
        <v>0</v>
      </c>
      <c r="AK163" s="7">
        <v>3</v>
      </c>
      <c r="AL163" s="7">
        <v>3</v>
      </c>
      <c r="AM163" s="53">
        <v>100</v>
      </c>
      <c r="AN163" s="54">
        <v>0</v>
      </c>
      <c r="AO163" s="238">
        <v>0</v>
      </c>
      <c r="AP163" s="54">
        <v>0</v>
      </c>
      <c r="AQ163" s="207">
        <v>2481</v>
      </c>
      <c r="AR163" s="207">
        <v>120</v>
      </c>
      <c r="AS163" s="207">
        <v>0</v>
      </c>
      <c r="AT163" s="206">
        <v>0</v>
      </c>
      <c r="AU163" s="207">
        <v>120</v>
      </c>
      <c r="AV163" s="207">
        <v>8</v>
      </c>
      <c r="AW163" s="206">
        <v>11.11</v>
      </c>
      <c r="AX163" s="207">
        <v>120</v>
      </c>
      <c r="AY163" s="213">
        <v>0</v>
      </c>
      <c r="AZ163" s="210">
        <v>0</v>
      </c>
      <c r="BA163" s="231">
        <f t="shared" si="55"/>
        <v>3.471875</v>
      </c>
      <c r="BB163" s="211" t="s">
        <v>930</v>
      </c>
      <c r="BC163" s="57">
        <v>525</v>
      </c>
      <c r="BD163" s="57">
        <v>32</v>
      </c>
      <c r="BE163" s="56">
        <f t="shared" si="43"/>
        <v>0.18285714285714286</v>
      </c>
      <c r="BF163" s="57">
        <v>158</v>
      </c>
      <c r="BG163" s="57" t="s">
        <v>128</v>
      </c>
      <c r="BH163" s="58" t="e">
        <f t="shared" si="44"/>
        <v>#VALUE!</v>
      </c>
      <c r="BI163" s="1">
        <v>25</v>
      </c>
      <c r="BJ163" s="1">
        <v>10</v>
      </c>
      <c r="BK163" s="59">
        <f t="shared" si="45"/>
        <v>40</v>
      </c>
      <c r="BL163" s="1">
        <v>25</v>
      </c>
      <c r="BM163" s="1">
        <v>2</v>
      </c>
      <c r="BN163" s="59">
        <f t="shared" si="46"/>
        <v>8</v>
      </c>
      <c r="BO163" s="76">
        <v>0</v>
      </c>
      <c r="BP163" s="77">
        <v>0</v>
      </c>
      <c r="BQ163" s="77">
        <v>0</v>
      </c>
      <c r="BR163" s="77">
        <v>0</v>
      </c>
      <c r="BS163" s="78">
        <v>0</v>
      </c>
      <c r="BT163" s="77">
        <v>25</v>
      </c>
      <c r="BU163" s="312"/>
      <c r="BV163" s="312"/>
      <c r="BW163" s="312"/>
      <c r="BX163" s="312"/>
      <c r="BY163" s="52">
        <v>0</v>
      </c>
      <c r="BZ163" s="226">
        <v>4233</v>
      </c>
      <c r="CA163" s="227">
        <v>2</v>
      </c>
      <c r="CB163" s="227">
        <v>100</v>
      </c>
      <c r="CC163" s="66">
        <v>435</v>
      </c>
      <c r="CD163" s="66">
        <v>392</v>
      </c>
      <c r="CE163" s="273" t="s">
        <v>422</v>
      </c>
      <c r="CF163" s="277">
        <v>2445</v>
      </c>
      <c r="CG163" s="278">
        <v>1</v>
      </c>
      <c r="CH163" s="64">
        <v>100</v>
      </c>
      <c r="CI163" s="239">
        <v>7</v>
      </c>
      <c r="CJ163" s="79">
        <v>0</v>
      </c>
      <c r="CK163" s="79">
        <v>0</v>
      </c>
      <c r="CL163" s="79">
        <v>194</v>
      </c>
      <c r="CM163" s="79">
        <v>332</v>
      </c>
      <c r="CN163" s="79">
        <v>0</v>
      </c>
      <c r="CO163" s="79">
        <v>59</v>
      </c>
      <c r="CP163" s="79">
        <v>57</v>
      </c>
      <c r="CQ163" s="240" t="s">
        <v>1148</v>
      </c>
      <c r="CR163" s="241">
        <v>57.1</v>
      </c>
      <c r="CS163" s="350">
        <v>0</v>
      </c>
      <c r="CT163" s="351">
        <v>0</v>
      </c>
      <c r="CU163" s="352">
        <v>0</v>
      </c>
      <c r="CV163" s="68">
        <v>727</v>
      </c>
      <c r="CW163" s="69">
        <v>1453</v>
      </c>
      <c r="CX163" s="70">
        <f t="shared" si="47"/>
        <v>199.86244841815682</v>
      </c>
      <c r="CY163" s="69">
        <v>639</v>
      </c>
      <c r="CZ163" s="70">
        <f t="shared" si="48"/>
        <v>87.89546079779917</v>
      </c>
      <c r="DA163" s="69">
        <v>715</v>
      </c>
      <c r="DB163" s="70">
        <f t="shared" si="49"/>
        <v>98.34938101788171</v>
      </c>
      <c r="DC163" s="69">
        <v>1353</v>
      </c>
      <c r="DD163" s="71">
        <f t="shared" si="50"/>
        <v>186.1072902338377</v>
      </c>
      <c r="DE163" s="69">
        <v>732</v>
      </c>
      <c r="DF163" s="71">
        <f t="shared" si="51"/>
        <v>100.68775790921596</v>
      </c>
      <c r="DG163" s="69">
        <v>733</v>
      </c>
      <c r="DH163" s="71">
        <f t="shared" si="52"/>
        <v>100.82530949105914</v>
      </c>
      <c r="DI163" s="72">
        <v>731</v>
      </c>
      <c r="DJ163" s="73">
        <f t="shared" si="53"/>
        <v>100.55020632737278</v>
      </c>
      <c r="DK163" s="74">
        <v>7</v>
      </c>
      <c r="DL163" s="75">
        <f t="shared" si="54"/>
        <v>116.66666666666667</v>
      </c>
      <c r="DM163" s="251">
        <v>0</v>
      </c>
      <c r="DN163" s="252">
        <v>0</v>
      </c>
      <c r="DO163" s="230">
        <v>0</v>
      </c>
      <c r="DP163" s="253"/>
    </row>
    <row r="164" spans="1:120" ht="15" customHeight="1" thickBot="1">
      <c r="A164" s="47">
        <v>6</v>
      </c>
      <c r="B164" s="48" t="s">
        <v>423</v>
      </c>
      <c r="C164" s="2">
        <v>45</v>
      </c>
      <c r="D164" s="2">
        <v>32</v>
      </c>
      <c r="E164" s="2">
        <v>7</v>
      </c>
      <c r="F164" s="2">
        <v>12</v>
      </c>
      <c r="G164" s="3">
        <v>96</v>
      </c>
      <c r="H164" s="2">
        <v>34804</v>
      </c>
      <c r="I164" s="290"/>
      <c r="J164" s="49">
        <v>20</v>
      </c>
      <c r="K164" s="49">
        <v>16</v>
      </c>
      <c r="L164" s="50">
        <f>(K164*100/J164)</f>
        <v>80</v>
      </c>
      <c r="M164" s="2">
        <v>466</v>
      </c>
      <c r="N164" s="2">
        <v>430</v>
      </c>
      <c r="O164" s="51">
        <f t="shared" si="40"/>
        <v>92.27467811158799</v>
      </c>
      <c r="P164">
        <v>101.8</v>
      </c>
      <c r="Q164">
        <v>97.8</v>
      </c>
      <c r="R164">
        <v>97.2</v>
      </c>
      <c r="S164">
        <v>102.7</v>
      </c>
      <c r="T164">
        <v>99.88</v>
      </c>
      <c r="U164" s="266">
        <v>265.1938683498647</v>
      </c>
      <c r="V164" s="266">
        <v>106.40216411181245</v>
      </c>
      <c r="W164" s="266">
        <v>100.6311992786294</v>
      </c>
      <c r="X164" s="266">
        <v>100.72137060414788</v>
      </c>
      <c r="Y164" s="266">
        <v>103.33633904418396</v>
      </c>
      <c r="Z164" s="266">
        <v>100.99188458070334</v>
      </c>
      <c r="AA164" s="266">
        <v>109.37781785392244</v>
      </c>
      <c r="AB164" s="266">
        <v>72.15</v>
      </c>
      <c r="AC164" s="266">
        <v>5.680793507664562</v>
      </c>
      <c r="AD164" s="267">
        <v>2</v>
      </c>
      <c r="AE164" s="268">
        <v>9</v>
      </c>
      <c r="AF164" s="269">
        <f t="shared" si="41"/>
        <v>7</v>
      </c>
      <c r="AG164" s="266">
        <f t="shared" si="42"/>
        <v>77.77777777777779</v>
      </c>
      <c r="AH164" s="228">
        <v>5</v>
      </c>
      <c r="AI164" s="229">
        <v>2</v>
      </c>
      <c r="AJ164" s="230">
        <v>40</v>
      </c>
      <c r="AK164" s="7">
        <v>30</v>
      </c>
      <c r="AL164" s="7">
        <v>28</v>
      </c>
      <c r="AM164" s="53">
        <v>93.3333333333333</v>
      </c>
      <c r="AN164" s="54">
        <v>0</v>
      </c>
      <c r="AO164" s="238">
        <v>5</v>
      </c>
      <c r="AP164" s="54">
        <v>0</v>
      </c>
      <c r="AQ164" s="207">
        <v>76544</v>
      </c>
      <c r="AR164" s="207">
        <v>300</v>
      </c>
      <c r="AS164" s="207">
        <v>17</v>
      </c>
      <c r="AT164" s="206">
        <v>7.87</v>
      </c>
      <c r="AU164" s="207">
        <v>300</v>
      </c>
      <c r="AV164" s="207">
        <v>115</v>
      </c>
      <c r="AW164" s="206">
        <v>53.24</v>
      </c>
      <c r="AX164" s="207">
        <v>300</v>
      </c>
      <c r="AY164" s="213">
        <v>113</v>
      </c>
      <c r="AZ164" s="210">
        <v>52.31</v>
      </c>
      <c r="BA164" s="231">
        <f t="shared" si="55"/>
        <v>35.935624999999995</v>
      </c>
      <c r="BB164" s="211" t="s">
        <v>1076</v>
      </c>
      <c r="BC164" s="57">
        <v>20185</v>
      </c>
      <c r="BD164" s="57">
        <v>6855</v>
      </c>
      <c r="BE164" s="56">
        <f t="shared" si="43"/>
        <v>1.0188258607877136</v>
      </c>
      <c r="BF164" s="57">
        <v>5730</v>
      </c>
      <c r="BG164" s="57">
        <v>3449</v>
      </c>
      <c r="BH164" s="58">
        <f t="shared" si="44"/>
        <v>1.2038394415357767</v>
      </c>
      <c r="BI164" s="1">
        <v>1075</v>
      </c>
      <c r="BJ164" s="1">
        <v>303</v>
      </c>
      <c r="BK164" s="59">
        <f t="shared" si="45"/>
        <v>28.186046511627904</v>
      </c>
      <c r="BL164" s="1">
        <v>1075</v>
      </c>
      <c r="BM164" s="1">
        <v>237</v>
      </c>
      <c r="BN164" s="59">
        <f t="shared" si="46"/>
        <v>22.046511627906977</v>
      </c>
      <c r="BO164" s="76">
        <v>1</v>
      </c>
      <c r="BP164" s="77">
        <v>10</v>
      </c>
      <c r="BQ164" s="77">
        <v>2</v>
      </c>
      <c r="BR164" s="77">
        <v>3</v>
      </c>
      <c r="BS164" s="78">
        <v>15</v>
      </c>
      <c r="BT164" s="77">
        <v>1075</v>
      </c>
      <c r="BU164" s="312"/>
      <c r="BV164" s="312"/>
      <c r="BW164" s="312"/>
      <c r="BX164" s="312"/>
      <c r="BY164" s="52">
        <v>1</v>
      </c>
      <c r="BZ164" s="226">
        <v>75481</v>
      </c>
      <c r="CA164" s="227">
        <v>36</v>
      </c>
      <c r="CB164" s="227">
        <v>100</v>
      </c>
      <c r="CC164" s="65">
        <v>4671</v>
      </c>
      <c r="CD164" s="65">
        <v>4606</v>
      </c>
      <c r="CE164" s="273" t="s">
        <v>424</v>
      </c>
      <c r="CF164" s="277">
        <v>75481</v>
      </c>
      <c r="CG164" s="278">
        <v>30</v>
      </c>
      <c r="CH164" s="64">
        <v>83</v>
      </c>
      <c r="CI164" s="239">
        <v>7</v>
      </c>
      <c r="CJ164" s="79">
        <v>0</v>
      </c>
      <c r="CK164" s="79">
        <v>0</v>
      </c>
      <c r="CL164" s="79">
        <v>463</v>
      </c>
      <c r="CM164" s="79">
        <v>506</v>
      </c>
      <c r="CN164" s="79">
        <v>3947</v>
      </c>
      <c r="CO164" s="79">
        <v>370</v>
      </c>
      <c r="CP164" s="79">
        <v>231</v>
      </c>
      <c r="CQ164" s="240" t="s">
        <v>1163</v>
      </c>
      <c r="CR164" s="241">
        <v>71.4</v>
      </c>
      <c r="CS164" s="350">
        <v>2</v>
      </c>
      <c r="CT164" s="351">
        <v>0</v>
      </c>
      <c r="CU164" s="352">
        <v>0</v>
      </c>
      <c r="CV164" s="68">
        <v>41755</v>
      </c>
      <c r="CW164" s="69">
        <v>40467</v>
      </c>
      <c r="CX164" s="70">
        <f t="shared" si="47"/>
        <v>96.91533948030177</v>
      </c>
      <c r="CY164" s="69">
        <v>36705</v>
      </c>
      <c r="CZ164" s="70">
        <f t="shared" si="48"/>
        <v>87.90564004310862</v>
      </c>
      <c r="DA164" s="69">
        <v>17845</v>
      </c>
      <c r="DB164" s="70">
        <f t="shared" si="49"/>
        <v>42.737396718955814</v>
      </c>
      <c r="DC164" s="69">
        <v>39074</v>
      </c>
      <c r="DD164" s="71">
        <f t="shared" si="50"/>
        <v>93.57921207041073</v>
      </c>
      <c r="DE164" s="69">
        <v>27298</v>
      </c>
      <c r="DF164" s="71">
        <f t="shared" si="51"/>
        <v>65.37660160459825</v>
      </c>
      <c r="DG164" s="69">
        <v>28130</v>
      </c>
      <c r="DH164" s="71">
        <f t="shared" si="52"/>
        <v>67.36917734403065</v>
      </c>
      <c r="DI164" s="72">
        <v>18940</v>
      </c>
      <c r="DJ164" s="73">
        <f t="shared" si="53"/>
        <v>45.359837145252065</v>
      </c>
      <c r="DK164" s="74">
        <v>5</v>
      </c>
      <c r="DL164" s="75">
        <f t="shared" si="54"/>
        <v>83.33333333333334</v>
      </c>
      <c r="DM164" s="251">
        <v>227</v>
      </c>
      <c r="DN164" s="252">
        <v>15</v>
      </c>
      <c r="DO164" s="230">
        <v>6.6</v>
      </c>
      <c r="DP164" s="253"/>
    </row>
    <row r="165" spans="1:120" ht="15" customHeight="1" thickBot="1">
      <c r="A165" s="47">
        <v>5</v>
      </c>
      <c r="B165" s="48" t="s">
        <v>425</v>
      </c>
      <c r="C165" s="2">
        <v>5</v>
      </c>
      <c r="D165" s="2">
        <v>2</v>
      </c>
      <c r="E165" s="2">
        <v>1</v>
      </c>
      <c r="F165" s="2">
        <v>1</v>
      </c>
      <c r="G165" s="3">
        <v>9</v>
      </c>
      <c r="H165" s="2">
        <v>5281</v>
      </c>
      <c r="I165" s="290"/>
      <c r="J165" s="49">
        <v>0</v>
      </c>
      <c r="K165" s="49">
        <v>0</v>
      </c>
      <c r="L165" s="50">
        <v>0</v>
      </c>
      <c r="M165" s="2">
        <v>49</v>
      </c>
      <c r="N165" s="2">
        <v>48</v>
      </c>
      <c r="O165" s="51">
        <f t="shared" si="40"/>
        <v>97.95918367346938</v>
      </c>
      <c r="P165">
        <v>88.24</v>
      </c>
      <c r="Q165">
        <v>90.76</v>
      </c>
      <c r="R165">
        <v>78.15</v>
      </c>
      <c r="S165">
        <v>79.83</v>
      </c>
      <c r="T165">
        <v>84.24</v>
      </c>
      <c r="U165" s="266">
        <v>25</v>
      </c>
      <c r="V165" s="266">
        <v>79.3103448275862</v>
      </c>
      <c r="W165" s="266">
        <v>75</v>
      </c>
      <c r="X165" s="266">
        <v>75.86206896551724</v>
      </c>
      <c r="Y165" s="266">
        <v>71.55172413793103</v>
      </c>
      <c r="Z165" s="266">
        <v>64.65517241379311</v>
      </c>
      <c r="AA165" s="266">
        <v>66.37931034482759</v>
      </c>
      <c r="AB165" s="266">
        <v>41.94</v>
      </c>
      <c r="AC165" s="266">
        <v>60.3448275862069</v>
      </c>
      <c r="AD165" s="267">
        <v>9</v>
      </c>
      <c r="AE165" s="268">
        <v>9</v>
      </c>
      <c r="AF165" s="269">
        <f t="shared" si="41"/>
        <v>0</v>
      </c>
      <c r="AG165" s="266">
        <f t="shared" si="42"/>
        <v>0</v>
      </c>
      <c r="AH165" s="228">
        <v>0</v>
      </c>
      <c r="AI165" s="229">
        <v>0</v>
      </c>
      <c r="AJ165" s="230">
        <v>0</v>
      </c>
      <c r="AK165" s="7">
        <v>4</v>
      </c>
      <c r="AL165" s="7">
        <v>4</v>
      </c>
      <c r="AM165" s="53">
        <v>100</v>
      </c>
      <c r="AN165" s="54">
        <v>0</v>
      </c>
      <c r="AO165" s="238">
        <v>0</v>
      </c>
      <c r="AP165" s="54">
        <v>0</v>
      </c>
      <c r="AQ165" s="207" t="s">
        <v>1077</v>
      </c>
      <c r="AR165" s="207">
        <v>216</v>
      </c>
      <c r="AS165" s="207">
        <v>172</v>
      </c>
      <c r="AT165" s="206">
        <v>143.33</v>
      </c>
      <c r="AU165" s="207">
        <v>216</v>
      </c>
      <c r="AV165" s="207">
        <v>193</v>
      </c>
      <c r="AW165" s="206">
        <v>160.83</v>
      </c>
      <c r="AX165" s="207">
        <v>216</v>
      </c>
      <c r="AY165" s="213">
        <v>0</v>
      </c>
      <c r="AZ165" s="210">
        <v>0</v>
      </c>
      <c r="BA165" s="231">
        <f t="shared" si="55"/>
        <v>104.008125</v>
      </c>
      <c r="BB165" s="211" t="s">
        <v>927</v>
      </c>
      <c r="BC165" s="57">
        <v>2654</v>
      </c>
      <c r="BD165" s="57">
        <v>503</v>
      </c>
      <c r="BE165" s="56">
        <f t="shared" si="43"/>
        <v>0.5685757347400151</v>
      </c>
      <c r="BF165" s="57">
        <v>902</v>
      </c>
      <c r="BG165" s="57">
        <v>99</v>
      </c>
      <c r="BH165" s="58">
        <f t="shared" si="44"/>
        <v>0.21951219512195122</v>
      </c>
      <c r="BI165" s="1">
        <v>116</v>
      </c>
      <c r="BJ165" s="1">
        <v>43</v>
      </c>
      <c r="BK165" s="59">
        <f t="shared" si="45"/>
        <v>37.06896551724138</v>
      </c>
      <c r="BL165" s="1">
        <v>116</v>
      </c>
      <c r="BM165" s="1">
        <v>36</v>
      </c>
      <c r="BN165" s="59">
        <f t="shared" si="46"/>
        <v>31.03448275862069</v>
      </c>
      <c r="BO165" s="76">
        <v>0</v>
      </c>
      <c r="BP165" s="77">
        <v>0</v>
      </c>
      <c r="BQ165" s="77">
        <v>0</v>
      </c>
      <c r="BR165" s="77">
        <v>0</v>
      </c>
      <c r="BS165" s="78">
        <v>0</v>
      </c>
      <c r="BT165" s="77">
        <v>116</v>
      </c>
      <c r="BU165" s="312"/>
      <c r="BV165" s="312"/>
      <c r="BW165" s="312"/>
      <c r="BX165" s="312"/>
      <c r="BY165" s="52">
        <v>0</v>
      </c>
      <c r="BZ165" s="226">
        <v>11798</v>
      </c>
      <c r="CA165" s="227">
        <v>6</v>
      </c>
      <c r="CB165" s="227">
        <v>100</v>
      </c>
      <c r="CC165" s="65">
        <v>1511</v>
      </c>
      <c r="CD165" s="65">
        <v>1167</v>
      </c>
      <c r="CE165" s="273" t="s">
        <v>426</v>
      </c>
      <c r="CF165" s="277">
        <v>11798</v>
      </c>
      <c r="CG165" s="278">
        <v>6</v>
      </c>
      <c r="CH165" s="64">
        <v>100</v>
      </c>
      <c r="CI165" s="239">
        <v>7</v>
      </c>
      <c r="CJ165" s="79">
        <v>12</v>
      </c>
      <c r="CK165" s="79">
        <v>0</v>
      </c>
      <c r="CL165" s="79">
        <v>25</v>
      </c>
      <c r="CM165" s="79">
        <v>66</v>
      </c>
      <c r="CN165" s="79">
        <v>32</v>
      </c>
      <c r="CO165" s="79">
        <v>91</v>
      </c>
      <c r="CP165" s="79">
        <v>87</v>
      </c>
      <c r="CQ165" s="240" t="s">
        <v>1143</v>
      </c>
      <c r="CR165" s="241">
        <v>85.7</v>
      </c>
      <c r="CS165" s="350">
        <v>1</v>
      </c>
      <c r="CT165" s="351">
        <v>1</v>
      </c>
      <c r="CU165" s="352">
        <v>100</v>
      </c>
      <c r="CV165" s="68">
        <v>3240</v>
      </c>
      <c r="CW165" s="69">
        <v>3210</v>
      </c>
      <c r="CX165" s="70">
        <f t="shared" si="47"/>
        <v>99.07407407407408</v>
      </c>
      <c r="CY165" s="69">
        <v>3704</v>
      </c>
      <c r="CZ165" s="70">
        <f t="shared" si="48"/>
        <v>114.32098765432099</v>
      </c>
      <c r="DA165" s="69">
        <v>3447</v>
      </c>
      <c r="DB165" s="70">
        <f t="shared" si="49"/>
        <v>106.38888888888889</v>
      </c>
      <c r="DC165" s="69">
        <v>3539</v>
      </c>
      <c r="DD165" s="71">
        <f t="shared" si="50"/>
        <v>109.22839506172839</v>
      </c>
      <c r="DE165" s="69">
        <v>775</v>
      </c>
      <c r="DF165" s="71">
        <f t="shared" si="51"/>
        <v>23.919753086419753</v>
      </c>
      <c r="DG165" s="69">
        <v>2651</v>
      </c>
      <c r="DH165" s="71">
        <f t="shared" si="52"/>
        <v>81.82098765432099</v>
      </c>
      <c r="DI165" s="72">
        <v>2742</v>
      </c>
      <c r="DJ165" s="73">
        <f t="shared" si="53"/>
        <v>84.62962962962963</v>
      </c>
      <c r="DK165" s="74">
        <v>6</v>
      </c>
      <c r="DL165" s="75">
        <f t="shared" si="54"/>
        <v>100</v>
      </c>
      <c r="DM165" s="251">
        <v>0</v>
      </c>
      <c r="DN165" s="252">
        <v>0</v>
      </c>
      <c r="DO165" s="230">
        <v>0</v>
      </c>
      <c r="DP165" s="253"/>
    </row>
    <row r="166" spans="1:120" ht="15" customHeight="1" thickBot="1">
      <c r="A166" s="47">
        <v>6</v>
      </c>
      <c r="B166" s="48" t="s">
        <v>427</v>
      </c>
      <c r="C166" s="2">
        <v>7</v>
      </c>
      <c r="D166" s="2">
        <v>11</v>
      </c>
      <c r="E166" s="2">
        <v>0</v>
      </c>
      <c r="F166" s="2">
        <v>2</v>
      </c>
      <c r="G166" s="3">
        <v>20</v>
      </c>
      <c r="H166" s="2">
        <v>7666</v>
      </c>
      <c r="I166" s="290"/>
      <c r="J166" s="49">
        <v>7</v>
      </c>
      <c r="K166" s="49">
        <v>5</v>
      </c>
      <c r="L166" s="81">
        <f aca="true" t="shared" si="56" ref="L166:L174">(K166*100/J166)</f>
        <v>71.42857142857143</v>
      </c>
      <c r="M166" s="2">
        <v>110</v>
      </c>
      <c r="N166" s="2">
        <v>106</v>
      </c>
      <c r="O166" s="51">
        <f t="shared" si="40"/>
        <v>96.36363636363636</v>
      </c>
      <c r="P166">
        <v>81.78</v>
      </c>
      <c r="Q166">
        <v>82.67</v>
      </c>
      <c r="R166">
        <v>78.67</v>
      </c>
      <c r="S166">
        <v>76.44</v>
      </c>
      <c r="T166">
        <v>79.89</v>
      </c>
      <c r="U166" s="266">
        <v>22.330097087378643</v>
      </c>
      <c r="V166" s="266">
        <v>89.32038834951457</v>
      </c>
      <c r="W166" s="266">
        <v>88.3495145631068</v>
      </c>
      <c r="X166" s="266">
        <v>85.92233009708737</v>
      </c>
      <c r="Y166" s="266">
        <v>83.98058252427184</v>
      </c>
      <c r="Z166" s="266">
        <v>85.43689320388349</v>
      </c>
      <c r="AA166" s="266">
        <v>94.1747572815534</v>
      </c>
      <c r="AB166" s="266">
        <v>63.05</v>
      </c>
      <c r="AC166" s="266">
        <v>78.15533980582524</v>
      </c>
      <c r="AD166" s="267">
        <v>9</v>
      </c>
      <c r="AE166" s="268">
        <v>9</v>
      </c>
      <c r="AF166" s="269">
        <f t="shared" si="41"/>
        <v>0</v>
      </c>
      <c r="AG166" s="266">
        <f t="shared" si="42"/>
        <v>0</v>
      </c>
      <c r="AH166" s="228">
        <v>15</v>
      </c>
      <c r="AI166" s="229">
        <v>4</v>
      </c>
      <c r="AJ166" s="230">
        <v>26.7</v>
      </c>
      <c r="AK166" s="7">
        <v>10</v>
      </c>
      <c r="AL166" s="7">
        <v>7</v>
      </c>
      <c r="AM166" s="53">
        <v>70</v>
      </c>
      <c r="AN166" s="54">
        <v>0</v>
      </c>
      <c r="AO166" s="238">
        <v>0</v>
      </c>
      <c r="AP166" s="54">
        <v>0</v>
      </c>
      <c r="AQ166" s="207" t="s">
        <v>1078</v>
      </c>
      <c r="AR166" s="207">
        <v>216</v>
      </c>
      <c r="AS166" s="207">
        <v>83</v>
      </c>
      <c r="AT166" s="206">
        <v>69.17</v>
      </c>
      <c r="AU166" s="207">
        <v>216</v>
      </c>
      <c r="AV166" s="207">
        <v>139</v>
      </c>
      <c r="AW166" s="206">
        <v>115.83</v>
      </c>
      <c r="AX166" s="207">
        <v>216</v>
      </c>
      <c r="AY166" s="213">
        <v>126</v>
      </c>
      <c r="AZ166" s="210">
        <v>105</v>
      </c>
      <c r="BA166" s="231">
        <f t="shared" si="55"/>
        <v>94.94812499999999</v>
      </c>
      <c r="BB166" s="211" t="s">
        <v>927</v>
      </c>
      <c r="BC166" s="57">
        <v>4092</v>
      </c>
      <c r="BD166" s="57">
        <v>1297</v>
      </c>
      <c r="BE166" s="56">
        <f t="shared" si="43"/>
        <v>0.9508797653958945</v>
      </c>
      <c r="BF166" s="57">
        <v>1216</v>
      </c>
      <c r="BG166" s="57">
        <v>65</v>
      </c>
      <c r="BH166" s="58">
        <f t="shared" si="44"/>
        <v>0.1069078947368421</v>
      </c>
      <c r="BI166" s="1">
        <v>229</v>
      </c>
      <c r="BJ166" s="1">
        <v>106</v>
      </c>
      <c r="BK166" s="59">
        <f t="shared" si="45"/>
        <v>46.288209606986904</v>
      </c>
      <c r="BL166" s="1">
        <v>229</v>
      </c>
      <c r="BM166" s="1">
        <v>52</v>
      </c>
      <c r="BN166" s="59">
        <f t="shared" si="46"/>
        <v>22.707423580786028</v>
      </c>
      <c r="BO166" s="76">
        <v>2</v>
      </c>
      <c r="BP166" s="77">
        <v>4</v>
      </c>
      <c r="BQ166" s="77">
        <v>0</v>
      </c>
      <c r="BR166" s="77">
        <v>0</v>
      </c>
      <c r="BS166" s="78">
        <v>4</v>
      </c>
      <c r="BT166" s="77">
        <v>229</v>
      </c>
      <c r="BU166" s="312"/>
      <c r="BV166" s="312"/>
      <c r="BW166" s="312"/>
      <c r="BX166" s="312"/>
      <c r="BY166" s="52">
        <v>1</v>
      </c>
      <c r="BZ166" s="226">
        <v>17848</v>
      </c>
      <c r="CA166" s="227">
        <v>8</v>
      </c>
      <c r="CB166" s="227">
        <v>100</v>
      </c>
      <c r="CC166" s="65">
        <v>2883</v>
      </c>
      <c r="CD166" s="65">
        <v>2434</v>
      </c>
      <c r="CE166" s="273" t="s">
        <v>428</v>
      </c>
      <c r="CF166" s="277">
        <v>17848</v>
      </c>
      <c r="CG166" s="278">
        <v>6</v>
      </c>
      <c r="CH166" s="64">
        <v>75</v>
      </c>
      <c r="CI166" s="239">
        <v>7</v>
      </c>
      <c r="CJ166" s="79">
        <v>5</v>
      </c>
      <c r="CK166" s="79">
        <v>0</v>
      </c>
      <c r="CL166" s="79">
        <v>94</v>
      </c>
      <c r="CM166" s="79">
        <v>0</v>
      </c>
      <c r="CN166" s="79">
        <v>15</v>
      </c>
      <c r="CO166" s="79">
        <v>54</v>
      </c>
      <c r="CP166" s="79">
        <v>62</v>
      </c>
      <c r="CQ166" s="240" t="s">
        <v>1149</v>
      </c>
      <c r="CR166" s="241">
        <v>71.4</v>
      </c>
      <c r="CS166" s="350">
        <v>1</v>
      </c>
      <c r="CT166" s="351">
        <v>0</v>
      </c>
      <c r="CU166" s="352">
        <v>0</v>
      </c>
      <c r="CV166" s="68">
        <v>4580</v>
      </c>
      <c r="CW166" s="69">
        <v>7370</v>
      </c>
      <c r="CX166" s="70">
        <f t="shared" si="47"/>
        <v>160.91703056768557</v>
      </c>
      <c r="CY166" s="69">
        <v>3317</v>
      </c>
      <c r="CZ166" s="70">
        <f t="shared" si="48"/>
        <v>72.42358078602619</v>
      </c>
      <c r="DA166" s="69">
        <v>3145</v>
      </c>
      <c r="DB166" s="70">
        <f t="shared" si="49"/>
        <v>68.66812227074236</v>
      </c>
      <c r="DC166" s="69">
        <v>3803</v>
      </c>
      <c r="DD166" s="71">
        <f t="shared" si="50"/>
        <v>83.0349344978166</v>
      </c>
      <c r="DE166" s="69">
        <v>4463</v>
      </c>
      <c r="DF166" s="71">
        <f t="shared" si="51"/>
        <v>97.44541484716157</v>
      </c>
      <c r="DG166" s="69">
        <v>4523</v>
      </c>
      <c r="DH166" s="71">
        <f t="shared" si="52"/>
        <v>98.75545851528385</v>
      </c>
      <c r="DI166" s="72">
        <v>4305</v>
      </c>
      <c r="DJ166" s="73">
        <f t="shared" si="53"/>
        <v>93.99563318777294</v>
      </c>
      <c r="DK166" s="74">
        <v>7</v>
      </c>
      <c r="DL166" s="75">
        <f t="shared" si="54"/>
        <v>116.66666666666667</v>
      </c>
      <c r="DM166" s="251">
        <v>9</v>
      </c>
      <c r="DN166" s="252">
        <v>2</v>
      </c>
      <c r="DO166" s="230">
        <v>22.22</v>
      </c>
      <c r="DP166" s="253"/>
    </row>
    <row r="167" spans="1:120" ht="15" customHeight="1" thickBot="1">
      <c r="A167" s="47">
        <v>2</v>
      </c>
      <c r="B167" s="48" t="s">
        <v>429</v>
      </c>
      <c r="C167" s="2">
        <v>15</v>
      </c>
      <c r="D167" s="2">
        <v>9</v>
      </c>
      <c r="E167" s="2">
        <v>3</v>
      </c>
      <c r="F167" s="2">
        <v>5</v>
      </c>
      <c r="G167" s="3">
        <v>32</v>
      </c>
      <c r="H167" s="2">
        <v>11982</v>
      </c>
      <c r="I167" s="290"/>
      <c r="J167" s="49">
        <v>6</v>
      </c>
      <c r="K167" s="49">
        <v>6</v>
      </c>
      <c r="L167" s="50">
        <f t="shared" si="56"/>
        <v>100</v>
      </c>
      <c r="M167" s="2">
        <v>191</v>
      </c>
      <c r="N167" s="2">
        <v>189</v>
      </c>
      <c r="O167" s="51">
        <f t="shared" si="40"/>
        <v>98.95287958115183</v>
      </c>
      <c r="P167">
        <v>130.03</v>
      </c>
      <c r="Q167">
        <v>133.94</v>
      </c>
      <c r="R167">
        <v>122.19</v>
      </c>
      <c r="S167">
        <v>122.19</v>
      </c>
      <c r="T167">
        <v>127.09</v>
      </c>
      <c r="U167" s="266">
        <v>41.10169491525424</v>
      </c>
      <c r="V167" s="266">
        <v>65.04237288135593</v>
      </c>
      <c r="W167" s="266">
        <v>64.40677966101694</v>
      </c>
      <c r="X167" s="266">
        <v>81.5677966101695</v>
      </c>
      <c r="Y167" s="266">
        <v>62.28813559322034</v>
      </c>
      <c r="Z167" s="266">
        <v>77.54237288135593</v>
      </c>
      <c r="AA167" s="266">
        <v>64.40677966101694</v>
      </c>
      <c r="AB167" s="266">
        <v>76.27</v>
      </c>
      <c r="AC167" s="266">
        <v>26.906779661016948</v>
      </c>
      <c r="AD167" s="267">
        <v>9</v>
      </c>
      <c r="AE167" s="268">
        <v>9</v>
      </c>
      <c r="AF167" s="269">
        <f t="shared" si="41"/>
        <v>0</v>
      </c>
      <c r="AG167" s="266">
        <f t="shared" si="42"/>
        <v>0</v>
      </c>
      <c r="AH167" s="228">
        <v>0</v>
      </c>
      <c r="AI167" s="229">
        <v>0</v>
      </c>
      <c r="AJ167" s="230">
        <v>0</v>
      </c>
      <c r="AK167" s="7">
        <v>8</v>
      </c>
      <c r="AL167" s="7">
        <v>7</v>
      </c>
      <c r="AM167" s="53">
        <v>87.5</v>
      </c>
      <c r="AN167" s="54">
        <v>0</v>
      </c>
      <c r="AO167" s="238">
        <v>1</v>
      </c>
      <c r="AP167" s="54">
        <v>0</v>
      </c>
      <c r="AQ167" s="207" t="s">
        <v>1079</v>
      </c>
      <c r="AR167" s="207">
        <v>300</v>
      </c>
      <c r="AS167" s="207">
        <v>33</v>
      </c>
      <c r="AT167" s="206">
        <v>22.92</v>
      </c>
      <c r="AU167" s="207">
        <v>300</v>
      </c>
      <c r="AV167" s="207">
        <v>0</v>
      </c>
      <c r="AW167" s="206">
        <v>0</v>
      </c>
      <c r="AX167" s="207">
        <v>300</v>
      </c>
      <c r="AY167" s="213">
        <v>33</v>
      </c>
      <c r="AZ167" s="210">
        <v>22.92</v>
      </c>
      <c r="BA167" s="231">
        <f t="shared" si="55"/>
        <v>15.757500000000002</v>
      </c>
      <c r="BB167" s="211" t="s">
        <v>951</v>
      </c>
      <c r="BC167" s="57">
        <v>6448</v>
      </c>
      <c r="BD167" s="57">
        <v>1906</v>
      </c>
      <c r="BE167" s="56">
        <f t="shared" si="43"/>
        <v>0.8867866004962779</v>
      </c>
      <c r="BF167" s="57">
        <v>2105</v>
      </c>
      <c r="BG167" s="57">
        <v>38</v>
      </c>
      <c r="BH167" s="58">
        <f t="shared" si="44"/>
        <v>0.036104513064133016</v>
      </c>
      <c r="BI167" s="1">
        <v>438</v>
      </c>
      <c r="BJ167" s="1">
        <v>270</v>
      </c>
      <c r="BK167" s="59">
        <f t="shared" si="45"/>
        <v>61.64383561643836</v>
      </c>
      <c r="BL167" s="1">
        <v>438</v>
      </c>
      <c r="BM167" s="1">
        <v>95</v>
      </c>
      <c r="BN167" s="59">
        <f t="shared" si="46"/>
        <v>21.689497716894977</v>
      </c>
      <c r="BO167" s="76">
        <v>0</v>
      </c>
      <c r="BP167" s="77">
        <v>4</v>
      </c>
      <c r="BQ167" s="77">
        <v>2</v>
      </c>
      <c r="BR167" s="77">
        <v>0</v>
      </c>
      <c r="BS167" s="78">
        <v>6</v>
      </c>
      <c r="BT167" s="77">
        <v>438</v>
      </c>
      <c r="BU167" s="312"/>
      <c r="BV167" s="312"/>
      <c r="BW167" s="312"/>
      <c r="BX167" s="312"/>
      <c r="BY167" s="52">
        <v>0</v>
      </c>
      <c r="BZ167" s="226">
        <v>27971</v>
      </c>
      <c r="CA167" s="227">
        <v>11</v>
      </c>
      <c r="CB167" s="227">
        <v>100</v>
      </c>
      <c r="CC167" s="65">
        <v>4651</v>
      </c>
      <c r="CD167" s="65">
        <v>4178</v>
      </c>
      <c r="CE167" s="273" t="s">
        <v>430</v>
      </c>
      <c r="CF167" s="277">
        <v>27971</v>
      </c>
      <c r="CG167" s="278">
        <v>9</v>
      </c>
      <c r="CH167" s="64">
        <v>82</v>
      </c>
      <c r="CI167" s="239">
        <v>7</v>
      </c>
      <c r="CJ167" s="79">
        <v>0</v>
      </c>
      <c r="CK167" s="79">
        <v>0</v>
      </c>
      <c r="CL167" s="79">
        <v>336</v>
      </c>
      <c r="CM167" s="79">
        <v>8</v>
      </c>
      <c r="CN167" s="79">
        <v>0</v>
      </c>
      <c r="CO167" s="79">
        <v>269</v>
      </c>
      <c r="CP167" s="79">
        <v>238</v>
      </c>
      <c r="CQ167" s="240" t="s">
        <v>1148</v>
      </c>
      <c r="CR167" s="241">
        <v>57.1</v>
      </c>
      <c r="CS167" s="350">
        <v>1</v>
      </c>
      <c r="CT167" s="351">
        <v>0</v>
      </c>
      <c r="CU167" s="352">
        <v>0</v>
      </c>
      <c r="CV167" s="68">
        <v>14801</v>
      </c>
      <c r="CW167" s="69">
        <v>5004</v>
      </c>
      <c r="CX167" s="70">
        <f t="shared" si="47"/>
        <v>33.80852645091548</v>
      </c>
      <c r="CY167" s="69">
        <v>4143</v>
      </c>
      <c r="CZ167" s="70">
        <f t="shared" si="48"/>
        <v>27.99135193568002</v>
      </c>
      <c r="DA167" s="69">
        <v>3462</v>
      </c>
      <c r="DB167" s="70">
        <f t="shared" si="49"/>
        <v>23.390311465441524</v>
      </c>
      <c r="DC167" s="69">
        <v>2323</v>
      </c>
      <c r="DD167" s="71">
        <f t="shared" si="50"/>
        <v>15.694885480710763</v>
      </c>
      <c r="DE167" s="69">
        <v>0</v>
      </c>
      <c r="DF167" s="71">
        <f t="shared" si="51"/>
        <v>0</v>
      </c>
      <c r="DG167" s="69">
        <v>0</v>
      </c>
      <c r="DH167" s="71">
        <f t="shared" si="52"/>
        <v>0</v>
      </c>
      <c r="DI167" s="72">
        <v>0</v>
      </c>
      <c r="DJ167" s="73">
        <f t="shared" si="53"/>
        <v>0</v>
      </c>
      <c r="DK167" s="74">
        <v>0</v>
      </c>
      <c r="DL167" s="75">
        <f t="shared" si="54"/>
        <v>0</v>
      </c>
      <c r="DM167" s="251">
        <v>5</v>
      </c>
      <c r="DN167" s="252">
        <v>5</v>
      </c>
      <c r="DO167" s="230">
        <v>100</v>
      </c>
      <c r="DP167" s="253"/>
    </row>
    <row r="168" spans="1:120" ht="15" customHeight="1" thickBot="1">
      <c r="A168" s="47">
        <v>2</v>
      </c>
      <c r="B168" s="48" t="s">
        <v>431</v>
      </c>
      <c r="C168" s="2">
        <v>48</v>
      </c>
      <c r="D168" s="2">
        <v>30</v>
      </c>
      <c r="E168" s="2">
        <v>2</v>
      </c>
      <c r="F168" s="2">
        <v>10</v>
      </c>
      <c r="G168" s="3">
        <v>90</v>
      </c>
      <c r="H168" s="2">
        <v>27798</v>
      </c>
      <c r="I168" s="290"/>
      <c r="J168" s="49">
        <v>24</v>
      </c>
      <c r="K168" s="49">
        <v>13</v>
      </c>
      <c r="L168" s="81">
        <f t="shared" si="56"/>
        <v>54.166666666666664</v>
      </c>
      <c r="M168" s="2">
        <v>426</v>
      </c>
      <c r="N168" s="2">
        <v>420</v>
      </c>
      <c r="O168" s="51">
        <f t="shared" si="40"/>
        <v>98.59154929577466</v>
      </c>
      <c r="P168">
        <v>101.38</v>
      </c>
      <c r="Q168">
        <v>81.6</v>
      </c>
      <c r="R168">
        <v>105.64</v>
      </c>
      <c r="S168">
        <v>108.62</v>
      </c>
      <c r="T168">
        <v>99.31</v>
      </c>
      <c r="U168" s="266">
        <v>128.03347280334728</v>
      </c>
      <c r="V168" s="266">
        <v>111.92468619246863</v>
      </c>
      <c r="W168" s="266">
        <v>120.39748953974896</v>
      </c>
      <c r="X168" s="266">
        <v>119.0376569037657</v>
      </c>
      <c r="Y168" s="266">
        <v>107.2175732217573</v>
      </c>
      <c r="Z168" s="266">
        <v>104.18410041841004</v>
      </c>
      <c r="AA168" s="266">
        <v>103.34728033472804</v>
      </c>
      <c r="AB168" s="266">
        <v>80.15</v>
      </c>
      <c r="AC168" s="266">
        <v>2.615062761506276</v>
      </c>
      <c r="AD168" s="267">
        <v>1</v>
      </c>
      <c r="AE168" s="268">
        <v>9</v>
      </c>
      <c r="AF168" s="269">
        <f t="shared" si="41"/>
        <v>8</v>
      </c>
      <c r="AG168" s="266">
        <f t="shared" si="42"/>
        <v>88.88888888888889</v>
      </c>
      <c r="AH168" s="228">
        <v>7</v>
      </c>
      <c r="AI168" s="229">
        <v>5</v>
      </c>
      <c r="AJ168" s="230">
        <v>71.4</v>
      </c>
      <c r="AK168" s="7">
        <v>15</v>
      </c>
      <c r="AL168" s="7">
        <v>13</v>
      </c>
      <c r="AM168" s="53">
        <v>86.6666666666667</v>
      </c>
      <c r="AN168" s="54">
        <v>0</v>
      </c>
      <c r="AO168" s="238">
        <v>6</v>
      </c>
      <c r="AP168" s="54">
        <v>0</v>
      </c>
      <c r="AQ168" s="207" t="s">
        <v>1080</v>
      </c>
      <c r="AR168" s="207">
        <v>300</v>
      </c>
      <c r="AS168" s="207">
        <v>23</v>
      </c>
      <c r="AT168" s="206">
        <v>11.98</v>
      </c>
      <c r="AU168" s="207">
        <v>300</v>
      </c>
      <c r="AV168" s="207">
        <v>0</v>
      </c>
      <c r="AW168" s="206">
        <v>0</v>
      </c>
      <c r="AX168" s="207">
        <v>300</v>
      </c>
      <c r="AY168" s="213">
        <v>0</v>
      </c>
      <c r="AZ168" s="210">
        <v>0</v>
      </c>
      <c r="BA168" s="231">
        <f t="shared" si="55"/>
        <v>4.4925</v>
      </c>
      <c r="BB168" s="211" t="s">
        <v>1011</v>
      </c>
      <c r="BC168" s="57">
        <v>15142</v>
      </c>
      <c r="BD168" s="57">
        <v>2861</v>
      </c>
      <c r="BE168" s="56">
        <f t="shared" si="43"/>
        <v>0.5668339717342491</v>
      </c>
      <c r="BF168" s="57">
        <v>5125</v>
      </c>
      <c r="BG168" s="57">
        <v>1208</v>
      </c>
      <c r="BH168" s="58">
        <f t="shared" si="44"/>
        <v>0.47141463414634144</v>
      </c>
      <c r="BI168" s="1">
        <v>952</v>
      </c>
      <c r="BJ168" s="1">
        <v>499</v>
      </c>
      <c r="BK168" s="59">
        <f t="shared" si="45"/>
        <v>52.41596638655462</v>
      </c>
      <c r="BL168" s="1">
        <v>952</v>
      </c>
      <c r="BM168" s="1">
        <v>205</v>
      </c>
      <c r="BN168" s="59">
        <f t="shared" si="46"/>
        <v>21.53361344537815</v>
      </c>
      <c r="BO168" s="76">
        <v>3</v>
      </c>
      <c r="BP168" s="77">
        <v>9</v>
      </c>
      <c r="BQ168" s="77">
        <v>1</v>
      </c>
      <c r="BR168" s="77">
        <v>4</v>
      </c>
      <c r="BS168" s="78">
        <v>14</v>
      </c>
      <c r="BT168" s="77">
        <v>952</v>
      </c>
      <c r="BU168" s="312"/>
      <c r="BV168" s="312"/>
      <c r="BW168" s="312"/>
      <c r="BX168" s="312"/>
      <c r="BY168" s="52">
        <v>0</v>
      </c>
      <c r="BZ168" s="226">
        <v>62088</v>
      </c>
      <c r="CA168" s="227">
        <v>21</v>
      </c>
      <c r="CB168" s="227">
        <v>100</v>
      </c>
      <c r="CC168" s="65">
        <v>7057</v>
      </c>
      <c r="CD168" s="65">
        <v>4865</v>
      </c>
      <c r="CE168" s="273" t="s">
        <v>432</v>
      </c>
      <c r="CF168" s="277">
        <v>62088</v>
      </c>
      <c r="CG168" s="278">
        <v>20</v>
      </c>
      <c r="CH168" s="64">
        <v>90</v>
      </c>
      <c r="CI168" s="239">
        <v>7</v>
      </c>
      <c r="CJ168" s="79">
        <v>0</v>
      </c>
      <c r="CK168" s="79">
        <v>0</v>
      </c>
      <c r="CL168" s="79">
        <v>543</v>
      </c>
      <c r="CM168" s="79">
        <v>0</v>
      </c>
      <c r="CN168" s="79">
        <v>0</v>
      </c>
      <c r="CO168" s="79">
        <v>94</v>
      </c>
      <c r="CP168" s="79">
        <v>71</v>
      </c>
      <c r="CQ168" s="240" t="s">
        <v>1150</v>
      </c>
      <c r="CR168" s="241">
        <v>42.8</v>
      </c>
      <c r="CS168" s="350">
        <v>2</v>
      </c>
      <c r="CT168" s="351">
        <v>0</v>
      </c>
      <c r="CU168" s="352">
        <v>0</v>
      </c>
      <c r="CV168" s="68">
        <v>26399</v>
      </c>
      <c r="CW168" s="69">
        <v>29075</v>
      </c>
      <c r="CX168" s="70">
        <f t="shared" si="47"/>
        <v>110.13674760407591</v>
      </c>
      <c r="CY168" s="69">
        <v>15997</v>
      </c>
      <c r="CZ168" s="70">
        <f t="shared" si="48"/>
        <v>60.59699231031479</v>
      </c>
      <c r="DA168" s="69">
        <v>15461</v>
      </c>
      <c r="DB168" s="70">
        <f t="shared" si="49"/>
        <v>58.56661237168075</v>
      </c>
      <c r="DC168" s="69">
        <v>28449</v>
      </c>
      <c r="DD168" s="71">
        <f t="shared" si="50"/>
        <v>107.76544566082049</v>
      </c>
      <c r="DE168" s="69">
        <v>29926</v>
      </c>
      <c r="DF168" s="71">
        <f t="shared" si="51"/>
        <v>113.36035455888481</v>
      </c>
      <c r="DG168" s="69">
        <v>29233</v>
      </c>
      <c r="DH168" s="71">
        <f t="shared" si="52"/>
        <v>110.73525512330013</v>
      </c>
      <c r="DI168" s="72">
        <v>26663</v>
      </c>
      <c r="DJ168" s="73">
        <f t="shared" si="53"/>
        <v>101.00003788022273</v>
      </c>
      <c r="DK168" s="74">
        <v>7</v>
      </c>
      <c r="DL168" s="75">
        <f t="shared" si="54"/>
        <v>116.66666666666667</v>
      </c>
      <c r="DM168" s="251">
        <v>81</v>
      </c>
      <c r="DN168" s="252">
        <v>33</v>
      </c>
      <c r="DO168" s="230">
        <v>40.74</v>
      </c>
      <c r="DP168" s="253"/>
    </row>
    <row r="169" spans="1:120" ht="15" customHeight="1" thickBot="1">
      <c r="A169" s="47">
        <v>2</v>
      </c>
      <c r="B169" s="48" t="s">
        <v>433</v>
      </c>
      <c r="C169" s="2">
        <v>12</v>
      </c>
      <c r="D169" s="2">
        <v>6</v>
      </c>
      <c r="E169" s="2">
        <v>0</v>
      </c>
      <c r="F169" s="2">
        <v>2</v>
      </c>
      <c r="G169" s="3">
        <v>20</v>
      </c>
      <c r="H169" s="2">
        <v>4113</v>
      </c>
      <c r="I169" s="290"/>
      <c r="J169" s="49">
        <v>2</v>
      </c>
      <c r="K169" s="49">
        <v>1</v>
      </c>
      <c r="L169" s="50">
        <f t="shared" si="56"/>
        <v>50</v>
      </c>
      <c r="M169" s="2">
        <v>72</v>
      </c>
      <c r="N169" s="2">
        <v>67</v>
      </c>
      <c r="O169" s="51">
        <f t="shared" si="40"/>
        <v>93.05555555555556</v>
      </c>
      <c r="P169">
        <v>55.95</v>
      </c>
      <c r="Q169">
        <v>54.19</v>
      </c>
      <c r="R169">
        <v>52.86</v>
      </c>
      <c r="S169">
        <v>56.39</v>
      </c>
      <c r="T169">
        <v>54.85</v>
      </c>
      <c r="U169" s="266">
        <v>18.571428571428573</v>
      </c>
      <c r="V169" s="266">
        <v>34.285714285714285</v>
      </c>
      <c r="W169" s="266">
        <v>30.952380952380953</v>
      </c>
      <c r="X169" s="266">
        <v>33.80952380952381</v>
      </c>
      <c r="Y169" s="266">
        <v>35.714285714285715</v>
      </c>
      <c r="Z169" s="266">
        <v>34.285714285714285</v>
      </c>
      <c r="AA169" s="266">
        <v>29.04761904761905</v>
      </c>
      <c r="AB169" s="266">
        <v>73.22</v>
      </c>
      <c r="AC169" s="266">
        <v>39.523809523809526</v>
      </c>
      <c r="AD169" s="267">
        <v>9</v>
      </c>
      <c r="AE169" s="268">
        <v>9</v>
      </c>
      <c r="AF169" s="269">
        <f t="shared" si="41"/>
        <v>0</v>
      </c>
      <c r="AG169" s="266">
        <f t="shared" si="42"/>
        <v>0</v>
      </c>
      <c r="AH169" s="228">
        <v>0</v>
      </c>
      <c r="AI169" s="229">
        <v>0</v>
      </c>
      <c r="AJ169" s="230">
        <v>0</v>
      </c>
      <c r="AK169" s="7">
        <v>0</v>
      </c>
      <c r="AL169" s="7">
        <v>0</v>
      </c>
      <c r="AM169" s="53">
        <v>0</v>
      </c>
      <c r="AN169" s="54">
        <v>0</v>
      </c>
      <c r="AO169" s="238">
        <v>0</v>
      </c>
      <c r="AP169" s="54">
        <v>0</v>
      </c>
      <c r="AQ169" s="207" t="s">
        <v>1081</v>
      </c>
      <c r="AR169" s="207">
        <v>216</v>
      </c>
      <c r="AS169" s="207">
        <v>0</v>
      </c>
      <c r="AT169" s="206">
        <v>0</v>
      </c>
      <c r="AU169" s="207">
        <v>216</v>
      </c>
      <c r="AV169" s="207">
        <v>0</v>
      </c>
      <c r="AW169" s="206">
        <v>0</v>
      </c>
      <c r="AX169" s="207">
        <v>216</v>
      </c>
      <c r="AY169" s="213">
        <v>0</v>
      </c>
      <c r="AZ169" s="210">
        <v>0</v>
      </c>
      <c r="BA169" s="231">
        <f t="shared" si="55"/>
        <v>0</v>
      </c>
      <c r="BB169" s="211" t="s">
        <v>927</v>
      </c>
      <c r="BC169" s="57">
        <v>2284</v>
      </c>
      <c r="BD169" s="57">
        <v>13</v>
      </c>
      <c r="BE169" s="56">
        <f t="shared" si="43"/>
        <v>0.017075306479859893</v>
      </c>
      <c r="BF169" s="57">
        <v>716</v>
      </c>
      <c r="BG169" s="57">
        <v>12</v>
      </c>
      <c r="BH169" s="58">
        <f t="shared" si="44"/>
        <v>0.0335195530726257</v>
      </c>
      <c r="BI169" s="1">
        <v>213</v>
      </c>
      <c r="BJ169" s="1">
        <v>144</v>
      </c>
      <c r="BK169" s="59">
        <f t="shared" si="45"/>
        <v>67.6056338028169</v>
      </c>
      <c r="BL169" s="1">
        <v>213</v>
      </c>
      <c r="BM169" s="1">
        <v>54</v>
      </c>
      <c r="BN169" s="59">
        <f t="shared" si="46"/>
        <v>25.352112676056336</v>
      </c>
      <c r="BO169" s="76">
        <v>0</v>
      </c>
      <c r="BP169" s="77">
        <v>1</v>
      </c>
      <c r="BQ169" s="77">
        <v>1</v>
      </c>
      <c r="BR169" s="77">
        <v>0</v>
      </c>
      <c r="BS169" s="78">
        <v>2</v>
      </c>
      <c r="BT169" s="77">
        <v>213</v>
      </c>
      <c r="BU169" s="312"/>
      <c r="BV169" s="312"/>
      <c r="BW169" s="312"/>
      <c r="BX169" s="312"/>
      <c r="BY169" s="52">
        <v>0</v>
      </c>
      <c r="BZ169" s="226">
        <v>12097</v>
      </c>
      <c r="CA169" s="227">
        <v>6</v>
      </c>
      <c r="CB169" s="227">
        <v>100</v>
      </c>
      <c r="CC169" s="65">
        <v>2052</v>
      </c>
      <c r="CD169" s="65">
        <v>2052</v>
      </c>
      <c r="CE169" s="273" t="s">
        <v>135</v>
      </c>
      <c r="CF169" s="277">
        <v>12097</v>
      </c>
      <c r="CG169" s="278">
        <v>6</v>
      </c>
      <c r="CH169" s="64">
        <v>100</v>
      </c>
      <c r="CI169" s="239">
        <v>7</v>
      </c>
      <c r="CJ169" s="79">
        <v>0</v>
      </c>
      <c r="CK169" s="79">
        <v>0</v>
      </c>
      <c r="CL169" s="79">
        <v>22</v>
      </c>
      <c r="CM169" s="79">
        <v>0</v>
      </c>
      <c r="CN169" s="79">
        <v>0</v>
      </c>
      <c r="CO169" s="79">
        <v>22</v>
      </c>
      <c r="CP169" s="79">
        <v>21</v>
      </c>
      <c r="CQ169" s="240" t="s">
        <v>1150</v>
      </c>
      <c r="CR169" s="241">
        <v>42.8</v>
      </c>
      <c r="CS169" s="350">
        <v>0</v>
      </c>
      <c r="CT169" s="351">
        <v>0</v>
      </c>
      <c r="CU169" s="352">
        <v>0</v>
      </c>
      <c r="CV169" s="68">
        <v>3373</v>
      </c>
      <c r="CW169" s="69">
        <v>3027</v>
      </c>
      <c r="CX169" s="70">
        <f t="shared" si="47"/>
        <v>89.74206937444411</v>
      </c>
      <c r="CY169" s="69">
        <v>2397</v>
      </c>
      <c r="CZ169" s="70">
        <f t="shared" si="48"/>
        <v>71.06433442039727</v>
      </c>
      <c r="DA169" s="69">
        <v>2080</v>
      </c>
      <c r="DB169" s="70">
        <f t="shared" si="49"/>
        <v>61.66617254669434</v>
      </c>
      <c r="DC169" s="69">
        <v>3752</v>
      </c>
      <c r="DD169" s="71">
        <f t="shared" si="50"/>
        <v>111.23628817076788</v>
      </c>
      <c r="DE169" s="69">
        <v>2434</v>
      </c>
      <c r="DF169" s="71">
        <f t="shared" si="51"/>
        <v>72.16128075896829</v>
      </c>
      <c r="DG169" s="69">
        <v>2306</v>
      </c>
      <c r="DH169" s="71">
        <f t="shared" si="52"/>
        <v>68.36643937147939</v>
      </c>
      <c r="DI169" s="72">
        <v>1353</v>
      </c>
      <c r="DJ169" s="73">
        <f t="shared" si="53"/>
        <v>40.11265935369108</v>
      </c>
      <c r="DK169" s="74">
        <v>5</v>
      </c>
      <c r="DL169" s="75">
        <f t="shared" si="54"/>
        <v>83.33333333333334</v>
      </c>
      <c r="DM169" s="251">
        <v>1</v>
      </c>
      <c r="DN169" s="252">
        <v>1</v>
      </c>
      <c r="DO169" s="230">
        <v>100</v>
      </c>
      <c r="DP169" s="253"/>
    </row>
    <row r="170" spans="1:120" ht="15" customHeight="1" thickBot="1">
      <c r="A170" s="47">
        <v>9</v>
      </c>
      <c r="B170" s="48" t="s">
        <v>434</v>
      </c>
      <c r="C170" s="2">
        <v>3</v>
      </c>
      <c r="D170" s="2">
        <v>2</v>
      </c>
      <c r="E170" s="2">
        <v>0</v>
      </c>
      <c r="F170" s="2">
        <v>0</v>
      </c>
      <c r="G170" s="3">
        <v>5</v>
      </c>
      <c r="H170" s="2">
        <v>1069</v>
      </c>
      <c r="I170" s="290"/>
      <c r="J170" s="49">
        <v>1</v>
      </c>
      <c r="K170" s="49">
        <v>1</v>
      </c>
      <c r="L170" s="50">
        <f t="shared" si="56"/>
        <v>100</v>
      </c>
      <c r="M170" s="2">
        <v>11</v>
      </c>
      <c r="N170" s="2">
        <v>11</v>
      </c>
      <c r="O170" s="51">
        <f t="shared" si="40"/>
        <v>100</v>
      </c>
      <c r="P170">
        <v>62.86</v>
      </c>
      <c r="Q170">
        <v>74.29</v>
      </c>
      <c r="R170">
        <v>65.71</v>
      </c>
      <c r="S170">
        <v>40</v>
      </c>
      <c r="T170">
        <v>60.71</v>
      </c>
      <c r="U170" s="266">
        <v>17.142857142857142</v>
      </c>
      <c r="V170" s="266">
        <v>142.85714285714286</v>
      </c>
      <c r="W170" s="266">
        <v>77.14285714285715</v>
      </c>
      <c r="X170" s="266">
        <v>100</v>
      </c>
      <c r="Y170" s="266">
        <v>74.28571428571429</v>
      </c>
      <c r="Z170" s="266">
        <v>111.42857142857143</v>
      </c>
      <c r="AA170" s="266">
        <v>82.85714285714286</v>
      </c>
      <c r="AB170" s="266">
        <v>81.38</v>
      </c>
      <c r="AC170" s="266">
        <v>97.14285714285714</v>
      </c>
      <c r="AD170" s="267">
        <v>5</v>
      </c>
      <c r="AE170" s="268">
        <v>9</v>
      </c>
      <c r="AF170" s="269">
        <f t="shared" si="41"/>
        <v>4</v>
      </c>
      <c r="AG170" s="266">
        <f t="shared" si="42"/>
        <v>44.44444444444444</v>
      </c>
      <c r="AH170" s="228">
        <v>0</v>
      </c>
      <c r="AI170" s="229">
        <v>0</v>
      </c>
      <c r="AJ170" s="230">
        <v>0</v>
      </c>
      <c r="AK170" s="7">
        <v>0</v>
      </c>
      <c r="AL170" s="7">
        <v>0</v>
      </c>
      <c r="AM170" s="53">
        <v>0</v>
      </c>
      <c r="AN170" s="54">
        <v>0</v>
      </c>
      <c r="AO170" s="238">
        <v>0</v>
      </c>
      <c r="AP170" s="54">
        <v>0</v>
      </c>
      <c r="AQ170" s="207" t="s">
        <v>1082</v>
      </c>
      <c r="AR170" s="207">
        <v>120</v>
      </c>
      <c r="AS170" s="207">
        <v>0</v>
      </c>
      <c r="AT170" s="206">
        <v>0</v>
      </c>
      <c r="AU170" s="207">
        <v>120</v>
      </c>
      <c r="AV170" s="207">
        <v>0</v>
      </c>
      <c r="AW170" s="206">
        <v>0</v>
      </c>
      <c r="AX170" s="207">
        <v>120</v>
      </c>
      <c r="AY170" s="213">
        <v>0</v>
      </c>
      <c r="AZ170" s="210">
        <v>0</v>
      </c>
      <c r="BA170" s="231">
        <f t="shared" si="55"/>
        <v>0</v>
      </c>
      <c r="BB170" s="211" t="s">
        <v>930</v>
      </c>
      <c r="BC170" s="57">
        <v>536</v>
      </c>
      <c r="BD170" s="57">
        <v>208</v>
      </c>
      <c r="BE170" s="56">
        <f t="shared" si="43"/>
        <v>1.164179104477612</v>
      </c>
      <c r="BF170" s="57">
        <v>164</v>
      </c>
      <c r="BG170" s="57">
        <v>28</v>
      </c>
      <c r="BH170" s="58">
        <f t="shared" si="44"/>
        <v>0.34146341463414637</v>
      </c>
      <c r="BI170" s="1">
        <v>32</v>
      </c>
      <c r="BJ170" s="1">
        <v>14</v>
      </c>
      <c r="BK170" s="59">
        <f t="shared" si="45"/>
        <v>43.75</v>
      </c>
      <c r="BL170" s="1">
        <v>32</v>
      </c>
      <c r="BM170" s="1">
        <v>8</v>
      </c>
      <c r="BN170" s="59">
        <f t="shared" si="46"/>
        <v>25</v>
      </c>
      <c r="BO170" s="76">
        <v>0</v>
      </c>
      <c r="BP170" s="77">
        <v>0</v>
      </c>
      <c r="BQ170" s="77">
        <v>0</v>
      </c>
      <c r="BR170" s="77">
        <v>1</v>
      </c>
      <c r="BS170" s="78">
        <v>1</v>
      </c>
      <c r="BT170" s="77">
        <v>32</v>
      </c>
      <c r="BU170" s="312"/>
      <c r="BV170" s="312"/>
      <c r="BW170" s="312"/>
      <c r="BX170" s="312"/>
      <c r="BY170" s="52">
        <v>0</v>
      </c>
      <c r="BZ170" s="226">
        <v>2606</v>
      </c>
      <c r="CA170" s="227">
        <v>0</v>
      </c>
      <c r="CB170" s="227">
        <v>0</v>
      </c>
      <c r="CC170" s="66">
        <v>317</v>
      </c>
      <c r="CD170" s="66">
        <v>302</v>
      </c>
      <c r="CE170" s="273" t="s">
        <v>435</v>
      </c>
      <c r="CF170" s="277">
        <v>2606</v>
      </c>
      <c r="CG170" s="278">
        <v>0</v>
      </c>
      <c r="CH170" s="64">
        <v>0</v>
      </c>
      <c r="CI170" s="239">
        <v>7</v>
      </c>
      <c r="CJ170" s="79">
        <v>7</v>
      </c>
      <c r="CK170" s="79">
        <v>0</v>
      </c>
      <c r="CL170" s="79">
        <v>88</v>
      </c>
      <c r="CM170" s="79">
        <v>0</v>
      </c>
      <c r="CN170" s="79">
        <v>0</v>
      </c>
      <c r="CO170" s="79">
        <v>13</v>
      </c>
      <c r="CP170" s="79">
        <v>8</v>
      </c>
      <c r="CQ170" s="240" t="s">
        <v>1146</v>
      </c>
      <c r="CR170" s="241">
        <v>57.1</v>
      </c>
      <c r="CS170" s="350">
        <v>0</v>
      </c>
      <c r="CT170" s="351">
        <v>0</v>
      </c>
      <c r="CU170" s="352">
        <v>0</v>
      </c>
      <c r="CV170" s="68">
        <v>1116</v>
      </c>
      <c r="CW170" s="69">
        <v>2298</v>
      </c>
      <c r="CX170" s="70">
        <f t="shared" si="47"/>
        <v>205.91397849462365</v>
      </c>
      <c r="CY170" s="69">
        <v>1153</v>
      </c>
      <c r="CZ170" s="70">
        <f t="shared" si="48"/>
        <v>103.31541218637992</v>
      </c>
      <c r="DA170" s="69">
        <v>916</v>
      </c>
      <c r="DB170" s="70">
        <f t="shared" si="49"/>
        <v>82.07885304659499</v>
      </c>
      <c r="DC170" s="69">
        <v>1425</v>
      </c>
      <c r="DD170" s="71">
        <f t="shared" si="50"/>
        <v>127.68817204301075</v>
      </c>
      <c r="DE170" s="69">
        <v>870</v>
      </c>
      <c r="DF170" s="71">
        <f t="shared" si="51"/>
        <v>77.95698924731182</v>
      </c>
      <c r="DG170" s="69">
        <v>1121</v>
      </c>
      <c r="DH170" s="71">
        <f t="shared" si="52"/>
        <v>100.44802867383513</v>
      </c>
      <c r="DI170" s="72">
        <v>1300</v>
      </c>
      <c r="DJ170" s="73">
        <f t="shared" si="53"/>
        <v>116.48745519713262</v>
      </c>
      <c r="DK170" s="74">
        <v>7</v>
      </c>
      <c r="DL170" s="75">
        <f t="shared" si="54"/>
        <v>116.66666666666667</v>
      </c>
      <c r="DM170" s="251">
        <v>5</v>
      </c>
      <c r="DN170" s="252">
        <v>3</v>
      </c>
      <c r="DO170" s="230">
        <v>60</v>
      </c>
      <c r="DP170" s="253"/>
    </row>
    <row r="171" spans="1:120" ht="15" customHeight="1" thickBot="1">
      <c r="A171" s="47">
        <v>5</v>
      </c>
      <c r="B171" s="48" t="s">
        <v>436</v>
      </c>
      <c r="C171" s="2">
        <v>0</v>
      </c>
      <c r="D171" s="2">
        <v>2</v>
      </c>
      <c r="E171" s="2">
        <v>1</v>
      </c>
      <c r="F171" s="2">
        <v>0</v>
      </c>
      <c r="G171" s="3">
        <v>3</v>
      </c>
      <c r="H171" s="2">
        <v>1281</v>
      </c>
      <c r="I171" s="290"/>
      <c r="J171" s="49">
        <v>1</v>
      </c>
      <c r="K171" s="49">
        <v>0</v>
      </c>
      <c r="L171" s="50">
        <f t="shared" si="56"/>
        <v>0</v>
      </c>
      <c r="M171" s="2">
        <v>18</v>
      </c>
      <c r="N171" s="2">
        <v>18</v>
      </c>
      <c r="O171" s="51">
        <f t="shared" si="40"/>
        <v>100</v>
      </c>
      <c r="P171" t="s">
        <v>128</v>
      </c>
      <c r="Q171" t="s">
        <v>128</v>
      </c>
      <c r="R171">
        <v>4.88</v>
      </c>
      <c r="S171">
        <v>14.63</v>
      </c>
      <c r="T171">
        <v>4.88</v>
      </c>
      <c r="U171" s="266">
        <v>0</v>
      </c>
      <c r="V171" s="266">
        <v>7.894736842105263</v>
      </c>
      <c r="W171" s="266">
        <v>0</v>
      </c>
      <c r="X171" s="266">
        <v>2.631578947368421</v>
      </c>
      <c r="Y171" s="266">
        <v>0</v>
      </c>
      <c r="Z171" s="266">
        <v>2.631578947368421</v>
      </c>
      <c r="AA171" s="266">
        <v>0</v>
      </c>
      <c r="AB171" s="266">
        <v>74.48</v>
      </c>
      <c r="AC171" s="266">
        <v>0</v>
      </c>
      <c r="AD171" s="267">
        <v>9</v>
      </c>
      <c r="AE171" s="268">
        <v>9</v>
      </c>
      <c r="AF171" s="269">
        <f t="shared" si="41"/>
        <v>0</v>
      </c>
      <c r="AG171" s="266">
        <f t="shared" si="42"/>
        <v>0</v>
      </c>
      <c r="AH171" s="228">
        <v>0</v>
      </c>
      <c r="AI171" s="229">
        <v>0</v>
      </c>
      <c r="AJ171" s="230">
        <v>0</v>
      </c>
      <c r="AK171" s="7">
        <v>2</v>
      </c>
      <c r="AL171" s="7">
        <v>2</v>
      </c>
      <c r="AM171" s="53">
        <v>100</v>
      </c>
      <c r="AN171" s="54">
        <v>0</v>
      </c>
      <c r="AO171" s="238">
        <v>0</v>
      </c>
      <c r="AP171" s="54">
        <v>0</v>
      </c>
      <c r="AQ171" s="207" t="s">
        <v>1083</v>
      </c>
      <c r="AR171" s="207">
        <v>120</v>
      </c>
      <c r="AS171" s="207">
        <v>0</v>
      </c>
      <c r="AT171" s="206">
        <v>0</v>
      </c>
      <c r="AU171" s="207">
        <v>120</v>
      </c>
      <c r="AV171" s="207">
        <v>0</v>
      </c>
      <c r="AW171" s="206">
        <v>0</v>
      </c>
      <c r="AX171" s="207">
        <v>120</v>
      </c>
      <c r="AY171" s="213">
        <v>0</v>
      </c>
      <c r="AZ171" s="210">
        <v>0</v>
      </c>
      <c r="BA171" s="231">
        <f t="shared" si="55"/>
        <v>0</v>
      </c>
      <c r="BB171" s="211" t="s">
        <v>930</v>
      </c>
      <c r="BC171" s="57">
        <v>668</v>
      </c>
      <c r="BD171" s="57">
        <v>108</v>
      </c>
      <c r="BE171" s="56">
        <f t="shared" si="43"/>
        <v>0.48502994011976047</v>
      </c>
      <c r="BF171" s="57">
        <v>287</v>
      </c>
      <c r="BG171" s="57">
        <v>7</v>
      </c>
      <c r="BH171" s="58">
        <f t="shared" si="44"/>
        <v>0.04878048780487805</v>
      </c>
      <c r="BI171" s="1">
        <v>42</v>
      </c>
      <c r="BJ171" s="1">
        <v>20</v>
      </c>
      <c r="BK171" s="59">
        <f t="shared" si="45"/>
        <v>47.61904761904761</v>
      </c>
      <c r="BL171" s="1">
        <v>42</v>
      </c>
      <c r="BM171" s="1">
        <v>9</v>
      </c>
      <c r="BN171" s="59">
        <f t="shared" si="46"/>
        <v>21.428571428571427</v>
      </c>
      <c r="BO171" s="76">
        <v>0</v>
      </c>
      <c r="BP171" s="77">
        <v>0</v>
      </c>
      <c r="BQ171" s="77">
        <v>0</v>
      </c>
      <c r="BR171" s="77">
        <v>0</v>
      </c>
      <c r="BS171" s="78">
        <v>0</v>
      </c>
      <c r="BT171" s="77">
        <v>42</v>
      </c>
      <c r="BU171" s="312"/>
      <c r="BV171" s="312"/>
      <c r="BW171" s="312"/>
      <c r="BX171" s="312"/>
      <c r="BY171" s="52">
        <v>0</v>
      </c>
      <c r="BZ171" s="226">
        <v>3088</v>
      </c>
      <c r="CA171" s="227">
        <v>2</v>
      </c>
      <c r="CB171" s="227">
        <v>100</v>
      </c>
      <c r="CC171" s="66">
        <v>560</v>
      </c>
      <c r="CD171" s="66">
        <v>452</v>
      </c>
      <c r="CE171" s="273" t="s">
        <v>437</v>
      </c>
      <c r="CF171" s="277">
        <v>3088</v>
      </c>
      <c r="CG171" s="278">
        <v>2</v>
      </c>
      <c r="CH171" s="64">
        <v>100</v>
      </c>
      <c r="CI171" s="239">
        <v>7</v>
      </c>
      <c r="CJ171" s="79">
        <v>14</v>
      </c>
      <c r="CK171" s="79">
        <v>0</v>
      </c>
      <c r="CL171" s="79">
        <v>24</v>
      </c>
      <c r="CM171" s="79">
        <v>3</v>
      </c>
      <c r="CN171" s="79">
        <v>0</v>
      </c>
      <c r="CO171" s="79">
        <v>0</v>
      </c>
      <c r="CP171" s="79">
        <v>0</v>
      </c>
      <c r="CQ171" s="240" t="s">
        <v>1152</v>
      </c>
      <c r="CR171" s="241">
        <v>42.8</v>
      </c>
      <c r="CS171" s="350">
        <v>0</v>
      </c>
      <c r="CT171" s="351">
        <v>0</v>
      </c>
      <c r="CU171" s="352">
        <v>0</v>
      </c>
      <c r="CV171" s="68">
        <v>1964</v>
      </c>
      <c r="CW171" s="69">
        <v>4036</v>
      </c>
      <c r="CX171" s="70">
        <f t="shared" si="47"/>
        <v>205.4989816700611</v>
      </c>
      <c r="CY171" s="69">
        <v>2014</v>
      </c>
      <c r="CZ171" s="70">
        <f t="shared" si="48"/>
        <v>102.5458248472505</v>
      </c>
      <c r="DA171" s="69">
        <v>2146</v>
      </c>
      <c r="DB171" s="70">
        <f t="shared" si="49"/>
        <v>109.26680244399185</v>
      </c>
      <c r="DC171" s="69">
        <v>2962</v>
      </c>
      <c r="DD171" s="71">
        <f t="shared" si="50"/>
        <v>150.81466395112017</v>
      </c>
      <c r="DE171" s="69">
        <v>3393</v>
      </c>
      <c r="DF171" s="71">
        <f t="shared" si="51"/>
        <v>172.75967413441956</v>
      </c>
      <c r="DG171" s="69">
        <v>2908</v>
      </c>
      <c r="DH171" s="71">
        <f t="shared" si="52"/>
        <v>148.06517311608962</v>
      </c>
      <c r="DI171" s="72">
        <v>2070</v>
      </c>
      <c r="DJ171" s="73">
        <f t="shared" si="53"/>
        <v>105.39714867617107</v>
      </c>
      <c r="DK171" s="74">
        <v>7</v>
      </c>
      <c r="DL171" s="75">
        <f t="shared" si="54"/>
        <v>116.66666666666667</v>
      </c>
      <c r="DM171" s="251">
        <v>0</v>
      </c>
      <c r="DN171" s="252">
        <v>0</v>
      </c>
      <c r="DO171" s="230">
        <v>0</v>
      </c>
      <c r="DP171" s="253"/>
    </row>
    <row r="172" spans="1:120" ht="15" customHeight="1" thickBot="1">
      <c r="A172" s="47">
        <v>6</v>
      </c>
      <c r="B172" s="48" t="s">
        <v>438</v>
      </c>
      <c r="C172" s="2">
        <v>4</v>
      </c>
      <c r="D172" s="2">
        <v>5</v>
      </c>
      <c r="E172" s="2">
        <v>1</v>
      </c>
      <c r="F172" s="2">
        <v>1</v>
      </c>
      <c r="G172" s="3">
        <v>11</v>
      </c>
      <c r="H172" s="2">
        <v>3830</v>
      </c>
      <c r="I172" s="290"/>
      <c r="J172" s="49">
        <v>4</v>
      </c>
      <c r="K172" s="49">
        <v>0</v>
      </c>
      <c r="L172" s="50">
        <f t="shared" si="56"/>
        <v>0</v>
      </c>
      <c r="M172" s="2">
        <v>49</v>
      </c>
      <c r="N172" s="2">
        <v>38</v>
      </c>
      <c r="O172" s="51">
        <f t="shared" si="40"/>
        <v>77.55102040816327</v>
      </c>
      <c r="P172">
        <v>133.77</v>
      </c>
      <c r="Q172">
        <v>132.47</v>
      </c>
      <c r="R172">
        <v>144.16</v>
      </c>
      <c r="S172">
        <v>114.29</v>
      </c>
      <c r="T172">
        <v>131.17</v>
      </c>
      <c r="U172" s="266">
        <v>59.13978494623656</v>
      </c>
      <c r="V172" s="266">
        <v>122.58064516129032</v>
      </c>
      <c r="W172" s="266">
        <v>120.43010752688173</v>
      </c>
      <c r="X172" s="266">
        <v>116.12903225806453</v>
      </c>
      <c r="Y172" s="266">
        <v>110.75268817204301</v>
      </c>
      <c r="Z172" s="266">
        <v>117.20430107526883</v>
      </c>
      <c r="AA172" s="266">
        <v>111.8279569892473</v>
      </c>
      <c r="AB172" s="266">
        <v>67.8</v>
      </c>
      <c r="AC172" s="266">
        <v>120.43010752688173</v>
      </c>
      <c r="AD172" s="267">
        <v>2</v>
      </c>
      <c r="AE172" s="268">
        <v>9</v>
      </c>
      <c r="AF172" s="269">
        <f t="shared" si="41"/>
        <v>7</v>
      </c>
      <c r="AG172" s="266">
        <f t="shared" si="42"/>
        <v>77.77777777777779</v>
      </c>
      <c r="AH172" s="228">
        <v>0</v>
      </c>
      <c r="AI172" s="229">
        <v>0</v>
      </c>
      <c r="AJ172" s="230">
        <v>0</v>
      </c>
      <c r="AK172" s="7">
        <v>0</v>
      </c>
      <c r="AL172" s="7">
        <v>0</v>
      </c>
      <c r="AM172" s="53">
        <v>0</v>
      </c>
      <c r="AN172" s="54">
        <v>0</v>
      </c>
      <c r="AO172" s="238">
        <v>0</v>
      </c>
      <c r="AP172" s="54">
        <v>0</v>
      </c>
      <c r="AQ172" s="207" t="s">
        <v>1084</v>
      </c>
      <c r="AR172" s="207">
        <v>168</v>
      </c>
      <c r="AS172" s="207">
        <v>84</v>
      </c>
      <c r="AT172" s="206">
        <v>77.78</v>
      </c>
      <c r="AU172" s="207">
        <v>168</v>
      </c>
      <c r="AV172" s="207">
        <v>150</v>
      </c>
      <c r="AW172" s="206">
        <v>138.89</v>
      </c>
      <c r="AX172" s="207">
        <v>168</v>
      </c>
      <c r="AY172" s="213">
        <v>2</v>
      </c>
      <c r="AZ172" s="210">
        <v>1.85</v>
      </c>
      <c r="BA172" s="231">
        <f t="shared" si="55"/>
        <v>73.14874999999999</v>
      </c>
      <c r="BB172" s="211" t="s">
        <v>924</v>
      </c>
      <c r="BC172" s="57">
        <v>1944</v>
      </c>
      <c r="BD172" s="57">
        <v>422</v>
      </c>
      <c r="BE172" s="56">
        <f t="shared" si="43"/>
        <v>0.6512345679012346</v>
      </c>
      <c r="BF172" s="57">
        <v>623</v>
      </c>
      <c r="BG172" s="57">
        <v>6</v>
      </c>
      <c r="BH172" s="58">
        <f t="shared" si="44"/>
        <v>0.019261637239165328</v>
      </c>
      <c r="BI172" s="1">
        <v>89</v>
      </c>
      <c r="BJ172" s="1">
        <v>56</v>
      </c>
      <c r="BK172" s="59">
        <f t="shared" si="45"/>
        <v>62.92134831460674</v>
      </c>
      <c r="BL172" s="1">
        <v>89</v>
      </c>
      <c r="BM172" s="1">
        <v>22</v>
      </c>
      <c r="BN172" s="59">
        <f t="shared" si="46"/>
        <v>24.719101123595504</v>
      </c>
      <c r="BO172" s="76">
        <v>0</v>
      </c>
      <c r="BP172" s="77">
        <v>3</v>
      </c>
      <c r="BQ172" s="77">
        <v>0</v>
      </c>
      <c r="BR172" s="77">
        <v>0</v>
      </c>
      <c r="BS172" s="78">
        <v>3</v>
      </c>
      <c r="BT172" s="77">
        <v>89</v>
      </c>
      <c r="BU172" s="312"/>
      <c r="BV172" s="312"/>
      <c r="BW172" s="312"/>
      <c r="BX172" s="312"/>
      <c r="BY172" s="52">
        <v>0</v>
      </c>
      <c r="BZ172" s="226">
        <v>8679</v>
      </c>
      <c r="CA172" s="227">
        <v>4</v>
      </c>
      <c r="CB172" s="227">
        <v>100</v>
      </c>
      <c r="CC172" s="65">
        <v>1102</v>
      </c>
      <c r="CD172" s="65">
        <v>1083</v>
      </c>
      <c r="CE172" s="273" t="s">
        <v>439</v>
      </c>
      <c r="CF172" s="277">
        <v>8679</v>
      </c>
      <c r="CG172" s="278">
        <v>4</v>
      </c>
      <c r="CH172" s="64">
        <v>100</v>
      </c>
      <c r="CI172" s="239">
        <v>7</v>
      </c>
      <c r="CJ172" s="79">
        <v>48</v>
      </c>
      <c r="CK172" s="79">
        <v>0</v>
      </c>
      <c r="CL172" s="79">
        <v>121</v>
      </c>
      <c r="CM172" s="79">
        <v>2</v>
      </c>
      <c r="CN172" s="79">
        <v>0</v>
      </c>
      <c r="CO172" s="79">
        <v>1</v>
      </c>
      <c r="CP172" s="79">
        <v>1</v>
      </c>
      <c r="CQ172" s="240" t="s">
        <v>1145</v>
      </c>
      <c r="CR172" s="241">
        <v>71.4</v>
      </c>
      <c r="CS172" s="350">
        <v>0</v>
      </c>
      <c r="CT172" s="351">
        <v>0</v>
      </c>
      <c r="CU172" s="352">
        <v>0</v>
      </c>
      <c r="CV172" s="68">
        <v>1736</v>
      </c>
      <c r="CW172" s="69">
        <v>2683</v>
      </c>
      <c r="CX172" s="70">
        <f t="shared" si="47"/>
        <v>154.55069124423963</v>
      </c>
      <c r="CY172" s="69">
        <v>1066</v>
      </c>
      <c r="CZ172" s="70">
        <f t="shared" si="48"/>
        <v>61.405529953917046</v>
      </c>
      <c r="DA172" s="69">
        <v>1775</v>
      </c>
      <c r="DB172" s="70">
        <f t="shared" si="49"/>
        <v>102.24654377880185</v>
      </c>
      <c r="DC172" s="69">
        <v>3542</v>
      </c>
      <c r="DD172" s="71">
        <f t="shared" si="50"/>
        <v>204.03225806451616</v>
      </c>
      <c r="DE172" s="69">
        <v>2731</v>
      </c>
      <c r="DF172" s="71">
        <f t="shared" si="51"/>
        <v>157.31566820276498</v>
      </c>
      <c r="DG172" s="69">
        <v>778</v>
      </c>
      <c r="DH172" s="71">
        <f t="shared" si="52"/>
        <v>44.815668202764975</v>
      </c>
      <c r="DI172" s="72">
        <v>1777</v>
      </c>
      <c r="DJ172" s="73">
        <f t="shared" si="53"/>
        <v>102.36175115207374</v>
      </c>
      <c r="DK172" s="74">
        <v>6</v>
      </c>
      <c r="DL172" s="75">
        <f t="shared" si="54"/>
        <v>100</v>
      </c>
      <c r="DM172" s="251">
        <v>0</v>
      </c>
      <c r="DN172" s="252">
        <v>0</v>
      </c>
      <c r="DO172" s="230">
        <v>0</v>
      </c>
      <c r="DP172" s="253"/>
    </row>
    <row r="173" spans="1:120" ht="15" customHeight="1" thickBot="1">
      <c r="A173" s="47">
        <v>11</v>
      </c>
      <c r="B173" s="48" t="s">
        <v>440</v>
      </c>
      <c r="C173" s="2">
        <v>5</v>
      </c>
      <c r="D173" s="2">
        <v>4</v>
      </c>
      <c r="E173" s="2">
        <v>1</v>
      </c>
      <c r="F173" s="2">
        <v>1</v>
      </c>
      <c r="G173" s="3">
        <v>11</v>
      </c>
      <c r="H173" s="2">
        <v>3268</v>
      </c>
      <c r="I173" s="290"/>
      <c r="J173" s="49">
        <v>1</v>
      </c>
      <c r="K173" s="49">
        <v>0</v>
      </c>
      <c r="L173" s="50">
        <f t="shared" si="56"/>
        <v>0</v>
      </c>
      <c r="M173" s="2">
        <v>44</v>
      </c>
      <c r="N173" s="2">
        <v>42</v>
      </c>
      <c r="O173" s="51">
        <f t="shared" si="40"/>
        <v>95.45454545454545</v>
      </c>
      <c r="P173">
        <v>73.49</v>
      </c>
      <c r="Q173">
        <v>74.7</v>
      </c>
      <c r="R173">
        <v>72.29</v>
      </c>
      <c r="S173">
        <v>81.93</v>
      </c>
      <c r="T173">
        <v>75.6</v>
      </c>
      <c r="U173" s="266">
        <v>1.9736842105263157</v>
      </c>
      <c r="V173" s="266">
        <v>61.8421052631579</v>
      </c>
      <c r="W173" s="266">
        <v>65.78947368421053</v>
      </c>
      <c r="X173" s="266">
        <v>63.1578947368421</v>
      </c>
      <c r="Y173" s="266">
        <v>61.18421052631579</v>
      </c>
      <c r="Z173" s="266">
        <v>65.13157894736842</v>
      </c>
      <c r="AA173" s="266">
        <v>58.55263157894737</v>
      </c>
      <c r="AB173" s="266">
        <v>76.94</v>
      </c>
      <c r="AC173" s="266">
        <v>57.23684210526315</v>
      </c>
      <c r="AD173" s="267">
        <v>9</v>
      </c>
      <c r="AE173" s="268">
        <v>9</v>
      </c>
      <c r="AF173" s="269">
        <f t="shared" si="41"/>
        <v>0</v>
      </c>
      <c r="AG173" s="266">
        <f t="shared" si="42"/>
        <v>0</v>
      </c>
      <c r="AH173" s="228">
        <v>0</v>
      </c>
      <c r="AI173" s="229">
        <v>0</v>
      </c>
      <c r="AJ173" s="230">
        <v>0</v>
      </c>
      <c r="AK173" s="7">
        <v>10</v>
      </c>
      <c r="AL173" s="7">
        <v>10</v>
      </c>
      <c r="AM173" s="53">
        <v>100</v>
      </c>
      <c r="AN173" s="54">
        <v>0</v>
      </c>
      <c r="AO173" s="238">
        <v>1</v>
      </c>
      <c r="AP173" s="54">
        <v>0</v>
      </c>
      <c r="AQ173" s="207" t="s">
        <v>1085</v>
      </c>
      <c r="AR173" s="207">
        <v>168</v>
      </c>
      <c r="AS173" s="207">
        <v>9</v>
      </c>
      <c r="AT173" s="206">
        <v>8.33</v>
      </c>
      <c r="AU173" s="207">
        <v>168</v>
      </c>
      <c r="AV173" s="207">
        <v>10</v>
      </c>
      <c r="AW173" s="206">
        <v>9.26</v>
      </c>
      <c r="AX173" s="207">
        <v>168</v>
      </c>
      <c r="AY173" s="213">
        <v>0</v>
      </c>
      <c r="AZ173" s="210">
        <v>0</v>
      </c>
      <c r="BA173" s="231">
        <f t="shared" si="55"/>
        <v>6.0175</v>
      </c>
      <c r="BB173" s="211" t="s">
        <v>924</v>
      </c>
      <c r="BC173" s="57">
        <v>1689</v>
      </c>
      <c r="BD173" s="57">
        <v>17</v>
      </c>
      <c r="BE173" s="56">
        <f t="shared" si="43"/>
        <v>0.03019538188277087</v>
      </c>
      <c r="BF173" s="57">
        <v>601</v>
      </c>
      <c r="BG173" s="57">
        <v>35</v>
      </c>
      <c r="BH173" s="58">
        <f t="shared" si="44"/>
        <v>0.11647254575707154</v>
      </c>
      <c r="BI173" s="1">
        <v>122</v>
      </c>
      <c r="BJ173" s="1">
        <v>51</v>
      </c>
      <c r="BK173" s="59">
        <f t="shared" si="45"/>
        <v>41.80327868852459</v>
      </c>
      <c r="BL173" s="1">
        <v>122</v>
      </c>
      <c r="BM173" s="1">
        <v>28</v>
      </c>
      <c r="BN173" s="59">
        <f t="shared" si="46"/>
        <v>22.950819672131146</v>
      </c>
      <c r="BO173" s="76">
        <v>0</v>
      </c>
      <c r="BP173" s="77">
        <v>1</v>
      </c>
      <c r="BQ173" s="77">
        <v>0</v>
      </c>
      <c r="BR173" s="77">
        <v>0</v>
      </c>
      <c r="BS173" s="78">
        <v>1</v>
      </c>
      <c r="BT173" s="77">
        <v>122</v>
      </c>
      <c r="BU173" s="312"/>
      <c r="BV173" s="312"/>
      <c r="BW173" s="312"/>
      <c r="BX173" s="312"/>
      <c r="BY173" s="52">
        <v>0</v>
      </c>
      <c r="BZ173" s="226">
        <v>8494</v>
      </c>
      <c r="CA173" s="227">
        <v>4</v>
      </c>
      <c r="CB173" s="227">
        <v>100</v>
      </c>
      <c r="CC173" s="65">
        <v>1368</v>
      </c>
      <c r="CD173" s="66">
        <v>863</v>
      </c>
      <c r="CE173" s="273" t="s">
        <v>441</v>
      </c>
      <c r="CF173" s="277">
        <v>8494</v>
      </c>
      <c r="CG173" s="278">
        <v>4</v>
      </c>
      <c r="CH173" s="64">
        <v>100</v>
      </c>
      <c r="CI173" s="239">
        <v>7</v>
      </c>
      <c r="CJ173" s="79">
        <v>3</v>
      </c>
      <c r="CK173" s="79">
        <v>0</v>
      </c>
      <c r="CL173" s="79">
        <v>77</v>
      </c>
      <c r="CM173" s="79">
        <v>35</v>
      </c>
      <c r="CN173" s="79">
        <v>3</v>
      </c>
      <c r="CO173" s="79">
        <v>40</v>
      </c>
      <c r="CP173" s="79">
        <v>34</v>
      </c>
      <c r="CQ173" s="240" t="s">
        <v>1143</v>
      </c>
      <c r="CR173" s="241">
        <v>85.7</v>
      </c>
      <c r="CS173" s="350">
        <v>0</v>
      </c>
      <c r="CT173" s="351">
        <v>0</v>
      </c>
      <c r="CU173" s="352">
        <v>0</v>
      </c>
      <c r="CV173" s="68">
        <v>2862</v>
      </c>
      <c r="CW173" s="69">
        <v>2771</v>
      </c>
      <c r="CX173" s="70">
        <f t="shared" si="47"/>
        <v>96.82040531097135</v>
      </c>
      <c r="CY173" s="69">
        <v>2408</v>
      </c>
      <c r="CZ173" s="70">
        <f t="shared" si="48"/>
        <v>84.13696715583508</v>
      </c>
      <c r="DA173" s="69">
        <v>920</v>
      </c>
      <c r="DB173" s="70">
        <f t="shared" si="49"/>
        <v>32.14535290006988</v>
      </c>
      <c r="DC173" s="69">
        <v>3578</v>
      </c>
      <c r="DD173" s="71">
        <f t="shared" si="50"/>
        <v>125.01747030048918</v>
      </c>
      <c r="DE173" s="69">
        <v>1634</v>
      </c>
      <c r="DF173" s="71">
        <f t="shared" si="51"/>
        <v>57.09294199860238</v>
      </c>
      <c r="DG173" s="69">
        <v>1977</v>
      </c>
      <c r="DH173" s="71">
        <f t="shared" si="52"/>
        <v>69.07756813417191</v>
      </c>
      <c r="DI173" s="72">
        <v>2820</v>
      </c>
      <c r="DJ173" s="73">
        <f t="shared" si="53"/>
        <v>98.53249475890985</v>
      </c>
      <c r="DK173" s="74">
        <v>6</v>
      </c>
      <c r="DL173" s="75">
        <f t="shared" si="54"/>
        <v>100</v>
      </c>
      <c r="DM173" s="251">
        <v>0</v>
      </c>
      <c r="DN173" s="252">
        <v>0</v>
      </c>
      <c r="DO173" s="230">
        <v>0</v>
      </c>
      <c r="DP173" s="253"/>
    </row>
    <row r="174" spans="1:120" ht="15" customHeight="1" thickBot="1">
      <c r="A174" s="47">
        <v>4</v>
      </c>
      <c r="B174" s="48" t="s">
        <v>442</v>
      </c>
      <c r="C174" s="2">
        <v>13</v>
      </c>
      <c r="D174" s="2">
        <v>2</v>
      </c>
      <c r="E174" s="2">
        <v>1</v>
      </c>
      <c r="F174" s="2">
        <v>3</v>
      </c>
      <c r="G174" s="3">
        <v>19</v>
      </c>
      <c r="H174" s="2">
        <v>7340</v>
      </c>
      <c r="I174" s="290"/>
      <c r="J174" s="49">
        <v>6</v>
      </c>
      <c r="K174" s="49">
        <v>5</v>
      </c>
      <c r="L174" s="81">
        <f t="shared" si="56"/>
        <v>83.33333333333333</v>
      </c>
      <c r="M174" s="2">
        <v>111</v>
      </c>
      <c r="N174" s="2">
        <v>109</v>
      </c>
      <c r="O174" s="51">
        <f t="shared" si="40"/>
        <v>98.1981981981982</v>
      </c>
      <c r="P174">
        <v>100</v>
      </c>
      <c r="Q174">
        <v>106.91</v>
      </c>
      <c r="R174">
        <v>84.36</v>
      </c>
      <c r="S174">
        <v>93.09</v>
      </c>
      <c r="T174">
        <v>96.09</v>
      </c>
      <c r="U174" s="266">
        <v>38.07829181494662</v>
      </c>
      <c r="V174" s="266">
        <v>85.05338078291815</v>
      </c>
      <c r="W174" s="266">
        <v>85.76512455516014</v>
      </c>
      <c r="X174" s="266">
        <v>92.17081850533808</v>
      </c>
      <c r="Y174" s="266">
        <v>86.83274021352312</v>
      </c>
      <c r="Z174" s="266">
        <v>88.25622775800713</v>
      </c>
      <c r="AA174" s="266">
        <v>78.64768683274022</v>
      </c>
      <c r="AB174" s="266">
        <v>74.89</v>
      </c>
      <c r="AC174" s="266">
        <v>88.25622775800713</v>
      </c>
      <c r="AD174" s="267">
        <v>9</v>
      </c>
      <c r="AE174" s="268">
        <v>9</v>
      </c>
      <c r="AF174" s="269">
        <f t="shared" si="41"/>
        <v>0</v>
      </c>
      <c r="AG174" s="266">
        <f t="shared" si="42"/>
        <v>0</v>
      </c>
      <c r="AH174" s="228">
        <v>0</v>
      </c>
      <c r="AI174" s="229">
        <v>0</v>
      </c>
      <c r="AJ174" s="230">
        <v>0</v>
      </c>
      <c r="AK174" s="7">
        <v>3</v>
      </c>
      <c r="AL174" s="7">
        <v>3</v>
      </c>
      <c r="AM174" s="53">
        <v>100</v>
      </c>
      <c r="AN174" s="54">
        <v>0</v>
      </c>
      <c r="AO174" s="238">
        <v>2</v>
      </c>
      <c r="AP174" s="54">
        <v>0</v>
      </c>
      <c r="AQ174" s="207" t="s">
        <v>1086</v>
      </c>
      <c r="AR174" s="207">
        <v>216</v>
      </c>
      <c r="AS174" s="207">
        <v>31</v>
      </c>
      <c r="AT174" s="206">
        <v>25.83</v>
      </c>
      <c r="AU174" s="207">
        <v>216</v>
      </c>
      <c r="AV174" s="207">
        <v>89</v>
      </c>
      <c r="AW174" s="206">
        <v>74.17</v>
      </c>
      <c r="AX174" s="207">
        <v>216</v>
      </c>
      <c r="AY174" s="213">
        <v>0</v>
      </c>
      <c r="AZ174" s="210">
        <v>0</v>
      </c>
      <c r="BA174" s="231">
        <f t="shared" si="55"/>
        <v>32.864374999999995</v>
      </c>
      <c r="BB174" s="211" t="s">
        <v>927</v>
      </c>
      <c r="BC174" s="57">
        <v>4075</v>
      </c>
      <c r="BD174" s="57">
        <v>947</v>
      </c>
      <c r="BE174" s="56">
        <f t="shared" si="43"/>
        <v>0.6971779141104295</v>
      </c>
      <c r="BF174" s="57">
        <v>1447</v>
      </c>
      <c r="BG174" s="57">
        <v>167</v>
      </c>
      <c r="BH174" s="58">
        <f t="shared" si="44"/>
        <v>0.23082239115411196</v>
      </c>
      <c r="BI174" s="1">
        <v>261</v>
      </c>
      <c r="BJ174" s="1">
        <v>160</v>
      </c>
      <c r="BK174" s="59">
        <f t="shared" si="45"/>
        <v>61.30268199233716</v>
      </c>
      <c r="BL174" s="1">
        <v>261</v>
      </c>
      <c r="BM174" s="1">
        <v>65</v>
      </c>
      <c r="BN174" s="59">
        <f t="shared" si="46"/>
        <v>24.904214559386972</v>
      </c>
      <c r="BO174" s="76">
        <v>0</v>
      </c>
      <c r="BP174" s="77">
        <v>2</v>
      </c>
      <c r="BQ174" s="77">
        <v>1</v>
      </c>
      <c r="BR174" s="77">
        <v>0</v>
      </c>
      <c r="BS174" s="78">
        <v>3</v>
      </c>
      <c r="BT174" s="77">
        <v>261</v>
      </c>
      <c r="BU174" s="312"/>
      <c r="BV174" s="312"/>
      <c r="BW174" s="312"/>
      <c r="BX174" s="312"/>
      <c r="BY174" s="52">
        <v>0</v>
      </c>
      <c r="BZ174" s="226">
        <v>17569</v>
      </c>
      <c r="CA174" s="227">
        <v>9</v>
      </c>
      <c r="CB174" s="227">
        <v>100</v>
      </c>
      <c r="CC174" s="65">
        <v>2997</v>
      </c>
      <c r="CD174" s="65">
        <v>2563</v>
      </c>
      <c r="CE174" s="273" t="s">
        <v>443</v>
      </c>
      <c r="CF174" s="277">
        <v>17569</v>
      </c>
      <c r="CG174" s="278">
        <v>9</v>
      </c>
      <c r="CH174" s="64">
        <v>100</v>
      </c>
      <c r="CI174" s="239">
        <v>7</v>
      </c>
      <c r="CJ174" s="79">
        <v>31</v>
      </c>
      <c r="CK174" s="79">
        <v>0</v>
      </c>
      <c r="CL174" s="79">
        <v>60</v>
      </c>
      <c r="CM174" s="79">
        <v>20</v>
      </c>
      <c r="CN174" s="79">
        <v>0</v>
      </c>
      <c r="CO174" s="79">
        <v>25</v>
      </c>
      <c r="CP174" s="79">
        <v>23</v>
      </c>
      <c r="CQ174" s="240" t="s">
        <v>1145</v>
      </c>
      <c r="CR174" s="241">
        <v>71.4</v>
      </c>
      <c r="CS174" s="350">
        <v>1</v>
      </c>
      <c r="CT174" s="351">
        <v>0</v>
      </c>
      <c r="CU174" s="352">
        <v>0</v>
      </c>
      <c r="CV174" s="68">
        <v>7258</v>
      </c>
      <c r="CW174" s="69">
        <v>7292</v>
      </c>
      <c r="CX174" s="70">
        <f t="shared" si="47"/>
        <v>100.46844860843207</v>
      </c>
      <c r="CY174" s="69">
        <v>3686</v>
      </c>
      <c r="CZ174" s="70">
        <f t="shared" si="48"/>
        <v>50.78534031413613</v>
      </c>
      <c r="DA174" s="69">
        <v>7495</v>
      </c>
      <c r="DB174" s="70">
        <f t="shared" si="49"/>
        <v>103.26536235877653</v>
      </c>
      <c r="DC174" s="69">
        <v>11038</v>
      </c>
      <c r="DD174" s="71">
        <f t="shared" si="50"/>
        <v>152.08046293744832</v>
      </c>
      <c r="DE174" s="69">
        <v>8437</v>
      </c>
      <c r="DF174" s="71">
        <f t="shared" si="51"/>
        <v>116.24414439239459</v>
      </c>
      <c r="DG174" s="69">
        <v>8694</v>
      </c>
      <c r="DH174" s="71">
        <f t="shared" si="52"/>
        <v>119.78506475613118</v>
      </c>
      <c r="DI174" s="72">
        <v>4650</v>
      </c>
      <c r="DJ174" s="73">
        <f t="shared" si="53"/>
        <v>64.06723615321025</v>
      </c>
      <c r="DK174" s="74">
        <v>5</v>
      </c>
      <c r="DL174" s="75">
        <f t="shared" si="54"/>
        <v>83.33333333333334</v>
      </c>
      <c r="DM174" s="251">
        <v>0</v>
      </c>
      <c r="DN174" s="252">
        <v>0</v>
      </c>
      <c r="DO174" s="230">
        <v>0</v>
      </c>
      <c r="DP174" s="253"/>
    </row>
    <row r="175" spans="1:120" ht="15" customHeight="1" thickBot="1">
      <c r="A175" s="47">
        <v>11</v>
      </c>
      <c r="B175" s="48" t="s">
        <v>444</v>
      </c>
      <c r="C175" s="2">
        <v>0</v>
      </c>
      <c r="D175" s="2">
        <v>1</v>
      </c>
      <c r="E175" s="2">
        <v>0</v>
      </c>
      <c r="F175" s="2">
        <v>1</v>
      </c>
      <c r="G175" s="3">
        <v>2</v>
      </c>
      <c r="H175" s="2">
        <v>1632</v>
      </c>
      <c r="I175" s="290"/>
      <c r="J175" s="49">
        <v>0</v>
      </c>
      <c r="K175" s="49">
        <v>0</v>
      </c>
      <c r="L175" s="50">
        <v>0</v>
      </c>
      <c r="M175" s="2">
        <v>13</v>
      </c>
      <c r="N175" s="2">
        <v>9</v>
      </c>
      <c r="O175" s="51">
        <f t="shared" si="40"/>
        <v>69.23076923076923</v>
      </c>
      <c r="P175">
        <v>35.21</v>
      </c>
      <c r="Q175">
        <v>50.7</v>
      </c>
      <c r="R175">
        <v>22.54</v>
      </c>
      <c r="S175">
        <v>52.11</v>
      </c>
      <c r="T175">
        <v>40.14</v>
      </c>
      <c r="U175" s="266">
        <v>25.609756097560975</v>
      </c>
      <c r="V175" s="266">
        <v>64.63414634146342</v>
      </c>
      <c r="W175" s="266">
        <v>56.09756097560976</v>
      </c>
      <c r="X175" s="266">
        <v>63.41463414634146</v>
      </c>
      <c r="Y175" s="266">
        <v>50</v>
      </c>
      <c r="Z175" s="266">
        <v>53.65853658536586</v>
      </c>
      <c r="AA175" s="266">
        <v>60.97560975609756</v>
      </c>
      <c r="AB175" s="266">
        <v>73.05</v>
      </c>
      <c r="AC175" s="266">
        <v>46.34146341463415</v>
      </c>
      <c r="AD175" s="267">
        <v>9</v>
      </c>
      <c r="AE175" s="268">
        <v>9</v>
      </c>
      <c r="AF175" s="269">
        <f t="shared" si="41"/>
        <v>0</v>
      </c>
      <c r="AG175" s="266">
        <f t="shared" si="42"/>
        <v>0</v>
      </c>
      <c r="AH175" s="228">
        <v>0</v>
      </c>
      <c r="AI175" s="229">
        <v>0</v>
      </c>
      <c r="AJ175" s="230">
        <v>0</v>
      </c>
      <c r="AK175" s="7">
        <v>3</v>
      </c>
      <c r="AL175" s="7">
        <v>3</v>
      </c>
      <c r="AM175" s="53">
        <v>100</v>
      </c>
      <c r="AN175" s="54">
        <v>0</v>
      </c>
      <c r="AO175" s="238">
        <v>0</v>
      </c>
      <c r="AP175" s="54">
        <v>0</v>
      </c>
      <c r="AQ175" s="207" t="s">
        <v>1087</v>
      </c>
      <c r="AR175" s="207">
        <v>120</v>
      </c>
      <c r="AS175" s="207">
        <v>0</v>
      </c>
      <c r="AT175" s="206">
        <v>0</v>
      </c>
      <c r="AU175" s="207">
        <v>120</v>
      </c>
      <c r="AV175" s="207">
        <v>0</v>
      </c>
      <c r="AW175" s="206">
        <v>0</v>
      </c>
      <c r="AX175" s="207">
        <v>120</v>
      </c>
      <c r="AY175" s="213">
        <v>0</v>
      </c>
      <c r="AZ175" s="210">
        <v>0</v>
      </c>
      <c r="BA175" s="231">
        <f t="shared" si="55"/>
        <v>0</v>
      </c>
      <c r="BB175" s="211" t="s">
        <v>930</v>
      </c>
      <c r="BC175" s="57">
        <v>841</v>
      </c>
      <c r="BD175" s="57">
        <v>87</v>
      </c>
      <c r="BE175" s="56">
        <f t="shared" si="43"/>
        <v>0.3103448275862069</v>
      </c>
      <c r="BF175" s="57">
        <v>262</v>
      </c>
      <c r="BG175" s="57">
        <v>36</v>
      </c>
      <c r="BH175" s="58">
        <f t="shared" si="44"/>
        <v>0.2748091603053435</v>
      </c>
      <c r="BI175" s="1">
        <v>66</v>
      </c>
      <c r="BJ175" s="1">
        <v>40</v>
      </c>
      <c r="BK175" s="59">
        <f t="shared" si="45"/>
        <v>60.60606060606061</v>
      </c>
      <c r="BL175" s="1">
        <v>66</v>
      </c>
      <c r="BM175" s="1">
        <v>22</v>
      </c>
      <c r="BN175" s="59">
        <f t="shared" si="46"/>
        <v>33.33333333333333</v>
      </c>
      <c r="BO175" s="76">
        <v>1</v>
      </c>
      <c r="BP175" s="77">
        <v>2</v>
      </c>
      <c r="BQ175" s="77">
        <v>0</v>
      </c>
      <c r="BR175" s="77">
        <v>0</v>
      </c>
      <c r="BS175" s="78">
        <v>2</v>
      </c>
      <c r="BT175" s="77">
        <v>66</v>
      </c>
      <c r="BU175" s="312"/>
      <c r="BV175" s="312"/>
      <c r="BW175" s="312"/>
      <c r="BX175" s="312"/>
      <c r="BY175" s="52">
        <v>0</v>
      </c>
      <c r="BZ175" s="226">
        <v>4229</v>
      </c>
      <c r="CA175" s="227">
        <v>2</v>
      </c>
      <c r="CB175" s="227">
        <v>100</v>
      </c>
      <c r="CC175" s="66">
        <v>774</v>
      </c>
      <c r="CD175" s="66">
        <v>647</v>
      </c>
      <c r="CE175" s="273" t="s">
        <v>445</v>
      </c>
      <c r="CF175" s="277">
        <v>4229</v>
      </c>
      <c r="CG175" s="278">
        <v>2</v>
      </c>
      <c r="CH175" s="64">
        <v>100</v>
      </c>
      <c r="CI175" s="239">
        <v>7</v>
      </c>
      <c r="CJ175" s="79">
        <v>27</v>
      </c>
      <c r="CK175" s="79">
        <v>0</v>
      </c>
      <c r="CL175" s="79">
        <v>67</v>
      </c>
      <c r="CM175" s="79">
        <v>0</v>
      </c>
      <c r="CN175" s="79">
        <v>0</v>
      </c>
      <c r="CO175" s="79">
        <v>46</v>
      </c>
      <c r="CP175" s="79">
        <v>46</v>
      </c>
      <c r="CQ175" s="240" t="s">
        <v>1146</v>
      </c>
      <c r="CR175" s="241">
        <v>57.1</v>
      </c>
      <c r="CS175" s="350">
        <v>0</v>
      </c>
      <c r="CT175" s="351">
        <v>0</v>
      </c>
      <c r="CU175" s="352">
        <v>0</v>
      </c>
      <c r="CV175" s="68">
        <v>1441</v>
      </c>
      <c r="CW175" s="69">
        <v>2318</v>
      </c>
      <c r="CX175" s="70">
        <f t="shared" si="47"/>
        <v>160.86051353226927</v>
      </c>
      <c r="CY175" s="69">
        <v>2827</v>
      </c>
      <c r="CZ175" s="70">
        <f t="shared" si="48"/>
        <v>196.18320610687024</v>
      </c>
      <c r="DA175" s="69">
        <v>2697</v>
      </c>
      <c r="DB175" s="70">
        <f t="shared" si="49"/>
        <v>187.16169326856348</v>
      </c>
      <c r="DC175" s="69">
        <v>4371</v>
      </c>
      <c r="DD175" s="71">
        <f t="shared" si="50"/>
        <v>303.33102012491327</v>
      </c>
      <c r="DE175" s="69">
        <v>1781</v>
      </c>
      <c r="DF175" s="71">
        <f t="shared" si="51"/>
        <v>123.59472588480223</v>
      </c>
      <c r="DG175" s="69">
        <v>2309</v>
      </c>
      <c r="DH175" s="71">
        <f t="shared" si="52"/>
        <v>160.23594725884803</v>
      </c>
      <c r="DI175" s="72">
        <v>1855</v>
      </c>
      <c r="DJ175" s="73">
        <f t="shared" si="53"/>
        <v>128.73004857737683</v>
      </c>
      <c r="DK175" s="74">
        <v>7</v>
      </c>
      <c r="DL175" s="75">
        <f t="shared" si="54"/>
        <v>116.66666666666667</v>
      </c>
      <c r="DM175" s="251">
        <v>0</v>
      </c>
      <c r="DN175" s="252">
        <v>0</v>
      </c>
      <c r="DO175" s="230">
        <v>0</v>
      </c>
      <c r="DP175" s="253"/>
    </row>
    <row r="176" spans="1:120" ht="15" customHeight="1" thickBot="1">
      <c r="A176" s="47">
        <v>9</v>
      </c>
      <c r="B176" s="48" t="s">
        <v>446</v>
      </c>
      <c r="C176" s="2">
        <v>4</v>
      </c>
      <c r="D176" s="2">
        <v>1</v>
      </c>
      <c r="E176" s="2">
        <v>0</v>
      </c>
      <c r="F176" s="2">
        <v>0</v>
      </c>
      <c r="G176" s="3">
        <v>5</v>
      </c>
      <c r="H176" s="2">
        <v>1909</v>
      </c>
      <c r="I176" s="290"/>
      <c r="J176" s="49">
        <v>0</v>
      </c>
      <c r="K176" s="49">
        <v>0</v>
      </c>
      <c r="L176" s="50">
        <v>0</v>
      </c>
      <c r="M176" s="2">
        <v>17</v>
      </c>
      <c r="N176" s="2">
        <v>16</v>
      </c>
      <c r="O176" s="51">
        <f t="shared" si="40"/>
        <v>94.11764705882352</v>
      </c>
      <c r="P176">
        <v>36.17</v>
      </c>
      <c r="Q176">
        <v>38.3</v>
      </c>
      <c r="R176">
        <v>29.79</v>
      </c>
      <c r="S176">
        <v>29.79</v>
      </c>
      <c r="T176">
        <v>33.51</v>
      </c>
      <c r="U176" s="266">
        <v>0</v>
      </c>
      <c r="V176" s="266">
        <v>13.157894736842104</v>
      </c>
      <c r="W176" s="266">
        <v>7.894736842105263</v>
      </c>
      <c r="X176" s="266">
        <v>26.31578947368421</v>
      </c>
      <c r="Y176" s="266">
        <v>7.894736842105263</v>
      </c>
      <c r="Z176" s="266">
        <v>31.57894736842105</v>
      </c>
      <c r="AA176" s="266">
        <v>15.789473684210526</v>
      </c>
      <c r="AB176" s="266">
        <v>59.53</v>
      </c>
      <c r="AC176" s="266">
        <v>5.263157894736842</v>
      </c>
      <c r="AD176" s="267">
        <v>9</v>
      </c>
      <c r="AE176" s="268">
        <v>9</v>
      </c>
      <c r="AF176" s="269">
        <f t="shared" si="41"/>
        <v>0</v>
      </c>
      <c r="AG176" s="266">
        <f t="shared" si="42"/>
        <v>0</v>
      </c>
      <c r="AH176" s="228">
        <v>0</v>
      </c>
      <c r="AI176" s="229">
        <v>0</v>
      </c>
      <c r="AJ176" s="230">
        <v>0</v>
      </c>
      <c r="AK176" s="7">
        <v>0</v>
      </c>
      <c r="AL176" s="7">
        <v>0</v>
      </c>
      <c r="AM176" s="53">
        <v>0</v>
      </c>
      <c r="AN176" s="54">
        <v>0</v>
      </c>
      <c r="AO176" s="238">
        <v>0</v>
      </c>
      <c r="AP176" s="54">
        <v>0</v>
      </c>
      <c r="AQ176" s="207" t="s">
        <v>1088</v>
      </c>
      <c r="AR176" s="207">
        <v>120</v>
      </c>
      <c r="AS176" s="207">
        <v>0</v>
      </c>
      <c r="AT176" s="206">
        <v>0</v>
      </c>
      <c r="AU176" s="207">
        <v>120</v>
      </c>
      <c r="AV176" s="207">
        <v>0</v>
      </c>
      <c r="AW176" s="206">
        <v>0</v>
      </c>
      <c r="AX176" s="207">
        <v>120</v>
      </c>
      <c r="AY176" s="213">
        <v>0</v>
      </c>
      <c r="AZ176" s="210">
        <v>0</v>
      </c>
      <c r="BA176" s="231">
        <f t="shared" si="55"/>
        <v>0</v>
      </c>
      <c r="BB176" s="211" t="s">
        <v>930</v>
      </c>
      <c r="BC176" s="57">
        <v>961</v>
      </c>
      <c r="BD176" s="57">
        <v>57</v>
      </c>
      <c r="BE176" s="56">
        <f t="shared" si="43"/>
        <v>0.17793964620187305</v>
      </c>
      <c r="BF176" s="57">
        <v>319</v>
      </c>
      <c r="BG176" s="57">
        <v>3</v>
      </c>
      <c r="BH176" s="58">
        <f t="shared" si="44"/>
        <v>0.018808777429467086</v>
      </c>
      <c r="BI176" s="1">
        <v>51</v>
      </c>
      <c r="BJ176" s="1">
        <v>21</v>
      </c>
      <c r="BK176" s="59">
        <f t="shared" si="45"/>
        <v>41.17647058823529</v>
      </c>
      <c r="BL176" s="1">
        <v>51</v>
      </c>
      <c r="BM176" s="1">
        <v>13</v>
      </c>
      <c r="BN176" s="59">
        <f t="shared" si="46"/>
        <v>25.49019607843137</v>
      </c>
      <c r="BO176" s="76">
        <v>0</v>
      </c>
      <c r="BP176" s="77">
        <v>0</v>
      </c>
      <c r="BQ176" s="77">
        <v>1</v>
      </c>
      <c r="BR176" s="77">
        <v>0</v>
      </c>
      <c r="BS176" s="78">
        <v>1</v>
      </c>
      <c r="BT176" s="77">
        <v>51</v>
      </c>
      <c r="BU176" s="312"/>
      <c r="BV176" s="312"/>
      <c r="BW176" s="312"/>
      <c r="BX176" s="312"/>
      <c r="BY176" s="52">
        <v>0</v>
      </c>
      <c r="BZ176" s="226">
        <v>4321</v>
      </c>
      <c r="CA176" s="227">
        <v>2</v>
      </c>
      <c r="CB176" s="227">
        <v>100</v>
      </c>
      <c r="CC176" s="66">
        <v>675</v>
      </c>
      <c r="CD176" s="66">
        <v>579</v>
      </c>
      <c r="CE176" s="273" t="s">
        <v>447</v>
      </c>
      <c r="CF176" s="277">
        <v>4321</v>
      </c>
      <c r="CG176" s="278">
        <v>2</v>
      </c>
      <c r="CH176" s="64">
        <v>100</v>
      </c>
      <c r="CI176" s="239">
        <v>7</v>
      </c>
      <c r="CJ176" s="79">
        <v>0</v>
      </c>
      <c r="CK176" s="79">
        <v>0</v>
      </c>
      <c r="CL176" s="79">
        <v>61</v>
      </c>
      <c r="CM176" s="79">
        <v>35</v>
      </c>
      <c r="CN176" s="79">
        <v>0</v>
      </c>
      <c r="CO176" s="79">
        <v>25</v>
      </c>
      <c r="CP176" s="79">
        <v>49</v>
      </c>
      <c r="CQ176" s="240" t="s">
        <v>1148</v>
      </c>
      <c r="CR176" s="241">
        <v>57.1</v>
      </c>
      <c r="CS176" s="350">
        <v>0</v>
      </c>
      <c r="CT176" s="351">
        <v>0</v>
      </c>
      <c r="CU176" s="352">
        <v>0</v>
      </c>
      <c r="CV176" s="68">
        <v>1711</v>
      </c>
      <c r="CW176" s="69">
        <v>3367</v>
      </c>
      <c r="CX176" s="70">
        <f t="shared" si="47"/>
        <v>196.7855055523086</v>
      </c>
      <c r="CY176" s="69">
        <v>1713</v>
      </c>
      <c r="CZ176" s="70">
        <f t="shared" si="48"/>
        <v>100.11689070718879</v>
      </c>
      <c r="DA176" s="69">
        <v>1705</v>
      </c>
      <c r="DB176" s="70">
        <f t="shared" si="49"/>
        <v>99.64932787843367</v>
      </c>
      <c r="DC176" s="69">
        <v>1228</v>
      </c>
      <c r="DD176" s="71">
        <f t="shared" si="50"/>
        <v>71.77089421391</v>
      </c>
      <c r="DE176" s="69">
        <v>2016</v>
      </c>
      <c r="DF176" s="71">
        <f t="shared" si="51"/>
        <v>117.82583284628872</v>
      </c>
      <c r="DG176" s="69">
        <v>3138</v>
      </c>
      <c r="DH176" s="71">
        <f t="shared" si="52"/>
        <v>183.40151957919346</v>
      </c>
      <c r="DI176" s="72">
        <v>0</v>
      </c>
      <c r="DJ176" s="73">
        <f t="shared" si="53"/>
        <v>0</v>
      </c>
      <c r="DK176" s="74">
        <v>6</v>
      </c>
      <c r="DL176" s="75">
        <f t="shared" si="54"/>
        <v>100</v>
      </c>
      <c r="DM176" s="251">
        <v>1</v>
      </c>
      <c r="DN176" s="252">
        <v>1</v>
      </c>
      <c r="DO176" s="230">
        <v>100</v>
      </c>
      <c r="DP176" s="253"/>
    </row>
    <row r="177" spans="1:120" ht="15" customHeight="1" thickBot="1">
      <c r="A177" s="47">
        <v>10</v>
      </c>
      <c r="B177" s="48" t="s">
        <v>448</v>
      </c>
      <c r="C177" s="2">
        <v>3</v>
      </c>
      <c r="D177" s="2">
        <v>2</v>
      </c>
      <c r="E177" s="2">
        <v>0</v>
      </c>
      <c r="F177" s="2">
        <v>0</v>
      </c>
      <c r="G177" s="3">
        <v>5</v>
      </c>
      <c r="H177" s="2">
        <v>2577</v>
      </c>
      <c r="I177" s="290"/>
      <c r="J177" s="49">
        <v>1</v>
      </c>
      <c r="K177" s="49">
        <v>1</v>
      </c>
      <c r="L177" s="50">
        <f aca="true" t="shared" si="57" ref="L177:L185">(K177*100/J177)</f>
        <v>100</v>
      </c>
      <c r="M177" s="2">
        <v>30</v>
      </c>
      <c r="N177" s="2">
        <v>30</v>
      </c>
      <c r="O177" s="51">
        <f t="shared" si="40"/>
        <v>100</v>
      </c>
      <c r="P177">
        <v>97.96</v>
      </c>
      <c r="Q177">
        <v>103.06</v>
      </c>
      <c r="R177">
        <v>93.88</v>
      </c>
      <c r="S177">
        <v>116.33</v>
      </c>
      <c r="T177">
        <v>102.81</v>
      </c>
      <c r="U177" s="266">
        <v>81.25</v>
      </c>
      <c r="V177" s="266">
        <v>83.03571428571429</v>
      </c>
      <c r="W177" s="266">
        <v>78.57142857142857</v>
      </c>
      <c r="X177" s="266">
        <v>91.96428571428571</v>
      </c>
      <c r="Y177" s="266">
        <v>72.32142857142857</v>
      </c>
      <c r="Z177" s="266">
        <v>84.82142857142857</v>
      </c>
      <c r="AA177" s="266">
        <v>58.03571428571429</v>
      </c>
      <c r="AB177" s="266">
        <v>62.82</v>
      </c>
      <c r="AC177" s="266">
        <v>73.21428571428571</v>
      </c>
      <c r="AD177" s="267">
        <v>9</v>
      </c>
      <c r="AE177" s="268">
        <v>9</v>
      </c>
      <c r="AF177" s="269">
        <f t="shared" si="41"/>
        <v>0</v>
      </c>
      <c r="AG177" s="266">
        <f t="shared" si="42"/>
        <v>0</v>
      </c>
      <c r="AH177" s="228">
        <v>0</v>
      </c>
      <c r="AI177" s="229">
        <v>0</v>
      </c>
      <c r="AJ177" s="230">
        <v>0</v>
      </c>
      <c r="AK177" s="7">
        <v>2</v>
      </c>
      <c r="AL177" s="7">
        <v>2</v>
      </c>
      <c r="AM177" s="53">
        <v>100</v>
      </c>
      <c r="AN177" s="54">
        <v>0</v>
      </c>
      <c r="AO177" s="238">
        <v>1</v>
      </c>
      <c r="AP177" s="54">
        <v>0</v>
      </c>
      <c r="AQ177" s="207" t="s">
        <v>1089</v>
      </c>
      <c r="AR177" s="207">
        <v>168</v>
      </c>
      <c r="AS177" s="207">
        <v>65</v>
      </c>
      <c r="AT177" s="206">
        <v>60.19</v>
      </c>
      <c r="AU177" s="207">
        <v>168</v>
      </c>
      <c r="AV177" s="207">
        <v>50</v>
      </c>
      <c r="AW177" s="206">
        <v>46.3</v>
      </c>
      <c r="AX177" s="207">
        <v>168</v>
      </c>
      <c r="AY177" s="213">
        <v>65</v>
      </c>
      <c r="AZ177" s="210">
        <v>60.19</v>
      </c>
      <c r="BA177" s="231">
        <f t="shared" si="55"/>
        <v>55.849374999999995</v>
      </c>
      <c r="BB177" s="211" t="s">
        <v>924</v>
      </c>
      <c r="BC177" s="57">
        <v>1385</v>
      </c>
      <c r="BD177" s="57">
        <v>197</v>
      </c>
      <c r="BE177" s="56">
        <f t="shared" si="43"/>
        <v>0.4267148014440433</v>
      </c>
      <c r="BF177" s="57">
        <v>411</v>
      </c>
      <c r="BG177" s="57">
        <v>1</v>
      </c>
      <c r="BH177" s="58">
        <f t="shared" si="44"/>
        <v>0.004866180048661801</v>
      </c>
      <c r="BI177" s="1">
        <v>115</v>
      </c>
      <c r="BJ177" s="1">
        <v>50</v>
      </c>
      <c r="BK177" s="59">
        <f t="shared" si="45"/>
        <v>43.47826086956522</v>
      </c>
      <c r="BL177" s="1">
        <v>115</v>
      </c>
      <c r="BM177" s="1">
        <v>32</v>
      </c>
      <c r="BN177" s="59">
        <f t="shared" si="46"/>
        <v>27.82608695652174</v>
      </c>
      <c r="BO177" s="76">
        <v>0</v>
      </c>
      <c r="BP177" s="77">
        <v>1</v>
      </c>
      <c r="BQ177" s="77">
        <v>1</v>
      </c>
      <c r="BR177" s="77">
        <v>0</v>
      </c>
      <c r="BS177" s="78">
        <v>2</v>
      </c>
      <c r="BT177" s="77">
        <v>115</v>
      </c>
      <c r="BU177" s="312"/>
      <c r="BV177" s="312"/>
      <c r="BW177" s="312"/>
      <c r="BX177" s="312"/>
      <c r="BY177" s="52">
        <v>0</v>
      </c>
      <c r="BZ177" s="226">
        <v>7015</v>
      </c>
      <c r="CA177" s="227">
        <v>4</v>
      </c>
      <c r="CB177" s="227">
        <v>100</v>
      </c>
      <c r="CC177" s="66">
        <v>911</v>
      </c>
      <c r="CD177" s="66">
        <v>590</v>
      </c>
      <c r="CE177" s="273" t="s">
        <v>343</v>
      </c>
      <c r="CF177" s="277">
        <v>7015</v>
      </c>
      <c r="CG177" s="278">
        <v>4</v>
      </c>
      <c r="CH177" s="64">
        <v>100</v>
      </c>
      <c r="CI177" s="239">
        <v>7</v>
      </c>
      <c r="CJ177" s="79">
        <v>36</v>
      </c>
      <c r="CK177" s="79">
        <v>0</v>
      </c>
      <c r="CL177" s="79">
        <v>48</v>
      </c>
      <c r="CM177" s="79">
        <v>0</v>
      </c>
      <c r="CN177" s="79">
        <v>18</v>
      </c>
      <c r="CO177" s="79">
        <v>41</v>
      </c>
      <c r="CP177" s="79">
        <v>37</v>
      </c>
      <c r="CQ177" s="240" t="s">
        <v>1149</v>
      </c>
      <c r="CR177" s="241">
        <v>71.4</v>
      </c>
      <c r="CS177" s="350">
        <v>0</v>
      </c>
      <c r="CT177" s="351">
        <v>0</v>
      </c>
      <c r="CU177" s="352">
        <v>0</v>
      </c>
      <c r="CV177" s="68">
        <v>2149</v>
      </c>
      <c r="CW177" s="69">
        <v>4137</v>
      </c>
      <c r="CX177" s="70">
        <f t="shared" si="47"/>
        <v>192.50814332247558</v>
      </c>
      <c r="CY177" s="69">
        <v>1649</v>
      </c>
      <c r="CZ177" s="70">
        <f t="shared" si="48"/>
        <v>76.73336435551418</v>
      </c>
      <c r="DA177" s="69">
        <v>1306</v>
      </c>
      <c r="DB177" s="70">
        <f t="shared" si="49"/>
        <v>60.77245230339693</v>
      </c>
      <c r="DC177" s="69">
        <v>2505</v>
      </c>
      <c r="DD177" s="71">
        <f t="shared" si="50"/>
        <v>116.5658445788739</v>
      </c>
      <c r="DE177" s="69">
        <v>2366</v>
      </c>
      <c r="DF177" s="71">
        <f t="shared" si="51"/>
        <v>110.09771986970685</v>
      </c>
      <c r="DG177" s="69">
        <v>2427</v>
      </c>
      <c r="DH177" s="71">
        <f t="shared" si="52"/>
        <v>112.93624941833411</v>
      </c>
      <c r="DI177" s="72">
        <v>2181</v>
      </c>
      <c r="DJ177" s="73">
        <f t="shared" si="53"/>
        <v>101.4890646812471</v>
      </c>
      <c r="DK177" s="74">
        <v>6</v>
      </c>
      <c r="DL177" s="75">
        <f t="shared" si="54"/>
        <v>100</v>
      </c>
      <c r="DM177" s="251">
        <v>0</v>
      </c>
      <c r="DN177" s="252">
        <v>0</v>
      </c>
      <c r="DO177" s="230">
        <v>0</v>
      </c>
      <c r="DP177" s="253"/>
    </row>
    <row r="178" spans="1:120" ht="15" customHeight="1" thickBot="1">
      <c r="A178" s="47">
        <v>9</v>
      </c>
      <c r="B178" s="48" t="s">
        <v>449</v>
      </c>
      <c r="C178" s="2">
        <v>9</v>
      </c>
      <c r="D178" s="2">
        <v>3</v>
      </c>
      <c r="E178" s="2">
        <v>0</v>
      </c>
      <c r="F178" s="2">
        <v>1</v>
      </c>
      <c r="G178" s="3">
        <v>13</v>
      </c>
      <c r="H178" s="2">
        <v>2774</v>
      </c>
      <c r="I178" s="290"/>
      <c r="J178" s="49">
        <v>2</v>
      </c>
      <c r="K178" s="49">
        <v>1</v>
      </c>
      <c r="L178" s="50">
        <f t="shared" si="57"/>
        <v>50</v>
      </c>
      <c r="M178" s="2">
        <v>38</v>
      </c>
      <c r="N178" s="2">
        <v>38</v>
      </c>
      <c r="O178" s="51">
        <f t="shared" si="40"/>
        <v>100</v>
      </c>
      <c r="P178">
        <v>97.33</v>
      </c>
      <c r="Q178">
        <v>94.67</v>
      </c>
      <c r="R178">
        <v>84</v>
      </c>
      <c r="S178">
        <v>113.33</v>
      </c>
      <c r="T178">
        <v>97.33</v>
      </c>
      <c r="U178" s="266">
        <v>27.710843373493976</v>
      </c>
      <c r="V178" s="266">
        <v>97.59036144578313</v>
      </c>
      <c r="W178" s="266">
        <v>93.97590361445783</v>
      </c>
      <c r="X178" s="266">
        <v>86.74698795180723</v>
      </c>
      <c r="Y178" s="266">
        <v>89.1566265060241</v>
      </c>
      <c r="Z178" s="266">
        <v>86.74698795180723</v>
      </c>
      <c r="AA178" s="266">
        <v>84.33734939759037</v>
      </c>
      <c r="AB178" s="266">
        <v>78.98</v>
      </c>
      <c r="AC178" s="266">
        <v>86.74698795180723</v>
      </c>
      <c r="AD178" s="267">
        <v>8</v>
      </c>
      <c r="AE178" s="268">
        <v>9</v>
      </c>
      <c r="AF178" s="269">
        <f t="shared" si="41"/>
        <v>1</v>
      </c>
      <c r="AG178" s="266">
        <f t="shared" si="42"/>
        <v>11.11111111111111</v>
      </c>
      <c r="AH178" s="228">
        <v>0</v>
      </c>
      <c r="AI178" s="229">
        <v>0</v>
      </c>
      <c r="AJ178" s="230">
        <v>0</v>
      </c>
      <c r="AK178" s="7">
        <v>0</v>
      </c>
      <c r="AL178" s="7">
        <v>0</v>
      </c>
      <c r="AM178" s="53">
        <v>0</v>
      </c>
      <c r="AN178" s="54">
        <v>0</v>
      </c>
      <c r="AO178" s="238">
        <v>1</v>
      </c>
      <c r="AP178" s="54">
        <v>0</v>
      </c>
      <c r="AQ178" s="207" t="s">
        <v>1090</v>
      </c>
      <c r="AR178" s="207">
        <v>168</v>
      </c>
      <c r="AS178" s="207">
        <v>0</v>
      </c>
      <c r="AT178" s="206">
        <v>0</v>
      </c>
      <c r="AU178" s="207">
        <v>168</v>
      </c>
      <c r="AV178" s="207">
        <v>0</v>
      </c>
      <c r="AW178" s="206">
        <v>0</v>
      </c>
      <c r="AX178" s="207">
        <v>168</v>
      </c>
      <c r="AY178" s="213">
        <v>0</v>
      </c>
      <c r="AZ178" s="210">
        <v>0</v>
      </c>
      <c r="BA178" s="231">
        <f t="shared" si="55"/>
        <v>0</v>
      </c>
      <c r="BB178" s="211" t="s">
        <v>924</v>
      </c>
      <c r="BC178" s="57">
        <v>1435</v>
      </c>
      <c r="BD178" s="57">
        <v>352</v>
      </c>
      <c r="BE178" s="56">
        <f t="shared" si="43"/>
        <v>0.7358885017421604</v>
      </c>
      <c r="BF178" s="57">
        <v>517</v>
      </c>
      <c r="BG178" s="57">
        <v>43</v>
      </c>
      <c r="BH178" s="58">
        <f t="shared" si="44"/>
        <v>0.16634429400386846</v>
      </c>
      <c r="BI178" s="1">
        <v>70</v>
      </c>
      <c r="BJ178" s="1">
        <v>25</v>
      </c>
      <c r="BK178" s="59">
        <f t="shared" si="45"/>
        <v>35.714285714285715</v>
      </c>
      <c r="BL178" s="1">
        <v>70</v>
      </c>
      <c r="BM178" s="1">
        <v>17</v>
      </c>
      <c r="BN178" s="59">
        <f t="shared" si="46"/>
        <v>24.285714285714285</v>
      </c>
      <c r="BO178" s="76">
        <v>0</v>
      </c>
      <c r="BP178" s="77">
        <v>0</v>
      </c>
      <c r="BQ178" s="77">
        <v>0</v>
      </c>
      <c r="BR178" s="77">
        <v>0</v>
      </c>
      <c r="BS178" s="78">
        <v>0</v>
      </c>
      <c r="BT178" s="77">
        <v>70</v>
      </c>
      <c r="BU178" s="312"/>
      <c r="BV178" s="312"/>
      <c r="BW178" s="312"/>
      <c r="BX178" s="312"/>
      <c r="BY178" s="52">
        <v>1</v>
      </c>
      <c r="BZ178" s="226">
        <v>6282</v>
      </c>
      <c r="CA178" s="227">
        <v>3</v>
      </c>
      <c r="CB178" s="227">
        <v>100</v>
      </c>
      <c r="CC178" s="66">
        <v>790</v>
      </c>
      <c r="CD178" s="66">
        <v>657</v>
      </c>
      <c r="CE178" s="273" t="s">
        <v>450</v>
      </c>
      <c r="CF178" s="277">
        <v>6282</v>
      </c>
      <c r="CG178" s="278">
        <v>3</v>
      </c>
      <c r="CH178" s="64">
        <v>100</v>
      </c>
      <c r="CI178" s="239">
        <v>7</v>
      </c>
      <c r="CJ178" s="79">
        <v>50</v>
      </c>
      <c r="CK178" s="79">
        <v>0</v>
      </c>
      <c r="CL178" s="79">
        <v>57</v>
      </c>
      <c r="CM178" s="79">
        <v>99</v>
      </c>
      <c r="CN178" s="79">
        <v>0</v>
      </c>
      <c r="CO178" s="79">
        <v>36</v>
      </c>
      <c r="CP178" s="79">
        <v>54</v>
      </c>
      <c r="CQ178" s="240" t="s">
        <v>1145</v>
      </c>
      <c r="CR178" s="241">
        <v>71.4</v>
      </c>
      <c r="CS178" s="350">
        <v>1</v>
      </c>
      <c r="CT178" s="351">
        <v>1</v>
      </c>
      <c r="CU178" s="352">
        <v>100</v>
      </c>
      <c r="CV178" s="68">
        <v>3869</v>
      </c>
      <c r="CW178" s="69">
        <v>3882</v>
      </c>
      <c r="CX178" s="70">
        <f t="shared" si="47"/>
        <v>100.3360041354355</v>
      </c>
      <c r="CY178" s="69">
        <v>2705</v>
      </c>
      <c r="CZ178" s="70">
        <f t="shared" si="48"/>
        <v>69.9147066425433</v>
      </c>
      <c r="DA178" s="69">
        <v>2290</v>
      </c>
      <c r="DB178" s="70">
        <f t="shared" si="49"/>
        <v>59.188420780563455</v>
      </c>
      <c r="DC178" s="69">
        <v>3246</v>
      </c>
      <c r="DD178" s="71">
        <f t="shared" si="50"/>
        <v>83.89764797105195</v>
      </c>
      <c r="DE178" s="69">
        <v>3014</v>
      </c>
      <c r="DF178" s="71">
        <f t="shared" si="51"/>
        <v>77.90126647712587</v>
      </c>
      <c r="DG178" s="69">
        <v>2544</v>
      </c>
      <c r="DH178" s="71">
        <f t="shared" si="52"/>
        <v>65.75342465753424</v>
      </c>
      <c r="DI178" s="72">
        <v>3671</v>
      </c>
      <c r="DJ178" s="73">
        <f t="shared" si="53"/>
        <v>94.88239855259756</v>
      </c>
      <c r="DK178" s="74">
        <v>7</v>
      </c>
      <c r="DL178" s="75">
        <f t="shared" si="54"/>
        <v>116.66666666666667</v>
      </c>
      <c r="DM178" s="251">
        <v>1</v>
      </c>
      <c r="DN178" s="252">
        <v>1</v>
      </c>
      <c r="DO178" s="230">
        <v>100</v>
      </c>
      <c r="DP178" s="253"/>
    </row>
    <row r="179" spans="1:120" ht="15" customHeight="1" thickBot="1">
      <c r="A179" s="47">
        <v>7</v>
      </c>
      <c r="B179" s="48" t="s">
        <v>451</v>
      </c>
      <c r="C179" s="2">
        <v>3</v>
      </c>
      <c r="D179" s="2">
        <v>3</v>
      </c>
      <c r="E179" s="2">
        <v>0</v>
      </c>
      <c r="F179" s="2">
        <v>0</v>
      </c>
      <c r="G179" s="3">
        <v>6</v>
      </c>
      <c r="H179" s="2">
        <v>2915</v>
      </c>
      <c r="I179" s="290"/>
      <c r="J179" s="49">
        <v>2</v>
      </c>
      <c r="K179" s="49">
        <v>0</v>
      </c>
      <c r="L179" s="50">
        <f t="shared" si="57"/>
        <v>0</v>
      </c>
      <c r="M179" s="2">
        <v>38</v>
      </c>
      <c r="N179" s="2">
        <v>38</v>
      </c>
      <c r="O179" s="51">
        <f t="shared" si="40"/>
        <v>100</v>
      </c>
      <c r="P179">
        <v>67.11</v>
      </c>
      <c r="Q179">
        <v>81.58</v>
      </c>
      <c r="R179">
        <v>71.05</v>
      </c>
      <c r="S179">
        <v>84.21</v>
      </c>
      <c r="T179">
        <v>75.99</v>
      </c>
      <c r="U179" s="266">
        <v>91.8918918918919</v>
      </c>
      <c r="V179" s="266">
        <v>122.97297297297298</v>
      </c>
      <c r="W179" s="266">
        <v>144.5945945945946</v>
      </c>
      <c r="X179" s="266">
        <v>143.24324324324326</v>
      </c>
      <c r="Y179" s="266">
        <v>110.8108108108108</v>
      </c>
      <c r="Z179" s="266">
        <v>151.35135135135135</v>
      </c>
      <c r="AA179" s="266">
        <v>98.64864864864865</v>
      </c>
      <c r="AB179" s="266">
        <v>43.06</v>
      </c>
      <c r="AC179" s="266">
        <v>4.054054054054054</v>
      </c>
      <c r="AD179" s="267">
        <v>2</v>
      </c>
      <c r="AE179" s="268">
        <v>9</v>
      </c>
      <c r="AF179" s="269">
        <f t="shared" si="41"/>
        <v>7</v>
      </c>
      <c r="AG179" s="266">
        <f t="shared" si="42"/>
        <v>77.77777777777779</v>
      </c>
      <c r="AH179" s="228">
        <v>0</v>
      </c>
      <c r="AI179" s="229">
        <v>0</v>
      </c>
      <c r="AJ179" s="230">
        <v>0</v>
      </c>
      <c r="AK179" s="7">
        <v>0</v>
      </c>
      <c r="AL179" s="7">
        <v>0</v>
      </c>
      <c r="AM179" s="53">
        <v>0</v>
      </c>
      <c r="AN179" s="54">
        <v>0</v>
      </c>
      <c r="AO179" s="238">
        <v>2</v>
      </c>
      <c r="AP179" s="54">
        <v>0</v>
      </c>
      <c r="AQ179" s="207" t="s">
        <v>1091</v>
      </c>
      <c r="AR179" s="207">
        <v>168</v>
      </c>
      <c r="AS179" s="207">
        <v>0</v>
      </c>
      <c r="AT179" s="206">
        <v>0</v>
      </c>
      <c r="AU179" s="207">
        <v>168</v>
      </c>
      <c r="AV179" s="207">
        <v>0</v>
      </c>
      <c r="AW179" s="206">
        <v>0</v>
      </c>
      <c r="AX179" s="207">
        <v>168</v>
      </c>
      <c r="AY179" s="213">
        <v>0</v>
      </c>
      <c r="AZ179" s="210">
        <v>0</v>
      </c>
      <c r="BA179" s="231">
        <f t="shared" si="55"/>
        <v>0</v>
      </c>
      <c r="BB179" s="211" t="s">
        <v>924</v>
      </c>
      <c r="BC179" s="57">
        <v>1510</v>
      </c>
      <c r="BD179" s="57">
        <v>754</v>
      </c>
      <c r="BE179" s="56">
        <f t="shared" si="43"/>
        <v>1.4980132450331127</v>
      </c>
      <c r="BF179" s="57">
        <v>556</v>
      </c>
      <c r="BG179" s="57">
        <v>56</v>
      </c>
      <c r="BH179" s="58">
        <f t="shared" si="44"/>
        <v>0.2014388489208633</v>
      </c>
      <c r="BI179" s="1">
        <v>79</v>
      </c>
      <c r="BJ179" s="1">
        <v>31</v>
      </c>
      <c r="BK179" s="59">
        <f t="shared" si="45"/>
        <v>39.24050632911392</v>
      </c>
      <c r="BL179" s="1">
        <v>79</v>
      </c>
      <c r="BM179" s="1">
        <v>15</v>
      </c>
      <c r="BN179" s="59">
        <f t="shared" si="46"/>
        <v>18.9873417721519</v>
      </c>
      <c r="BO179" s="76">
        <v>0</v>
      </c>
      <c r="BP179" s="77">
        <v>1</v>
      </c>
      <c r="BQ179" s="77">
        <v>0</v>
      </c>
      <c r="BR179" s="77">
        <v>0</v>
      </c>
      <c r="BS179" s="78">
        <v>1</v>
      </c>
      <c r="BT179" s="77">
        <v>79</v>
      </c>
      <c r="BU179" s="312"/>
      <c r="BV179" s="312"/>
      <c r="BW179" s="312"/>
      <c r="BX179" s="312"/>
      <c r="BY179" s="52">
        <v>0</v>
      </c>
      <c r="BZ179" s="226">
        <v>6065</v>
      </c>
      <c r="CA179" s="227">
        <v>3</v>
      </c>
      <c r="CB179" s="227">
        <v>100</v>
      </c>
      <c r="CC179" s="66">
        <v>881</v>
      </c>
      <c r="CD179" s="66">
        <v>843</v>
      </c>
      <c r="CE179" s="273" t="s">
        <v>452</v>
      </c>
      <c r="CF179" s="277">
        <v>6065</v>
      </c>
      <c r="CG179" s="278">
        <v>3</v>
      </c>
      <c r="CH179" s="64">
        <v>100</v>
      </c>
      <c r="CI179" s="239">
        <v>7</v>
      </c>
      <c r="CJ179" s="79">
        <v>0</v>
      </c>
      <c r="CK179" s="79">
        <v>0</v>
      </c>
      <c r="CL179" s="79">
        <v>4</v>
      </c>
      <c r="CM179" s="79">
        <v>0</v>
      </c>
      <c r="CN179" s="79">
        <v>0</v>
      </c>
      <c r="CO179" s="79">
        <v>6</v>
      </c>
      <c r="CP179" s="79">
        <v>11</v>
      </c>
      <c r="CQ179" s="240" t="s">
        <v>1150</v>
      </c>
      <c r="CR179" s="241">
        <v>42.8</v>
      </c>
      <c r="CS179" s="350">
        <v>0</v>
      </c>
      <c r="CT179" s="351">
        <v>0</v>
      </c>
      <c r="CU179" s="352">
        <v>0</v>
      </c>
      <c r="CV179" s="68">
        <v>2344</v>
      </c>
      <c r="CW179" s="69">
        <v>4631</v>
      </c>
      <c r="CX179" s="70">
        <f t="shared" si="47"/>
        <v>197.56825938566553</v>
      </c>
      <c r="CY179" s="69">
        <v>2333</v>
      </c>
      <c r="CZ179" s="70">
        <f t="shared" si="48"/>
        <v>99.53071672354949</v>
      </c>
      <c r="DA179" s="69">
        <v>864</v>
      </c>
      <c r="DB179" s="70">
        <f t="shared" si="49"/>
        <v>36.86006825938566</v>
      </c>
      <c r="DC179" s="69">
        <v>4012</v>
      </c>
      <c r="DD179" s="71">
        <f t="shared" si="50"/>
        <v>171.160409556314</v>
      </c>
      <c r="DE179" s="69">
        <v>2623</v>
      </c>
      <c r="DF179" s="71">
        <f t="shared" si="51"/>
        <v>111.90273037542661</v>
      </c>
      <c r="DG179" s="69">
        <v>2122</v>
      </c>
      <c r="DH179" s="71">
        <f t="shared" si="52"/>
        <v>90.52901023890784</v>
      </c>
      <c r="DI179" s="72">
        <v>2088</v>
      </c>
      <c r="DJ179" s="73">
        <f t="shared" si="53"/>
        <v>89.07849829351537</v>
      </c>
      <c r="DK179" s="74">
        <v>6</v>
      </c>
      <c r="DL179" s="75">
        <f t="shared" si="54"/>
        <v>100</v>
      </c>
      <c r="DM179" s="251">
        <v>1</v>
      </c>
      <c r="DN179" s="252">
        <v>1</v>
      </c>
      <c r="DO179" s="230">
        <v>100</v>
      </c>
      <c r="DP179" s="253"/>
    </row>
    <row r="180" spans="1:120" ht="15" customHeight="1" thickBot="1">
      <c r="A180" s="47">
        <v>5</v>
      </c>
      <c r="B180" s="48" t="s">
        <v>453</v>
      </c>
      <c r="C180" s="2">
        <v>0</v>
      </c>
      <c r="D180" s="2">
        <v>2</v>
      </c>
      <c r="E180" s="2">
        <v>0</v>
      </c>
      <c r="F180" s="2">
        <v>0</v>
      </c>
      <c r="G180" s="3">
        <v>2</v>
      </c>
      <c r="H180" s="2">
        <v>1716</v>
      </c>
      <c r="I180" s="290"/>
      <c r="J180" s="49">
        <v>2</v>
      </c>
      <c r="K180" s="49">
        <v>0</v>
      </c>
      <c r="L180" s="50">
        <f t="shared" si="57"/>
        <v>0</v>
      </c>
      <c r="M180" s="2">
        <v>19</v>
      </c>
      <c r="N180" s="2">
        <v>19</v>
      </c>
      <c r="O180" s="51">
        <f t="shared" si="40"/>
        <v>100</v>
      </c>
      <c r="P180">
        <v>13.73</v>
      </c>
      <c r="Q180">
        <v>11.76</v>
      </c>
      <c r="R180">
        <v>13.73</v>
      </c>
      <c r="S180">
        <v>3.92</v>
      </c>
      <c r="T180">
        <v>10.78</v>
      </c>
      <c r="U180" s="266">
        <v>147.36842105263156</v>
      </c>
      <c r="V180" s="266">
        <v>184.21052631578948</v>
      </c>
      <c r="W180" s="266">
        <v>178.94736842105263</v>
      </c>
      <c r="X180" s="266">
        <v>189.4736842105263</v>
      </c>
      <c r="Y180" s="266">
        <v>173.6842105263158</v>
      </c>
      <c r="Z180" s="266">
        <v>205.26315789473685</v>
      </c>
      <c r="AA180" s="266">
        <v>157.89473684210526</v>
      </c>
      <c r="AB180" s="266">
        <v>46.35</v>
      </c>
      <c r="AC180" s="266">
        <v>100</v>
      </c>
      <c r="AD180" s="267">
        <v>1</v>
      </c>
      <c r="AE180" s="268">
        <v>9</v>
      </c>
      <c r="AF180" s="269">
        <f t="shared" si="41"/>
        <v>8</v>
      </c>
      <c r="AG180" s="266">
        <f t="shared" si="42"/>
        <v>88.88888888888889</v>
      </c>
      <c r="AH180" s="228">
        <v>0</v>
      </c>
      <c r="AI180" s="229">
        <v>0</v>
      </c>
      <c r="AJ180" s="230">
        <v>0</v>
      </c>
      <c r="AK180" s="7">
        <v>1</v>
      </c>
      <c r="AL180" s="7">
        <v>1</v>
      </c>
      <c r="AM180" s="53">
        <v>100</v>
      </c>
      <c r="AN180" s="54">
        <v>0</v>
      </c>
      <c r="AO180" s="238">
        <v>0</v>
      </c>
      <c r="AP180" s="54">
        <v>0</v>
      </c>
      <c r="AQ180" s="207" t="s">
        <v>1092</v>
      </c>
      <c r="AR180" s="207">
        <v>120</v>
      </c>
      <c r="AS180" s="207">
        <v>56</v>
      </c>
      <c r="AT180" s="206">
        <v>77.78</v>
      </c>
      <c r="AU180" s="207">
        <v>120</v>
      </c>
      <c r="AV180" s="207">
        <v>79</v>
      </c>
      <c r="AW180" s="206">
        <v>109.72</v>
      </c>
      <c r="AX180" s="207">
        <v>120</v>
      </c>
      <c r="AY180" s="213">
        <v>61</v>
      </c>
      <c r="AZ180" s="210">
        <v>84.72</v>
      </c>
      <c r="BA180" s="231">
        <f t="shared" si="55"/>
        <v>89.92999999999998</v>
      </c>
      <c r="BB180" s="211" t="s">
        <v>930</v>
      </c>
      <c r="BC180" s="57">
        <v>914</v>
      </c>
      <c r="BD180" s="57">
        <v>144</v>
      </c>
      <c r="BE180" s="56">
        <f t="shared" si="43"/>
        <v>0.47264770240700216</v>
      </c>
      <c r="BF180" s="57">
        <v>308</v>
      </c>
      <c r="BG180" s="57">
        <v>21</v>
      </c>
      <c r="BH180" s="58">
        <f t="shared" si="44"/>
        <v>0.13636363636363635</v>
      </c>
      <c r="BI180" s="1">
        <v>58</v>
      </c>
      <c r="BJ180" s="1">
        <v>29</v>
      </c>
      <c r="BK180" s="59">
        <f t="shared" si="45"/>
        <v>50</v>
      </c>
      <c r="BL180" s="1">
        <v>58</v>
      </c>
      <c r="BM180" s="1">
        <v>15</v>
      </c>
      <c r="BN180" s="59">
        <f t="shared" si="46"/>
        <v>25.862068965517242</v>
      </c>
      <c r="BO180" s="76">
        <v>1</v>
      </c>
      <c r="BP180" s="77">
        <v>3</v>
      </c>
      <c r="BQ180" s="77">
        <v>0</v>
      </c>
      <c r="BR180" s="77">
        <v>0</v>
      </c>
      <c r="BS180" s="78">
        <v>3</v>
      </c>
      <c r="BT180" s="77">
        <v>58</v>
      </c>
      <c r="BU180" s="312"/>
      <c r="BV180" s="312"/>
      <c r="BW180" s="312"/>
      <c r="BX180" s="312"/>
      <c r="BY180" s="52">
        <v>0</v>
      </c>
      <c r="BZ180" s="226">
        <v>3864</v>
      </c>
      <c r="CA180" s="227">
        <v>2</v>
      </c>
      <c r="CB180" s="227">
        <v>100</v>
      </c>
      <c r="CC180" s="66">
        <v>537</v>
      </c>
      <c r="CD180" s="66">
        <v>507</v>
      </c>
      <c r="CE180" s="273" t="s">
        <v>454</v>
      </c>
      <c r="CF180" s="277">
        <v>3864</v>
      </c>
      <c r="CG180" s="278">
        <v>2</v>
      </c>
      <c r="CH180" s="64">
        <v>100</v>
      </c>
      <c r="CI180" s="239">
        <v>7</v>
      </c>
      <c r="CJ180" s="79">
        <v>12</v>
      </c>
      <c r="CK180" s="79">
        <v>0</v>
      </c>
      <c r="CL180" s="79">
        <v>18</v>
      </c>
      <c r="CM180" s="79">
        <v>29</v>
      </c>
      <c r="CN180" s="79">
        <v>0</v>
      </c>
      <c r="CO180" s="79">
        <v>46</v>
      </c>
      <c r="CP180" s="79">
        <v>42</v>
      </c>
      <c r="CQ180" s="240" t="s">
        <v>1145</v>
      </c>
      <c r="CR180" s="241">
        <v>71.4</v>
      </c>
      <c r="CS180" s="350">
        <v>0</v>
      </c>
      <c r="CT180" s="351">
        <v>0</v>
      </c>
      <c r="CU180" s="352">
        <v>0</v>
      </c>
      <c r="CV180" s="68">
        <v>1992</v>
      </c>
      <c r="CW180" s="69">
        <v>2519</v>
      </c>
      <c r="CX180" s="70">
        <f t="shared" si="47"/>
        <v>126.45582329317268</v>
      </c>
      <c r="CY180" s="69">
        <v>1864</v>
      </c>
      <c r="CZ180" s="70">
        <f t="shared" si="48"/>
        <v>93.57429718875501</v>
      </c>
      <c r="DA180" s="69">
        <v>1588</v>
      </c>
      <c r="DB180" s="70">
        <f t="shared" si="49"/>
        <v>79.71887550200803</v>
      </c>
      <c r="DC180" s="69">
        <v>3793</v>
      </c>
      <c r="DD180" s="71">
        <f t="shared" si="50"/>
        <v>190.41164658634537</v>
      </c>
      <c r="DE180" s="69">
        <v>2044</v>
      </c>
      <c r="DF180" s="71">
        <f t="shared" si="51"/>
        <v>102.61044176706828</v>
      </c>
      <c r="DG180" s="69">
        <v>1830</v>
      </c>
      <c r="DH180" s="71">
        <f t="shared" si="52"/>
        <v>91.86746987951807</v>
      </c>
      <c r="DI180" s="72">
        <v>0</v>
      </c>
      <c r="DJ180" s="73">
        <f t="shared" si="53"/>
        <v>0</v>
      </c>
      <c r="DK180" s="74">
        <v>6</v>
      </c>
      <c r="DL180" s="75">
        <f t="shared" si="54"/>
        <v>100</v>
      </c>
      <c r="DM180" s="251">
        <v>0</v>
      </c>
      <c r="DN180" s="252">
        <v>0</v>
      </c>
      <c r="DO180" s="230">
        <v>0</v>
      </c>
      <c r="DP180" s="253"/>
    </row>
    <row r="181" spans="1:120" ht="15" customHeight="1" thickBot="1">
      <c r="A181" s="47">
        <v>11</v>
      </c>
      <c r="B181" s="48" t="s">
        <v>455</v>
      </c>
      <c r="C181" s="2">
        <v>2</v>
      </c>
      <c r="D181" s="2">
        <v>2</v>
      </c>
      <c r="E181" s="2">
        <v>1</v>
      </c>
      <c r="F181" s="2">
        <v>0</v>
      </c>
      <c r="G181" s="3">
        <v>5</v>
      </c>
      <c r="H181" s="2">
        <v>2177</v>
      </c>
      <c r="I181" s="290"/>
      <c r="J181" s="49">
        <v>2</v>
      </c>
      <c r="K181" s="49">
        <v>0</v>
      </c>
      <c r="L181" s="50">
        <f t="shared" si="57"/>
        <v>0</v>
      </c>
      <c r="M181" s="2">
        <v>23</v>
      </c>
      <c r="N181" s="2">
        <v>22</v>
      </c>
      <c r="O181" s="51">
        <f t="shared" si="40"/>
        <v>95.65217391304348</v>
      </c>
      <c r="P181">
        <v>97.25</v>
      </c>
      <c r="Q181">
        <v>77.98</v>
      </c>
      <c r="R181">
        <v>88.07</v>
      </c>
      <c r="S181">
        <v>94.5</v>
      </c>
      <c r="T181">
        <v>89.45</v>
      </c>
      <c r="U181" s="266">
        <v>73.46938775510205</v>
      </c>
      <c r="V181" s="266">
        <v>102.04081632653062</v>
      </c>
      <c r="W181" s="266">
        <v>93.87755102040816</v>
      </c>
      <c r="X181" s="266">
        <v>107.14285714285714</v>
      </c>
      <c r="Y181" s="266">
        <v>85.71428571428571</v>
      </c>
      <c r="Z181" s="266">
        <v>93.87755102040816</v>
      </c>
      <c r="AA181" s="266">
        <v>105.10204081632652</v>
      </c>
      <c r="AB181" s="266">
        <v>88.15</v>
      </c>
      <c r="AC181" s="266">
        <v>86.73469387755102</v>
      </c>
      <c r="AD181" s="267">
        <v>4</v>
      </c>
      <c r="AE181" s="268">
        <v>9</v>
      </c>
      <c r="AF181" s="269">
        <f t="shared" si="41"/>
        <v>5</v>
      </c>
      <c r="AG181" s="266">
        <f t="shared" si="42"/>
        <v>55.55555555555556</v>
      </c>
      <c r="AH181" s="228">
        <v>0</v>
      </c>
      <c r="AI181" s="229">
        <v>0</v>
      </c>
      <c r="AJ181" s="230">
        <v>0</v>
      </c>
      <c r="AK181" s="7">
        <v>0</v>
      </c>
      <c r="AL181" s="7">
        <v>0</v>
      </c>
      <c r="AM181" s="53">
        <v>0</v>
      </c>
      <c r="AN181" s="54">
        <v>0</v>
      </c>
      <c r="AO181" s="238">
        <v>0</v>
      </c>
      <c r="AP181" s="54">
        <v>0</v>
      </c>
      <c r="AQ181" s="207" t="s">
        <v>1093</v>
      </c>
      <c r="AR181" s="207">
        <v>168</v>
      </c>
      <c r="AS181" s="207">
        <v>0</v>
      </c>
      <c r="AT181" s="206">
        <v>0</v>
      </c>
      <c r="AU181" s="207">
        <v>168</v>
      </c>
      <c r="AV181" s="207">
        <v>0</v>
      </c>
      <c r="AW181" s="206">
        <v>0</v>
      </c>
      <c r="AX181" s="207">
        <v>168</v>
      </c>
      <c r="AY181" s="213">
        <v>0</v>
      </c>
      <c r="AZ181" s="210">
        <v>0</v>
      </c>
      <c r="BA181" s="231">
        <f t="shared" si="55"/>
        <v>0</v>
      </c>
      <c r="BB181" s="211" t="s">
        <v>924</v>
      </c>
      <c r="BC181" s="57">
        <v>1114</v>
      </c>
      <c r="BD181" s="57">
        <v>61</v>
      </c>
      <c r="BE181" s="56">
        <f t="shared" si="43"/>
        <v>0.1642728904847397</v>
      </c>
      <c r="BF181" s="57">
        <v>363</v>
      </c>
      <c r="BG181" s="57">
        <v>2</v>
      </c>
      <c r="BH181" s="58">
        <f t="shared" si="44"/>
        <v>0.011019283746556474</v>
      </c>
      <c r="BI181" s="1">
        <v>66</v>
      </c>
      <c r="BJ181" s="1">
        <v>39</v>
      </c>
      <c r="BK181" s="59">
        <f t="shared" si="45"/>
        <v>59.09090909090909</v>
      </c>
      <c r="BL181" s="1">
        <v>66</v>
      </c>
      <c r="BM181" s="1">
        <v>16</v>
      </c>
      <c r="BN181" s="59">
        <f t="shared" si="46"/>
        <v>24.242424242424242</v>
      </c>
      <c r="BO181" s="76">
        <v>1</v>
      </c>
      <c r="BP181" s="77">
        <v>1</v>
      </c>
      <c r="BQ181" s="77">
        <v>1</v>
      </c>
      <c r="BR181" s="77">
        <v>0</v>
      </c>
      <c r="BS181" s="78">
        <v>2</v>
      </c>
      <c r="BT181" s="77">
        <v>66</v>
      </c>
      <c r="BU181" s="312"/>
      <c r="BV181" s="312"/>
      <c r="BW181" s="312"/>
      <c r="BX181" s="312"/>
      <c r="BY181" s="52">
        <v>0</v>
      </c>
      <c r="BZ181" s="226">
        <v>6106</v>
      </c>
      <c r="CA181" s="227">
        <v>3</v>
      </c>
      <c r="CB181" s="227">
        <v>100</v>
      </c>
      <c r="CC181" s="66">
        <v>834</v>
      </c>
      <c r="CD181" s="66">
        <v>648</v>
      </c>
      <c r="CE181" s="273" t="s">
        <v>456</v>
      </c>
      <c r="CF181" s="277">
        <v>6106</v>
      </c>
      <c r="CG181" s="278">
        <v>2</v>
      </c>
      <c r="CH181" s="64">
        <v>100</v>
      </c>
      <c r="CI181" s="239">
        <v>7</v>
      </c>
      <c r="CJ181" s="79">
        <v>124</v>
      </c>
      <c r="CK181" s="79">
        <v>0</v>
      </c>
      <c r="CL181" s="79">
        <v>108</v>
      </c>
      <c r="CM181" s="79">
        <v>0</v>
      </c>
      <c r="CN181" s="79">
        <v>0</v>
      </c>
      <c r="CO181" s="79">
        <v>70</v>
      </c>
      <c r="CP181" s="79">
        <v>43</v>
      </c>
      <c r="CQ181" s="240" t="s">
        <v>1146</v>
      </c>
      <c r="CR181" s="241">
        <v>57.1</v>
      </c>
      <c r="CS181" s="350">
        <v>0</v>
      </c>
      <c r="CT181" s="351">
        <v>0</v>
      </c>
      <c r="CU181" s="352">
        <v>0</v>
      </c>
      <c r="CV181" s="68">
        <v>1548</v>
      </c>
      <c r="CW181" s="69">
        <v>1543</v>
      </c>
      <c r="CX181" s="70">
        <f t="shared" si="47"/>
        <v>99.67700258397933</v>
      </c>
      <c r="CY181" s="69">
        <v>1894</v>
      </c>
      <c r="CZ181" s="70">
        <f t="shared" si="48"/>
        <v>122.3514211886305</v>
      </c>
      <c r="DA181" s="69">
        <v>1888</v>
      </c>
      <c r="DB181" s="70">
        <f t="shared" si="49"/>
        <v>121.9638242894057</v>
      </c>
      <c r="DC181" s="69">
        <v>1900</v>
      </c>
      <c r="DD181" s="71">
        <f t="shared" si="50"/>
        <v>122.7390180878553</v>
      </c>
      <c r="DE181" s="69">
        <v>1888</v>
      </c>
      <c r="DF181" s="71">
        <f t="shared" si="51"/>
        <v>121.9638242894057</v>
      </c>
      <c r="DG181" s="69">
        <v>1894</v>
      </c>
      <c r="DH181" s="71">
        <f t="shared" si="52"/>
        <v>122.3514211886305</v>
      </c>
      <c r="DI181" s="72">
        <v>0</v>
      </c>
      <c r="DJ181" s="73">
        <f t="shared" si="53"/>
        <v>0</v>
      </c>
      <c r="DK181" s="74">
        <v>6</v>
      </c>
      <c r="DL181" s="75">
        <f t="shared" si="54"/>
        <v>100</v>
      </c>
      <c r="DM181" s="251">
        <v>0</v>
      </c>
      <c r="DN181" s="252">
        <v>0</v>
      </c>
      <c r="DO181" s="230">
        <v>0</v>
      </c>
      <c r="DP181" s="253"/>
    </row>
    <row r="182" spans="1:120" ht="15" customHeight="1" thickBot="1">
      <c r="A182" s="47">
        <v>11</v>
      </c>
      <c r="B182" s="48" t="s">
        <v>457</v>
      </c>
      <c r="C182" s="2">
        <v>5</v>
      </c>
      <c r="D182" s="2">
        <v>1</v>
      </c>
      <c r="E182" s="2">
        <v>0</v>
      </c>
      <c r="F182" s="2">
        <v>0</v>
      </c>
      <c r="G182" s="3">
        <v>6</v>
      </c>
      <c r="H182" s="2">
        <v>2393</v>
      </c>
      <c r="I182" s="290"/>
      <c r="J182" s="49">
        <v>1</v>
      </c>
      <c r="K182" s="49">
        <v>0</v>
      </c>
      <c r="L182" s="50">
        <f t="shared" si="57"/>
        <v>0</v>
      </c>
      <c r="M182" s="2">
        <v>31</v>
      </c>
      <c r="N182" s="2">
        <v>29</v>
      </c>
      <c r="O182" s="51">
        <f t="shared" si="40"/>
        <v>93.54838709677419</v>
      </c>
      <c r="P182">
        <v>90.48</v>
      </c>
      <c r="Q182">
        <v>90.48</v>
      </c>
      <c r="R182">
        <v>89.29</v>
      </c>
      <c r="S182">
        <v>85.71</v>
      </c>
      <c r="T182">
        <v>88.99</v>
      </c>
      <c r="U182" s="266">
        <v>1.2048192771084338</v>
      </c>
      <c r="V182" s="266">
        <v>56.62650602409639</v>
      </c>
      <c r="W182" s="266">
        <v>62.65060240963856</v>
      </c>
      <c r="X182" s="266">
        <v>55.42168674698795</v>
      </c>
      <c r="Y182" s="266">
        <v>55.42168674698795</v>
      </c>
      <c r="Z182" s="266">
        <v>55.42168674698795</v>
      </c>
      <c r="AA182" s="266">
        <v>57.831325301204814</v>
      </c>
      <c r="AB182" s="266">
        <v>65.59</v>
      </c>
      <c r="AC182" s="266">
        <v>59.036144578313255</v>
      </c>
      <c r="AD182" s="267">
        <v>9</v>
      </c>
      <c r="AE182" s="268">
        <v>9</v>
      </c>
      <c r="AF182" s="269">
        <f t="shared" si="41"/>
        <v>0</v>
      </c>
      <c r="AG182" s="266">
        <f t="shared" si="42"/>
        <v>0</v>
      </c>
      <c r="AH182" s="228">
        <v>0</v>
      </c>
      <c r="AI182" s="229">
        <v>0</v>
      </c>
      <c r="AJ182" s="230">
        <v>0</v>
      </c>
      <c r="AK182" s="7">
        <v>3</v>
      </c>
      <c r="AL182" s="7">
        <v>2</v>
      </c>
      <c r="AM182" s="53">
        <v>66.6666666666667</v>
      </c>
      <c r="AN182" s="54">
        <v>0</v>
      </c>
      <c r="AO182" s="238">
        <v>0</v>
      </c>
      <c r="AP182" s="54">
        <v>0</v>
      </c>
      <c r="AQ182" s="207" t="s">
        <v>1094</v>
      </c>
      <c r="AR182" s="207">
        <v>168</v>
      </c>
      <c r="AS182" s="207">
        <v>0</v>
      </c>
      <c r="AT182" s="206">
        <v>0</v>
      </c>
      <c r="AU182" s="207">
        <v>168</v>
      </c>
      <c r="AV182" s="207">
        <v>0</v>
      </c>
      <c r="AW182" s="206">
        <v>0</v>
      </c>
      <c r="AX182" s="207">
        <v>168</v>
      </c>
      <c r="AY182" s="213">
        <v>0</v>
      </c>
      <c r="AZ182" s="210">
        <v>0</v>
      </c>
      <c r="BA182" s="231">
        <f t="shared" si="55"/>
        <v>0</v>
      </c>
      <c r="BB182" s="211" t="s">
        <v>924</v>
      </c>
      <c r="BC182" s="57">
        <v>1172</v>
      </c>
      <c r="BD182" s="57">
        <v>38</v>
      </c>
      <c r="BE182" s="56">
        <f t="shared" si="43"/>
        <v>0.09726962457337883</v>
      </c>
      <c r="BF182" s="57">
        <v>393</v>
      </c>
      <c r="BG182" s="57">
        <v>22</v>
      </c>
      <c r="BH182" s="58">
        <f t="shared" si="44"/>
        <v>0.11195928753180662</v>
      </c>
      <c r="BI182" s="1">
        <v>66</v>
      </c>
      <c r="BJ182" s="1">
        <v>29</v>
      </c>
      <c r="BK182" s="59">
        <f t="shared" si="45"/>
        <v>43.93939393939394</v>
      </c>
      <c r="BL182" s="1">
        <v>66</v>
      </c>
      <c r="BM182" s="1">
        <v>19</v>
      </c>
      <c r="BN182" s="59">
        <f t="shared" si="46"/>
        <v>28.78787878787879</v>
      </c>
      <c r="BO182" s="76">
        <v>0</v>
      </c>
      <c r="BP182" s="77">
        <v>0</v>
      </c>
      <c r="BQ182" s="77">
        <v>0</v>
      </c>
      <c r="BR182" s="77">
        <v>0</v>
      </c>
      <c r="BS182" s="78">
        <v>0</v>
      </c>
      <c r="BT182" s="77">
        <v>66</v>
      </c>
      <c r="BU182" s="312"/>
      <c r="BV182" s="312"/>
      <c r="BW182" s="312"/>
      <c r="BX182" s="312"/>
      <c r="BY182" s="52">
        <v>0</v>
      </c>
      <c r="BZ182" s="226">
        <v>5624</v>
      </c>
      <c r="CA182" s="227">
        <v>2</v>
      </c>
      <c r="CB182" s="227">
        <v>100</v>
      </c>
      <c r="CC182" s="66">
        <v>941</v>
      </c>
      <c r="CD182" s="66">
        <v>587</v>
      </c>
      <c r="CE182" s="273" t="s">
        <v>458</v>
      </c>
      <c r="CF182" s="277">
        <v>5624</v>
      </c>
      <c r="CG182" s="278">
        <v>2</v>
      </c>
      <c r="CH182" s="64">
        <v>100</v>
      </c>
      <c r="CI182" s="239">
        <v>7</v>
      </c>
      <c r="CJ182" s="79">
        <v>0</v>
      </c>
      <c r="CK182" s="79">
        <v>0</v>
      </c>
      <c r="CL182" s="79">
        <v>1</v>
      </c>
      <c r="CM182" s="79">
        <v>0</v>
      </c>
      <c r="CN182" s="79">
        <v>0</v>
      </c>
      <c r="CO182" s="79">
        <v>21</v>
      </c>
      <c r="CP182" s="79">
        <v>21</v>
      </c>
      <c r="CQ182" s="240" t="s">
        <v>1150</v>
      </c>
      <c r="CR182" s="241">
        <v>42.8</v>
      </c>
      <c r="CS182" s="350">
        <v>0</v>
      </c>
      <c r="CT182" s="351">
        <v>0</v>
      </c>
      <c r="CU182" s="352">
        <v>0</v>
      </c>
      <c r="CV182" s="68">
        <v>1959</v>
      </c>
      <c r="CW182" s="69">
        <v>2352</v>
      </c>
      <c r="CX182" s="70">
        <f t="shared" si="47"/>
        <v>120.06125574272588</v>
      </c>
      <c r="CY182" s="69">
        <v>1548</v>
      </c>
      <c r="CZ182" s="70">
        <f t="shared" si="48"/>
        <v>79.0199081163859</v>
      </c>
      <c r="DA182" s="69">
        <v>933</v>
      </c>
      <c r="DB182" s="70">
        <f t="shared" si="49"/>
        <v>47.626339969372125</v>
      </c>
      <c r="DC182" s="69">
        <v>2220</v>
      </c>
      <c r="DD182" s="71">
        <f t="shared" si="50"/>
        <v>113.32312404287903</v>
      </c>
      <c r="DE182" s="69">
        <v>1710</v>
      </c>
      <c r="DF182" s="71">
        <f t="shared" si="51"/>
        <v>87.28943338437979</v>
      </c>
      <c r="DG182" s="69">
        <v>409</v>
      </c>
      <c r="DH182" s="71">
        <f t="shared" si="52"/>
        <v>20.877998979070956</v>
      </c>
      <c r="DI182" s="72">
        <v>174</v>
      </c>
      <c r="DJ182" s="73">
        <f t="shared" si="53"/>
        <v>8.88208269525268</v>
      </c>
      <c r="DK182" s="74">
        <v>4</v>
      </c>
      <c r="DL182" s="75">
        <f t="shared" si="54"/>
        <v>66.66666666666666</v>
      </c>
      <c r="DM182" s="251">
        <v>0</v>
      </c>
      <c r="DN182" s="252">
        <v>0</v>
      </c>
      <c r="DO182" s="230">
        <v>0</v>
      </c>
      <c r="DP182" s="253"/>
    </row>
    <row r="183" spans="1:120" ht="15" customHeight="1" thickBot="1">
      <c r="A183" s="47">
        <v>7</v>
      </c>
      <c r="B183" s="48" t="s">
        <v>459</v>
      </c>
      <c r="C183" s="2">
        <v>6</v>
      </c>
      <c r="D183" s="2">
        <v>2</v>
      </c>
      <c r="E183" s="2">
        <v>0</v>
      </c>
      <c r="F183" s="2">
        <v>0</v>
      </c>
      <c r="G183" s="3">
        <v>8</v>
      </c>
      <c r="H183" s="2">
        <v>2353</v>
      </c>
      <c r="I183" s="290"/>
      <c r="J183" s="49">
        <v>3</v>
      </c>
      <c r="K183" s="49">
        <v>2</v>
      </c>
      <c r="L183" s="81">
        <f t="shared" si="57"/>
        <v>66.66666666666667</v>
      </c>
      <c r="M183" s="2">
        <v>45</v>
      </c>
      <c r="N183" s="2">
        <v>45</v>
      </c>
      <c r="O183" s="51">
        <f t="shared" si="40"/>
        <v>100</v>
      </c>
      <c r="P183">
        <v>105.36</v>
      </c>
      <c r="Q183">
        <v>98.21</v>
      </c>
      <c r="R183">
        <v>103.57</v>
      </c>
      <c r="S183">
        <v>85.71</v>
      </c>
      <c r="T183">
        <v>98.21</v>
      </c>
      <c r="U183" s="266">
        <v>1.7543859649122806</v>
      </c>
      <c r="V183" s="266">
        <v>50.877192982456144</v>
      </c>
      <c r="W183" s="266">
        <v>38.59649122807017</v>
      </c>
      <c r="X183" s="266">
        <v>45.614035087719294</v>
      </c>
      <c r="Y183" s="266">
        <v>31.57894736842105</v>
      </c>
      <c r="Z183" s="266">
        <v>52.63157894736842</v>
      </c>
      <c r="AA183" s="266">
        <v>47.368421052631575</v>
      </c>
      <c r="AB183" s="266">
        <v>67.61</v>
      </c>
      <c r="AC183" s="266">
        <v>47.368421052631575</v>
      </c>
      <c r="AD183" s="267">
        <v>9</v>
      </c>
      <c r="AE183" s="268">
        <v>9</v>
      </c>
      <c r="AF183" s="269">
        <f t="shared" si="41"/>
        <v>0</v>
      </c>
      <c r="AG183" s="266">
        <f t="shared" si="42"/>
        <v>0</v>
      </c>
      <c r="AH183" s="228">
        <v>0</v>
      </c>
      <c r="AI183" s="229">
        <v>0</v>
      </c>
      <c r="AJ183" s="230">
        <v>0</v>
      </c>
      <c r="AK183" s="7">
        <v>8</v>
      </c>
      <c r="AL183" s="7">
        <v>8</v>
      </c>
      <c r="AM183" s="53">
        <v>100</v>
      </c>
      <c r="AN183" s="54">
        <v>0</v>
      </c>
      <c r="AO183" s="238">
        <v>0</v>
      </c>
      <c r="AP183" s="54">
        <v>0</v>
      </c>
      <c r="AQ183" s="207">
        <v>5178</v>
      </c>
      <c r="AR183" s="207">
        <v>168</v>
      </c>
      <c r="AS183" s="207">
        <v>0</v>
      </c>
      <c r="AT183" s="206">
        <v>0</v>
      </c>
      <c r="AU183" s="207">
        <v>168</v>
      </c>
      <c r="AV183" s="207">
        <v>40</v>
      </c>
      <c r="AW183" s="206">
        <v>37.04</v>
      </c>
      <c r="AX183" s="207">
        <v>168</v>
      </c>
      <c r="AY183" s="213">
        <v>38</v>
      </c>
      <c r="AZ183" s="210">
        <v>35.19</v>
      </c>
      <c r="BA183" s="231">
        <f t="shared" si="55"/>
        <v>22.571874999999995</v>
      </c>
      <c r="BB183" s="211" t="s">
        <v>924</v>
      </c>
      <c r="BC183" s="57">
        <v>1217</v>
      </c>
      <c r="BD183" s="57">
        <v>159</v>
      </c>
      <c r="BE183" s="56">
        <f t="shared" si="43"/>
        <v>0.39194741166803615</v>
      </c>
      <c r="BF183" s="57">
        <v>445</v>
      </c>
      <c r="BG183" s="57">
        <v>1</v>
      </c>
      <c r="BH183" s="58">
        <f t="shared" si="44"/>
        <v>0.0044943820224719105</v>
      </c>
      <c r="BI183" s="1">
        <v>50</v>
      </c>
      <c r="BJ183" s="1">
        <v>25</v>
      </c>
      <c r="BK183" s="59">
        <f t="shared" si="45"/>
        <v>50</v>
      </c>
      <c r="BL183" s="1">
        <v>50</v>
      </c>
      <c r="BM183" s="1">
        <v>14</v>
      </c>
      <c r="BN183" s="59">
        <f t="shared" si="46"/>
        <v>28.000000000000004</v>
      </c>
      <c r="BO183" s="76">
        <v>0</v>
      </c>
      <c r="BP183" s="77">
        <v>0</v>
      </c>
      <c r="BQ183" s="77">
        <v>0</v>
      </c>
      <c r="BR183" s="77">
        <v>0</v>
      </c>
      <c r="BS183" s="78">
        <v>0</v>
      </c>
      <c r="BT183" s="77">
        <v>50</v>
      </c>
      <c r="BU183" s="312"/>
      <c r="BV183" s="312"/>
      <c r="BW183" s="312"/>
      <c r="BX183" s="312"/>
      <c r="BY183" s="52">
        <v>0</v>
      </c>
      <c r="BZ183" s="226">
        <v>4489</v>
      </c>
      <c r="CA183" s="227">
        <v>2</v>
      </c>
      <c r="CB183" s="227">
        <v>100</v>
      </c>
      <c r="CC183" s="66">
        <v>698</v>
      </c>
      <c r="CD183" s="66">
        <v>608</v>
      </c>
      <c r="CE183" s="273" t="s">
        <v>460</v>
      </c>
      <c r="CF183" s="277">
        <v>5145</v>
      </c>
      <c r="CG183" s="278">
        <v>2</v>
      </c>
      <c r="CH183" s="64">
        <v>66</v>
      </c>
      <c r="CI183" s="239">
        <v>7</v>
      </c>
      <c r="CJ183" s="79">
        <v>33</v>
      </c>
      <c r="CK183" s="79">
        <v>0</v>
      </c>
      <c r="CL183" s="79">
        <v>43</v>
      </c>
      <c r="CM183" s="79">
        <v>158</v>
      </c>
      <c r="CN183" s="79">
        <v>0</v>
      </c>
      <c r="CO183" s="79">
        <v>15</v>
      </c>
      <c r="CP183" s="79">
        <v>5</v>
      </c>
      <c r="CQ183" s="240" t="s">
        <v>1145</v>
      </c>
      <c r="CR183" s="241">
        <v>71.4</v>
      </c>
      <c r="CS183" s="350">
        <v>0</v>
      </c>
      <c r="CT183" s="351">
        <v>0</v>
      </c>
      <c r="CU183" s="352">
        <v>0</v>
      </c>
      <c r="CV183" s="68">
        <v>2433</v>
      </c>
      <c r="CW183" s="69">
        <v>4903</v>
      </c>
      <c r="CX183" s="70">
        <f t="shared" si="47"/>
        <v>201.52075626798194</v>
      </c>
      <c r="CY183" s="69">
        <v>2446</v>
      </c>
      <c r="CZ183" s="70">
        <f t="shared" si="48"/>
        <v>100.5343197698315</v>
      </c>
      <c r="DA183" s="69">
        <v>2327</v>
      </c>
      <c r="DB183" s="70">
        <f t="shared" si="49"/>
        <v>95.6432387998356</v>
      </c>
      <c r="DC183" s="69">
        <v>2646</v>
      </c>
      <c r="DD183" s="71">
        <f t="shared" si="50"/>
        <v>108.75462392108508</v>
      </c>
      <c r="DE183" s="69">
        <v>2543</v>
      </c>
      <c r="DF183" s="71">
        <f t="shared" si="51"/>
        <v>104.52116728318947</v>
      </c>
      <c r="DG183" s="69">
        <v>2448</v>
      </c>
      <c r="DH183" s="71">
        <f t="shared" si="52"/>
        <v>100.61652281134401</v>
      </c>
      <c r="DI183" s="72">
        <v>1166</v>
      </c>
      <c r="DJ183" s="73">
        <f t="shared" si="53"/>
        <v>47.924373201808464</v>
      </c>
      <c r="DK183" s="74">
        <v>6</v>
      </c>
      <c r="DL183" s="75">
        <f t="shared" si="54"/>
        <v>100</v>
      </c>
      <c r="DM183" s="251">
        <v>0</v>
      </c>
      <c r="DN183" s="252">
        <v>0</v>
      </c>
      <c r="DO183" s="230">
        <v>0</v>
      </c>
      <c r="DP183" s="253"/>
    </row>
    <row r="184" spans="1:120" ht="15" customHeight="1" thickBot="1">
      <c r="A184" s="47">
        <v>6</v>
      </c>
      <c r="B184" s="48" t="s">
        <v>461</v>
      </c>
      <c r="C184" s="2">
        <v>3</v>
      </c>
      <c r="D184" s="2">
        <v>4</v>
      </c>
      <c r="E184" s="2">
        <v>0</v>
      </c>
      <c r="F184" s="2">
        <v>0</v>
      </c>
      <c r="G184" s="3">
        <v>7</v>
      </c>
      <c r="H184" s="2">
        <v>2178</v>
      </c>
      <c r="I184" s="290"/>
      <c r="J184" s="49">
        <v>1</v>
      </c>
      <c r="K184" s="49">
        <v>0</v>
      </c>
      <c r="L184" s="50">
        <f t="shared" si="57"/>
        <v>0</v>
      </c>
      <c r="M184" s="2">
        <v>37</v>
      </c>
      <c r="N184" s="2">
        <v>36</v>
      </c>
      <c r="O184" s="51">
        <f t="shared" si="40"/>
        <v>97.2972972972973</v>
      </c>
      <c r="P184">
        <v>70</v>
      </c>
      <c r="Q184">
        <v>90</v>
      </c>
      <c r="R184">
        <v>86.67</v>
      </c>
      <c r="S184">
        <v>88.33</v>
      </c>
      <c r="T184">
        <v>83.75</v>
      </c>
      <c r="U184" s="266">
        <v>17.543859649122805</v>
      </c>
      <c r="V184" s="266">
        <v>85.96491228070175</v>
      </c>
      <c r="W184" s="266">
        <v>92.98245614035088</v>
      </c>
      <c r="X184" s="266">
        <v>87.71929824561403</v>
      </c>
      <c r="Y184" s="266">
        <v>78.94736842105263</v>
      </c>
      <c r="Z184" s="266">
        <v>85.96491228070175</v>
      </c>
      <c r="AA184" s="266">
        <v>89.47368421052632</v>
      </c>
      <c r="AB184" s="266">
        <v>78.17</v>
      </c>
      <c r="AC184" s="266">
        <v>17.543859649122805</v>
      </c>
      <c r="AD184" s="267">
        <v>9</v>
      </c>
      <c r="AE184" s="268">
        <v>9</v>
      </c>
      <c r="AF184" s="269">
        <f t="shared" si="41"/>
        <v>0</v>
      </c>
      <c r="AG184" s="266">
        <f t="shared" si="42"/>
        <v>0</v>
      </c>
      <c r="AH184" s="228">
        <v>0</v>
      </c>
      <c r="AI184" s="229">
        <v>0</v>
      </c>
      <c r="AJ184" s="230">
        <v>0</v>
      </c>
      <c r="AK184" s="7">
        <v>1</v>
      </c>
      <c r="AL184" s="7">
        <v>0</v>
      </c>
      <c r="AM184" s="53">
        <v>0</v>
      </c>
      <c r="AN184" s="54">
        <v>0</v>
      </c>
      <c r="AO184" s="238">
        <v>0</v>
      </c>
      <c r="AP184" s="54">
        <v>0</v>
      </c>
      <c r="AQ184" s="207">
        <v>4544</v>
      </c>
      <c r="AR184" s="207">
        <v>120</v>
      </c>
      <c r="AS184" s="207">
        <v>49</v>
      </c>
      <c r="AT184" s="206">
        <v>68.06</v>
      </c>
      <c r="AU184" s="207">
        <v>120</v>
      </c>
      <c r="AV184" s="207">
        <v>112</v>
      </c>
      <c r="AW184" s="206">
        <v>155.56</v>
      </c>
      <c r="AX184" s="207">
        <v>120</v>
      </c>
      <c r="AY184" s="213">
        <v>92</v>
      </c>
      <c r="AZ184" s="210">
        <v>127.78</v>
      </c>
      <c r="BA184" s="231">
        <f t="shared" si="55"/>
        <v>114.06625</v>
      </c>
      <c r="BB184" s="211" t="s">
        <v>930</v>
      </c>
      <c r="BC184" s="57">
        <v>1093</v>
      </c>
      <c r="BD184" s="57">
        <v>280</v>
      </c>
      <c r="BE184" s="56">
        <f t="shared" si="43"/>
        <v>0.7685269899359561</v>
      </c>
      <c r="BF184" s="57">
        <v>382</v>
      </c>
      <c r="BG184" s="57">
        <v>24</v>
      </c>
      <c r="BH184" s="58">
        <f t="shared" si="44"/>
        <v>0.1256544502617801</v>
      </c>
      <c r="BI184" s="1">
        <v>36</v>
      </c>
      <c r="BJ184" s="1">
        <v>8</v>
      </c>
      <c r="BK184" s="59">
        <f t="shared" si="45"/>
        <v>22.22222222222222</v>
      </c>
      <c r="BL184" s="1">
        <v>36</v>
      </c>
      <c r="BM184" s="1">
        <v>7</v>
      </c>
      <c r="BN184" s="59">
        <f t="shared" si="46"/>
        <v>19.444444444444446</v>
      </c>
      <c r="BO184" s="76">
        <v>0</v>
      </c>
      <c r="BP184" s="77">
        <v>2</v>
      </c>
      <c r="BQ184" s="77">
        <v>0</v>
      </c>
      <c r="BR184" s="77">
        <v>0</v>
      </c>
      <c r="BS184" s="78">
        <v>2</v>
      </c>
      <c r="BT184" s="77">
        <v>36</v>
      </c>
      <c r="BU184" s="312"/>
      <c r="BV184" s="312"/>
      <c r="BW184" s="312"/>
      <c r="BX184" s="312"/>
      <c r="BY184" s="52">
        <v>0</v>
      </c>
      <c r="BZ184" s="226">
        <v>5145</v>
      </c>
      <c r="CA184" s="227">
        <v>3</v>
      </c>
      <c r="CB184" s="227">
        <v>100</v>
      </c>
      <c r="CC184" s="66">
        <v>507</v>
      </c>
      <c r="CD184" s="66">
        <v>480</v>
      </c>
      <c r="CE184" s="273" t="s">
        <v>462</v>
      </c>
      <c r="CF184" s="277">
        <v>4489</v>
      </c>
      <c r="CG184" s="278">
        <v>2</v>
      </c>
      <c r="CH184" s="64">
        <v>100</v>
      </c>
      <c r="CI184" s="239">
        <v>7</v>
      </c>
      <c r="CJ184" s="79">
        <v>101</v>
      </c>
      <c r="CK184" s="79">
        <v>0</v>
      </c>
      <c r="CL184" s="79">
        <v>11</v>
      </c>
      <c r="CM184" s="79">
        <v>7</v>
      </c>
      <c r="CN184" s="79">
        <v>0</v>
      </c>
      <c r="CO184" s="79">
        <v>23</v>
      </c>
      <c r="CP184" s="79">
        <v>23</v>
      </c>
      <c r="CQ184" s="240" t="s">
        <v>1145</v>
      </c>
      <c r="CR184" s="241">
        <v>71.4</v>
      </c>
      <c r="CS184" s="350">
        <v>0</v>
      </c>
      <c r="CT184" s="351">
        <v>0</v>
      </c>
      <c r="CU184" s="352">
        <v>0</v>
      </c>
      <c r="CV184" s="68">
        <v>2419</v>
      </c>
      <c r="CW184" s="69">
        <v>4842</v>
      </c>
      <c r="CX184" s="70">
        <f t="shared" si="47"/>
        <v>200.16535758577928</v>
      </c>
      <c r="CY184" s="69">
        <v>2428</v>
      </c>
      <c r="CZ184" s="70">
        <f t="shared" si="48"/>
        <v>100.3720545680033</v>
      </c>
      <c r="DA184" s="69">
        <v>2047</v>
      </c>
      <c r="DB184" s="70">
        <f t="shared" si="49"/>
        <v>84.62174452252998</v>
      </c>
      <c r="DC184" s="69">
        <v>4248</v>
      </c>
      <c r="DD184" s="71">
        <f t="shared" si="50"/>
        <v>175.609756097561</v>
      </c>
      <c r="DE184" s="69">
        <v>2012</v>
      </c>
      <c r="DF184" s="71">
        <f t="shared" si="51"/>
        <v>83.17486564696155</v>
      </c>
      <c r="DG184" s="69">
        <v>3312</v>
      </c>
      <c r="DH184" s="71">
        <f t="shared" si="52"/>
        <v>136.91608102521704</v>
      </c>
      <c r="DI184" s="72">
        <v>2486</v>
      </c>
      <c r="DJ184" s="73">
        <f t="shared" si="53"/>
        <v>102.7697395618024</v>
      </c>
      <c r="DK184" s="74">
        <v>7</v>
      </c>
      <c r="DL184" s="75">
        <f t="shared" si="54"/>
        <v>116.66666666666667</v>
      </c>
      <c r="DM184" s="251">
        <v>0</v>
      </c>
      <c r="DN184" s="252">
        <v>0</v>
      </c>
      <c r="DO184" s="230">
        <v>0</v>
      </c>
      <c r="DP184" s="253"/>
    </row>
    <row r="185" spans="1:120" ht="15" customHeight="1" thickBot="1">
      <c r="A185" s="47">
        <v>6</v>
      </c>
      <c r="B185" s="48" t="s">
        <v>463</v>
      </c>
      <c r="C185" s="2">
        <v>4</v>
      </c>
      <c r="D185" s="2">
        <v>5</v>
      </c>
      <c r="E185" s="2">
        <v>1</v>
      </c>
      <c r="F185" s="2">
        <v>0</v>
      </c>
      <c r="G185" s="3">
        <v>10</v>
      </c>
      <c r="H185" s="2">
        <v>2846</v>
      </c>
      <c r="I185" s="290"/>
      <c r="J185" s="49">
        <v>1</v>
      </c>
      <c r="K185" s="49">
        <v>0</v>
      </c>
      <c r="L185" s="50">
        <f t="shared" si="57"/>
        <v>0</v>
      </c>
      <c r="M185" s="2">
        <v>49</v>
      </c>
      <c r="N185" s="2">
        <v>48</v>
      </c>
      <c r="O185" s="51">
        <f t="shared" si="40"/>
        <v>97.95918367346938</v>
      </c>
      <c r="P185">
        <v>114.81</v>
      </c>
      <c r="Q185">
        <v>137.04</v>
      </c>
      <c r="R185">
        <v>151.85</v>
      </c>
      <c r="S185">
        <v>125.93</v>
      </c>
      <c r="T185">
        <v>132.41</v>
      </c>
      <c r="U185" s="266">
        <v>20.833333333333336</v>
      </c>
      <c r="V185" s="266">
        <v>108.33333333333333</v>
      </c>
      <c r="W185" s="266">
        <v>101.38888888888889</v>
      </c>
      <c r="X185" s="266">
        <v>115.27777777777777</v>
      </c>
      <c r="Y185" s="266">
        <v>113.88888888888889</v>
      </c>
      <c r="Z185" s="266">
        <v>111.11111111111111</v>
      </c>
      <c r="AA185" s="266">
        <v>129.16666666666669</v>
      </c>
      <c r="AB185" s="266">
        <v>93.75</v>
      </c>
      <c r="AC185" s="266">
        <v>104.16666666666667</v>
      </c>
      <c r="AD185" s="267">
        <v>1</v>
      </c>
      <c r="AE185" s="268">
        <v>9</v>
      </c>
      <c r="AF185" s="269">
        <f t="shared" si="41"/>
        <v>8</v>
      </c>
      <c r="AG185" s="266">
        <f t="shared" si="42"/>
        <v>88.88888888888889</v>
      </c>
      <c r="AH185" s="228">
        <v>0</v>
      </c>
      <c r="AI185" s="229">
        <v>0</v>
      </c>
      <c r="AJ185" s="230">
        <v>0</v>
      </c>
      <c r="AK185" s="7">
        <v>1</v>
      </c>
      <c r="AL185" s="7">
        <v>0</v>
      </c>
      <c r="AM185" s="53">
        <v>0</v>
      </c>
      <c r="AN185" s="54">
        <v>0</v>
      </c>
      <c r="AO185" s="238">
        <v>0</v>
      </c>
      <c r="AP185" s="54">
        <v>0</v>
      </c>
      <c r="AQ185" s="207" t="s">
        <v>1095</v>
      </c>
      <c r="AR185" s="207">
        <v>168</v>
      </c>
      <c r="AS185" s="207">
        <v>0</v>
      </c>
      <c r="AT185" s="206">
        <v>0</v>
      </c>
      <c r="AU185" s="207">
        <v>168</v>
      </c>
      <c r="AV185" s="207">
        <v>0</v>
      </c>
      <c r="AW185" s="206">
        <v>0</v>
      </c>
      <c r="AX185" s="207">
        <v>168</v>
      </c>
      <c r="AY185" s="213">
        <v>0</v>
      </c>
      <c r="AZ185" s="210">
        <v>0</v>
      </c>
      <c r="BA185" s="231">
        <f t="shared" si="55"/>
        <v>0</v>
      </c>
      <c r="BB185" s="211" t="s">
        <v>924</v>
      </c>
      <c r="BC185" s="57">
        <v>1514</v>
      </c>
      <c r="BD185" s="57">
        <v>311</v>
      </c>
      <c r="BE185" s="56">
        <f t="shared" si="43"/>
        <v>0.6162483487450462</v>
      </c>
      <c r="BF185" s="57">
        <v>560</v>
      </c>
      <c r="BG185" s="57">
        <v>58</v>
      </c>
      <c r="BH185" s="58">
        <f t="shared" si="44"/>
        <v>0.20714285714285716</v>
      </c>
      <c r="BI185" s="1">
        <v>88</v>
      </c>
      <c r="BJ185" s="1">
        <v>34</v>
      </c>
      <c r="BK185" s="59">
        <f t="shared" si="45"/>
        <v>38.63636363636363</v>
      </c>
      <c r="BL185" s="1">
        <v>88</v>
      </c>
      <c r="BM185" s="1">
        <v>25</v>
      </c>
      <c r="BN185" s="59">
        <f t="shared" si="46"/>
        <v>28.40909090909091</v>
      </c>
      <c r="BO185" s="76">
        <v>0</v>
      </c>
      <c r="BP185" s="77">
        <v>0</v>
      </c>
      <c r="BQ185" s="77">
        <v>0</v>
      </c>
      <c r="BR185" s="77">
        <v>0</v>
      </c>
      <c r="BS185" s="78">
        <v>0</v>
      </c>
      <c r="BT185" s="77">
        <v>88</v>
      </c>
      <c r="BU185" s="312"/>
      <c r="BV185" s="312"/>
      <c r="BW185" s="312"/>
      <c r="BX185" s="312"/>
      <c r="BY185" s="52">
        <v>0</v>
      </c>
      <c r="BZ185" s="226">
        <v>6136</v>
      </c>
      <c r="CA185" s="227">
        <v>3</v>
      </c>
      <c r="CB185" s="227">
        <v>100</v>
      </c>
      <c r="CC185" s="66">
        <v>691</v>
      </c>
      <c r="CD185" s="66">
        <v>664</v>
      </c>
      <c r="CE185" s="273" t="s">
        <v>464</v>
      </c>
      <c r="CF185" s="277">
        <v>6136</v>
      </c>
      <c r="CG185" s="278">
        <v>3</v>
      </c>
      <c r="CH185" s="64">
        <v>100</v>
      </c>
      <c r="CI185" s="239">
        <v>7</v>
      </c>
      <c r="CJ185" s="79">
        <v>42</v>
      </c>
      <c r="CK185" s="79">
        <v>0</v>
      </c>
      <c r="CL185" s="79">
        <v>44</v>
      </c>
      <c r="CM185" s="79">
        <v>116</v>
      </c>
      <c r="CN185" s="79">
        <v>0</v>
      </c>
      <c r="CO185" s="79">
        <v>0</v>
      </c>
      <c r="CP185" s="79">
        <v>0</v>
      </c>
      <c r="CQ185" s="240" t="s">
        <v>1152</v>
      </c>
      <c r="CR185" s="241">
        <v>42.8</v>
      </c>
      <c r="CS185" s="350">
        <v>0</v>
      </c>
      <c r="CT185" s="351">
        <v>0</v>
      </c>
      <c r="CU185" s="352">
        <v>0</v>
      </c>
      <c r="CV185" s="68">
        <v>2915</v>
      </c>
      <c r="CW185" s="69">
        <v>5275</v>
      </c>
      <c r="CX185" s="70">
        <f t="shared" si="47"/>
        <v>180.96054888507717</v>
      </c>
      <c r="CY185" s="69">
        <v>3267</v>
      </c>
      <c r="CZ185" s="70">
        <f t="shared" si="48"/>
        <v>112.0754716981132</v>
      </c>
      <c r="DA185" s="69">
        <v>2897</v>
      </c>
      <c r="DB185" s="70">
        <f t="shared" si="49"/>
        <v>99.38250428816467</v>
      </c>
      <c r="DC185" s="69">
        <v>3167</v>
      </c>
      <c r="DD185" s="71">
        <f t="shared" si="50"/>
        <v>108.64493996569469</v>
      </c>
      <c r="DE185" s="69">
        <v>236</v>
      </c>
      <c r="DF185" s="71">
        <f t="shared" si="51"/>
        <v>8.096054888507718</v>
      </c>
      <c r="DG185" s="69">
        <v>516</v>
      </c>
      <c r="DH185" s="71">
        <f t="shared" si="52"/>
        <v>17.701543739279586</v>
      </c>
      <c r="DI185" s="72">
        <v>555</v>
      </c>
      <c r="DJ185" s="73">
        <f t="shared" si="53"/>
        <v>19.039451114922812</v>
      </c>
      <c r="DK185" s="74">
        <v>4</v>
      </c>
      <c r="DL185" s="75">
        <f t="shared" si="54"/>
        <v>66.66666666666666</v>
      </c>
      <c r="DM185" s="251">
        <v>0</v>
      </c>
      <c r="DN185" s="252">
        <v>0</v>
      </c>
      <c r="DO185" s="230">
        <v>0</v>
      </c>
      <c r="DP185" s="253"/>
    </row>
    <row r="186" spans="1:120" ht="15" customHeight="1" thickBot="1">
      <c r="A186" s="47">
        <v>4</v>
      </c>
      <c r="B186" s="48" t="s">
        <v>465</v>
      </c>
      <c r="C186" s="2">
        <v>4</v>
      </c>
      <c r="D186" s="2">
        <v>0</v>
      </c>
      <c r="E186" s="2">
        <v>0</v>
      </c>
      <c r="F186" s="2">
        <v>1</v>
      </c>
      <c r="G186" s="3">
        <v>5</v>
      </c>
      <c r="H186" s="2">
        <v>857</v>
      </c>
      <c r="I186" s="290"/>
      <c r="J186" s="49">
        <v>0</v>
      </c>
      <c r="K186" s="49">
        <v>0</v>
      </c>
      <c r="L186" s="50">
        <v>0</v>
      </c>
      <c r="M186" s="2">
        <v>10</v>
      </c>
      <c r="N186" s="2">
        <v>10</v>
      </c>
      <c r="O186" s="51">
        <f t="shared" si="40"/>
        <v>100</v>
      </c>
      <c r="P186">
        <v>150</v>
      </c>
      <c r="Q186">
        <v>140</v>
      </c>
      <c r="R186">
        <v>120</v>
      </c>
      <c r="S186">
        <v>125</v>
      </c>
      <c r="T186">
        <v>133.75</v>
      </c>
      <c r="U186" s="266">
        <v>0</v>
      </c>
      <c r="V186" s="266">
        <v>2.7777777777777777</v>
      </c>
      <c r="W186" s="266">
        <v>0</v>
      </c>
      <c r="X186" s="266">
        <v>0</v>
      </c>
      <c r="Y186" s="266">
        <v>0</v>
      </c>
      <c r="Z186" s="266">
        <v>0</v>
      </c>
      <c r="AA186" s="266">
        <v>0</v>
      </c>
      <c r="AB186" s="266">
        <v>64.06</v>
      </c>
      <c r="AC186" s="266">
        <v>36.11111111111111</v>
      </c>
      <c r="AD186" s="267">
        <v>9</v>
      </c>
      <c r="AE186" s="268">
        <v>9</v>
      </c>
      <c r="AF186" s="269">
        <f t="shared" si="41"/>
        <v>0</v>
      </c>
      <c r="AG186" s="266">
        <f t="shared" si="42"/>
        <v>0</v>
      </c>
      <c r="AH186" s="228">
        <v>0</v>
      </c>
      <c r="AI186" s="229">
        <v>0</v>
      </c>
      <c r="AJ186" s="230">
        <v>0</v>
      </c>
      <c r="AK186" s="7">
        <v>0</v>
      </c>
      <c r="AL186" s="7">
        <v>0</v>
      </c>
      <c r="AM186" s="53">
        <v>0</v>
      </c>
      <c r="AN186" s="54">
        <v>0</v>
      </c>
      <c r="AO186" s="238">
        <v>1</v>
      </c>
      <c r="AP186" s="54">
        <v>0</v>
      </c>
      <c r="AQ186" s="207" t="s">
        <v>1096</v>
      </c>
      <c r="AR186" s="207">
        <v>120</v>
      </c>
      <c r="AS186" s="207">
        <v>0</v>
      </c>
      <c r="AT186" s="206">
        <v>0</v>
      </c>
      <c r="AU186" s="207">
        <v>120</v>
      </c>
      <c r="AV186" s="207">
        <v>0</v>
      </c>
      <c r="AW186" s="206">
        <v>0</v>
      </c>
      <c r="AX186" s="207">
        <v>120</v>
      </c>
      <c r="AY186" s="213">
        <v>0</v>
      </c>
      <c r="AZ186" s="210">
        <v>0</v>
      </c>
      <c r="BA186" s="231">
        <f t="shared" si="55"/>
        <v>0</v>
      </c>
      <c r="BB186" s="211" t="s">
        <v>930</v>
      </c>
      <c r="BC186" s="57">
        <v>469</v>
      </c>
      <c r="BD186" s="57">
        <v>55</v>
      </c>
      <c r="BE186" s="56">
        <f t="shared" si="43"/>
        <v>0.35181236673773986</v>
      </c>
      <c r="BF186" s="57">
        <v>151</v>
      </c>
      <c r="BG186" s="57">
        <v>5</v>
      </c>
      <c r="BH186" s="58">
        <f t="shared" si="44"/>
        <v>0.06622516556291391</v>
      </c>
      <c r="BI186" s="1">
        <v>32</v>
      </c>
      <c r="BJ186" s="1">
        <v>21</v>
      </c>
      <c r="BK186" s="59">
        <f t="shared" si="45"/>
        <v>65.625</v>
      </c>
      <c r="BL186" s="1">
        <v>32</v>
      </c>
      <c r="BM186" s="1">
        <v>7</v>
      </c>
      <c r="BN186" s="59">
        <f t="shared" si="46"/>
        <v>21.875</v>
      </c>
      <c r="BO186" s="76">
        <v>0</v>
      </c>
      <c r="BP186" s="77">
        <v>0</v>
      </c>
      <c r="BQ186" s="77">
        <v>0</v>
      </c>
      <c r="BR186" s="77">
        <v>0</v>
      </c>
      <c r="BS186" s="78">
        <v>0</v>
      </c>
      <c r="BT186" s="77">
        <v>32</v>
      </c>
      <c r="BU186" s="312"/>
      <c r="BV186" s="312"/>
      <c r="BW186" s="312"/>
      <c r="BX186" s="312"/>
      <c r="BY186" s="52">
        <v>0</v>
      </c>
      <c r="BZ186" s="226">
        <v>2087</v>
      </c>
      <c r="CA186" s="227">
        <v>1</v>
      </c>
      <c r="CB186" s="227">
        <v>100</v>
      </c>
      <c r="CC186" s="66">
        <v>229</v>
      </c>
      <c r="CD186" s="66">
        <v>128</v>
      </c>
      <c r="CE186" s="273" t="s">
        <v>466</v>
      </c>
      <c r="CF186" s="277">
        <v>2087</v>
      </c>
      <c r="CG186" s="278">
        <v>1</v>
      </c>
      <c r="CH186" s="64">
        <v>100</v>
      </c>
      <c r="CI186" s="239">
        <v>7</v>
      </c>
      <c r="CJ186" s="79">
        <v>10</v>
      </c>
      <c r="CK186" s="79">
        <v>0</v>
      </c>
      <c r="CL186" s="79">
        <v>23</v>
      </c>
      <c r="CM186" s="79">
        <v>108</v>
      </c>
      <c r="CN186" s="79">
        <v>0</v>
      </c>
      <c r="CO186" s="79">
        <v>20</v>
      </c>
      <c r="CP186" s="79">
        <v>17</v>
      </c>
      <c r="CQ186" s="240" t="s">
        <v>1145</v>
      </c>
      <c r="CR186" s="241">
        <v>71.4</v>
      </c>
      <c r="CS186" s="350">
        <v>0</v>
      </c>
      <c r="CT186" s="351">
        <v>0</v>
      </c>
      <c r="CU186" s="352">
        <v>0</v>
      </c>
      <c r="CV186" s="68">
        <v>1779</v>
      </c>
      <c r="CW186" s="69">
        <v>1326</v>
      </c>
      <c r="CX186" s="70">
        <f t="shared" si="47"/>
        <v>74.53625632377741</v>
      </c>
      <c r="CY186" s="69">
        <v>648</v>
      </c>
      <c r="CZ186" s="70">
        <f t="shared" si="48"/>
        <v>36.42495784148398</v>
      </c>
      <c r="DA186" s="69">
        <v>0</v>
      </c>
      <c r="DB186" s="70">
        <f t="shared" si="49"/>
        <v>0</v>
      </c>
      <c r="DC186" s="69">
        <v>0</v>
      </c>
      <c r="DD186" s="71">
        <f t="shared" si="50"/>
        <v>0</v>
      </c>
      <c r="DE186" s="69">
        <v>665</v>
      </c>
      <c r="DF186" s="71">
        <f t="shared" si="51"/>
        <v>37.380550871276</v>
      </c>
      <c r="DG186" s="69">
        <v>562</v>
      </c>
      <c r="DH186" s="71">
        <f t="shared" si="52"/>
        <v>31.590781337830244</v>
      </c>
      <c r="DI186" s="72">
        <v>0</v>
      </c>
      <c r="DJ186" s="73">
        <f t="shared" si="53"/>
        <v>0</v>
      </c>
      <c r="DK186" s="74">
        <v>4</v>
      </c>
      <c r="DL186" s="75">
        <f t="shared" si="54"/>
        <v>66.66666666666666</v>
      </c>
      <c r="DM186" s="251">
        <v>0</v>
      </c>
      <c r="DN186" s="252">
        <v>0</v>
      </c>
      <c r="DO186" s="230">
        <v>0</v>
      </c>
      <c r="DP186" s="253"/>
    </row>
    <row r="187" spans="1:120" ht="15" customHeight="1" thickBot="1">
      <c r="A187" s="47">
        <v>7</v>
      </c>
      <c r="B187" s="48" t="s">
        <v>467</v>
      </c>
      <c r="C187" s="2">
        <v>3</v>
      </c>
      <c r="D187" s="2">
        <v>3</v>
      </c>
      <c r="E187" s="2">
        <v>0</v>
      </c>
      <c r="F187" s="2">
        <v>3</v>
      </c>
      <c r="G187" s="3">
        <v>9</v>
      </c>
      <c r="H187" s="2">
        <v>1832</v>
      </c>
      <c r="I187" s="290"/>
      <c r="J187" s="49">
        <v>0</v>
      </c>
      <c r="K187" s="49">
        <v>0</v>
      </c>
      <c r="L187" s="50">
        <v>0</v>
      </c>
      <c r="M187" s="2">
        <v>26</v>
      </c>
      <c r="N187" s="2">
        <v>24</v>
      </c>
      <c r="O187" s="51">
        <f t="shared" si="40"/>
        <v>92.3076923076923</v>
      </c>
      <c r="P187">
        <v>175</v>
      </c>
      <c r="Q187">
        <v>171.43</v>
      </c>
      <c r="R187">
        <v>175</v>
      </c>
      <c r="S187">
        <v>175</v>
      </c>
      <c r="T187">
        <v>174.11</v>
      </c>
      <c r="U187" s="266">
        <v>2</v>
      </c>
      <c r="V187" s="266">
        <v>44</v>
      </c>
      <c r="W187" s="266">
        <v>56.00000000000001</v>
      </c>
      <c r="X187" s="266">
        <v>46</v>
      </c>
      <c r="Y187" s="266">
        <v>42</v>
      </c>
      <c r="Z187" s="266">
        <v>40</v>
      </c>
      <c r="AA187" s="266">
        <v>56.00000000000001</v>
      </c>
      <c r="AB187" s="266">
        <v>70.06</v>
      </c>
      <c r="AC187" s="266">
        <v>44</v>
      </c>
      <c r="AD187" s="267">
        <v>9</v>
      </c>
      <c r="AE187" s="268">
        <v>9</v>
      </c>
      <c r="AF187" s="269">
        <f t="shared" si="41"/>
        <v>0</v>
      </c>
      <c r="AG187" s="266">
        <f t="shared" si="42"/>
        <v>0</v>
      </c>
      <c r="AH187" s="228">
        <v>0</v>
      </c>
      <c r="AI187" s="229">
        <v>0</v>
      </c>
      <c r="AJ187" s="230">
        <v>0</v>
      </c>
      <c r="AK187" s="7">
        <v>0</v>
      </c>
      <c r="AL187" s="7">
        <v>0</v>
      </c>
      <c r="AM187" s="53">
        <v>0</v>
      </c>
      <c r="AN187" s="54">
        <v>0</v>
      </c>
      <c r="AO187" s="238">
        <v>0</v>
      </c>
      <c r="AP187" s="54">
        <v>0</v>
      </c>
      <c r="AQ187" s="207" t="s">
        <v>1097</v>
      </c>
      <c r="AR187" s="207">
        <v>120</v>
      </c>
      <c r="AS187" s="207">
        <v>20</v>
      </c>
      <c r="AT187" s="206">
        <v>27.78</v>
      </c>
      <c r="AU187" s="207">
        <v>120</v>
      </c>
      <c r="AV187" s="207">
        <v>49</v>
      </c>
      <c r="AW187" s="206">
        <v>68.06</v>
      </c>
      <c r="AX187" s="207">
        <v>120</v>
      </c>
      <c r="AY187" s="213">
        <v>0</v>
      </c>
      <c r="AZ187" s="210">
        <v>0</v>
      </c>
      <c r="BA187" s="231">
        <f t="shared" si="55"/>
        <v>31.686249999999998</v>
      </c>
      <c r="BB187" s="211" t="s">
        <v>930</v>
      </c>
      <c r="BC187" s="57">
        <v>905</v>
      </c>
      <c r="BD187" s="57">
        <v>146</v>
      </c>
      <c r="BE187" s="56">
        <f t="shared" si="43"/>
        <v>0.4839779005524862</v>
      </c>
      <c r="BF187" s="57">
        <v>329</v>
      </c>
      <c r="BG187" s="57" t="s">
        <v>128</v>
      </c>
      <c r="BH187" s="58" t="e">
        <f t="shared" si="44"/>
        <v>#VALUE!</v>
      </c>
      <c r="BI187" s="1">
        <v>41</v>
      </c>
      <c r="BJ187" s="1">
        <v>23</v>
      </c>
      <c r="BK187" s="59">
        <f t="shared" si="45"/>
        <v>56.09756097560976</v>
      </c>
      <c r="BL187" s="1">
        <v>41</v>
      </c>
      <c r="BM187" s="1">
        <v>14</v>
      </c>
      <c r="BN187" s="59">
        <f t="shared" si="46"/>
        <v>34.146341463414636</v>
      </c>
      <c r="BO187" s="76">
        <v>0</v>
      </c>
      <c r="BP187" s="77">
        <v>0</v>
      </c>
      <c r="BQ187" s="77">
        <v>0</v>
      </c>
      <c r="BR187" s="77">
        <v>0</v>
      </c>
      <c r="BS187" s="78">
        <v>0</v>
      </c>
      <c r="BT187" s="77">
        <v>41</v>
      </c>
      <c r="BU187" s="312"/>
      <c r="BV187" s="312"/>
      <c r="BW187" s="312"/>
      <c r="BX187" s="312"/>
      <c r="BY187" s="52">
        <v>0</v>
      </c>
      <c r="BZ187" s="226">
        <v>3679</v>
      </c>
      <c r="CA187" s="227">
        <v>2</v>
      </c>
      <c r="CB187" s="227">
        <v>100</v>
      </c>
      <c r="CC187" s="66">
        <v>584</v>
      </c>
      <c r="CD187" s="66">
        <v>492</v>
      </c>
      <c r="CE187" s="273" t="s">
        <v>468</v>
      </c>
      <c r="CF187" s="277">
        <v>3679</v>
      </c>
      <c r="CG187" s="278">
        <v>2</v>
      </c>
      <c r="CH187" s="64">
        <v>100</v>
      </c>
      <c r="CI187" s="239">
        <v>7</v>
      </c>
      <c r="CJ187" s="79">
        <v>39</v>
      </c>
      <c r="CK187" s="79">
        <v>0</v>
      </c>
      <c r="CL187" s="79">
        <v>34</v>
      </c>
      <c r="CM187" s="79">
        <v>62</v>
      </c>
      <c r="CN187" s="79">
        <v>0</v>
      </c>
      <c r="CO187" s="79">
        <v>72</v>
      </c>
      <c r="CP187" s="79">
        <v>91</v>
      </c>
      <c r="CQ187" s="240" t="s">
        <v>1145</v>
      </c>
      <c r="CR187" s="241">
        <v>71.4</v>
      </c>
      <c r="CS187" s="350">
        <v>0</v>
      </c>
      <c r="CT187" s="351">
        <v>0</v>
      </c>
      <c r="CU187" s="352">
        <v>0</v>
      </c>
      <c r="CV187" s="68">
        <v>1811</v>
      </c>
      <c r="CW187" s="69">
        <v>3606</v>
      </c>
      <c r="CX187" s="70">
        <f t="shared" si="47"/>
        <v>199.11651021535064</v>
      </c>
      <c r="CY187" s="69">
        <v>1281</v>
      </c>
      <c r="CZ187" s="70">
        <f t="shared" si="48"/>
        <v>70.73440088348978</v>
      </c>
      <c r="DA187" s="69">
        <v>219</v>
      </c>
      <c r="DB187" s="70">
        <f t="shared" si="49"/>
        <v>12.092766427388185</v>
      </c>
      <c r="DC187" s="69">
        <v>1530</v>
      </c>
      <c r="DD187" s="71">
        <f t="shared" si="50"/>
        <v>84.48371065709553</v>
      </c>
      <c r="DE187" s="69">
        <v>1170</v>
      </c>
      <c r="DF187" s="71">
        <f t="shared" si="51"/>
        <v>64.60519050248482</v>
      </c>
      <c r="DG187" s="69">
        <v>1919</v>
      </c>
      <c r="DH187" s="71">
        <f t="shared" si="52"/>
        <v>105.96355604638322</v>
      </c>
      <c r="DI187" s="72">
        <v>1058</v>
      </c>
      <c r="DJ187" s="73">
        <f t="shared" si="53"/>
        <v>58.42076200993927</v>
      </c>
      <c r="DK187" s="74">
        <v>6</v>
      </c>
      <c r="DL187" s="75">
        <f t="shared" si="54"/>
        <v>100</v>
      </c>
      <c r="DM187" s="251">
        <v>0</v>
      </c>
      <c r="DN187" s="252">
        <v>0</v>
      </c>
      <c r="DO187" s="230">
        <v>0</v>
      </c>
      <c r="DP187" s="253"/>
    </row>
    <row r="188" spans="1:120" ht="15" customHeight="1" thickBot="1">
      <c r="A188" s="47">
        <v>8</v>
      </c>
      <c r="B188" s="48" t="s">
        <v>469</v>
      </c>
      <c r="C188" s="2">
        <v>1</v>
      </c>
      <c r="D188" s="2">
        <v>0</v>
      </c>
      <c r="E188" s="2">
        <v>1</v>
      </c>
      <c r="F188" s="2">
        <v>3</v>
      </c>
      <c r="G188" s="3">
        <v>5</v>
      </c>
      <c r="H188" s="2">
        <v>1920</v>
      </c>
      <c r="I188" s="290"/>
      <c r="J188" s="49">
        <v>1</v>
      </c>
      <c r="K188" s="49">
        <v>1</v>
      </c>
      <c r="L188" s="50">
        <f>(K188*100/J188)</f>
        <v>100</v>
      </c>
      <c r="M188" s="2">
        <v>23</v>
      </c>
      <c r="N188" s="2">
        <v>22</v>
      </c>
      <c r="O188" s="51">
        <f t="shared" si="40"/>
        <v>95.65217391304348</v>
      </c>
      <c r="P188">
        <v>97.87</v>
      </c>
      <c r="Q188">
        <v>104.26</v>
      </c>
      <c r="R188">
        <v>78.72</v>
      </c>
      <c r="S188">
        <v>93.62</v>
      </c>
      <c r="T188">
        <v>93.62</v>
      </c>
      <c r="U188" s="266">
        <v>5</v>
      </c>
      <c r="V188" s="266">
        <v>106.66666666666667</v>
      </c>
      <c r="W188" s="266">
        <v>120</v>
      </c>
      <c r="X188" s="266">
        <v>135</v>
      </c>
      <c r="Y188" s="266">
        <v>101.66666666666666</v>
      </c>
      <c r="Z188" s="266">
        <v>131.66666666666666</v>
      </c>
      <c r="AA188" s="266">
        <v>76.66666666666667</v>
      </c>
      <c r="AB188" s="266">
        <v>24.86</v>
      </c>
      <c r="AC188" s="266">
        <v>90</v>
      </c>
      <c r="AD188" s="267">
        <v>4</v>
      </c>
      <c r="AE188" s="268">
        <v>9</v>
      </c>
      <c r="AF188" s="269">
        <f t="shared" si="41"/>
        <v>5</v>
      </c>
      <c r="AG188" s="266">
        <f t="shared" si="42"/>
        <v>55.55555555555556</v>
      </c>
      <c r="AH188" s="228">
        <v>0</v>
      </c>
      <c r="AI188" s="229">
        <v>0</v>
      </c>
      <c r="AJ188" s="230">
        <v>0</v>
      </c>
      <c r="AK188" s="7">
        <v>0</v>
      </c>
      <c r="AL188" s="7">
        <v>0</v>
      </c>
      <c r="AM188" s="53">
        <v>0</v>
      </c>
      <c r="AN188" s="54">
        <v>0</v>
      </c>
      <c r="AO188" s="238">
        <v>0</v>
      </c>
      <c r="AP188" s="54">
        <v>0</v>
      </c>
      <c r="AQ188" s="207" t="s">
        <v>1098</v>
      </c>
      <c r="AR188" s="207">
        <v>120</v>
      </c>
      <c r="AS188" s="207">
        <v>25</v>
      </c>
      <c r="AT188" s="206">
        <v>34.72</v>
      </c>
      <c r="AU188" s="207">
        <v>120</v>
      </c>
      <c r="AV188" s="207">
        <v>49</v>
      </c>
      <c r="AW188" s="206">
        <v>68.06</v>
      </c>
      <c r="AX188" s="207">
        <v>120</v>
      </c>
      <c r="AY188" s="213">
        <v>0</v>
      </c>
      <c r="AZ188" s="210">
        <v>0</v>
      </c>
      <c r="BA188" s="231">
        <f t="shared" si="55"/>
        <v>34.28874999999999</v>
      </c>
      <c r="BB188" s="211" t="s">
        <v>930</v>
      </c>
      <c r="BC188" s="57">
        <v>932</v>
      </c>
      <c r="BD188" s="57">
        <v>18</v>
      </c>
      <c r="BE188" s="56">
        <f t="shared" si="43"/>
        <v>0.05793991416309013</v>
      </c>
      <c r="BF188" s="57">
        <v>297</v>
      </c>
      <c r="BG188" s="57">
        <v>72</v>
      </c>
      <c r="BH188" s="58">
        <f t="shared" si="44"/>
        <v>0.48484848484848486</v>
      </c>
      <c r="BI188" s="1">
        <v>71</v>
      </c>
      <c r="BJ188" s="1">
        <v>13</v>
      </c>
      <c r="BK188" s="59">
        <f t="shared" si="45"/>
        <v>18.30985915492958</v>
      </c>
      <c r="BL188" s="1">
        <v>71</v>
      </c>
      <c r="BM188" s="1">
        <v>15</v>
      </c>
      <c r="BN188" s="59">
        <f t="shared" si="46"/>
        <v>21.12676056338028</v>
      </c>
      <c r="BO188" s="76">
        <v>0</v>
      </c>
      <c r="BP188" s="77">
        <v>1</v>
      </c>
      <c r="BQ188" s="77">
        <v>0</v>
      </c>
      <c r="BR188" s="77">
        <v>0</v>
      </c>
      <c r="BS188" s="78">
        <v>1</v>
      </c>
      <c r="BT188" s="77">
        <v>71</v>
      </c>
      <c r="BU188" s="312"/>
      <c r="BV188" s="312"/>
      <c r="BW188" s="312"/>
      <c r="BX188" s="312"/>
      <c r="BY188" s="52">
        <v>1</v>
      </c>
      <c r="BZ188" s="226">
        <v>4332</v>
      </c>
      <c r="CA188" s="227">
        <v>2</v>
      </c>
      <c r="CB188" s="227">
        <v>100</v>
      </c>
      <c r="CC188" s="66">
        <v>613</v>
      </c>
      <c r="CD188" s="66">
        <v>530</v>
      </c>
      <c r="CE188" s="273" t="s">
        <v>470</v>
      </c>
      <c r="CF188" s="277">
        <v>3475</v>
      </c>
      <c r="CG188" s="278">
        <v>2</v>
      </c>
      <c r="CH188" s="64">
        <v>100</v>
      </c>
      <c r="CI188" s="239">
        <v>7</v>
      </c>
      <c r="CJ188" s="79">
        <v>3</v>
      </c>
      <c r="CK188" s="79">
        <v>0</v>
      </c>
      <c r="CL188" s="79">
        <v>57</v>
      </c>
      <c r="CM188" s="79">
        <v>3</v>
      </c>
      <c r="CN188" s="79">
        <v>0</v>
      </c>
      <c r="CO188" s="79">
        <v>15</v>
      </c>
      <c r="CP188" s="79">
        <v>17</v>
      </c>
      <c r="CQ188" s="240" t="s">
        <v>1145</v>
      </c>
      <c r="CR188" s="241">
        <v>71.4</v>
      </c>
      <c r="CS188" s="350">
        <v>0</v>
      </c>
      <c r="CT188" s="351">
        <v>0</v>
      </c>
      <c r="CU188" s="352">
        <v>0</v>
      </c>
      <c r="CV188" s="68">
        <v>2270</v>
      </c>
      <c r="CW188" s="69">
        <v>3979</v>
      </c>
      <c r="CX188" s="70">
        <f t="shared" si="47"/>
        <v>175.2863436123348</v>
      </c>
      <c r="CY188" s="69">
        <v>2295</v>
      </c>
      <c r="CZ188" s="70">
        <f t="shared" si="48"/>
        <v>101.10132158590308</v>
      </c>
      <c r="DA188" s="69">
        <v>2748</v>
      </c>
      <c r="DB188" s="70">
        <f t="shared" si="49"/>
        <v>121.05726872246696</v>
      </c>
      <c r="DC188" s="69">
        <v>4513</v>
      </c>
      <c r="DD188" s="71">
        <f t="shared" si="50"/>
        <v>198.81057268722466</v>
      </c>
      <c r="DE188" s="69">
        <v>2323</v>
      </c>
      <c r="DF188" s="71">
        <f t="shared" si="51"/>
        <v>102.33480176211454</v>
      </c>
      <c r="DG188" s="69">
        <v>2885</v>
      </c>
      <c r="DH188" s="71">
        <f t="shared" si="52"/>
        <v>127.09251101321586</v>
      </c>
      <c r="DI188" s="72">
        <v>520</v>
      </c>
      <c r="DJ188" s="73">
        <f t="shared" si="53"/>
        <v>22.90748898678414</v>
      </c>
      <c r="DK188" s="74">
        <v>7</v>
      </c>
      <c r="DL188" s="75">
        <f t="shared" si="54"/>
        <v>116.66666666666667</v>
      </c>
      <c r="DM188" s="251">
        <v>0</v>
      </c>
      <c r="DN188" s="252">
        <v>0</v>
      </c>
      <c r="DO188" s="230">
        <v>0</v>
      </c>
      <c r="DP188" s="253"/>
    </row>
    <row r="189" spans="1:120" ht="15" customHeight="1" thickBot="1">
      <c r="A189" s="47">
        <v>5</v>
      </c>
      <c r="B189" s="48" t="s">
        <v>471</v>
      </c>
      <c r="C189" s="2">
        <v>2</v>
      </c>
      <c r="D189" s="2">
        <v>3</v>
      </c>
      <c r="E189" s="2">
        <v>0</v>
      </c>
      <c r="F189" s="2">
        <v>0</v>
      </c>
      <c r="G189" s="3">
        <v>5</v>
      </c>
      <c r="H189" s="2">
        <v>1421</v>
      </c>
      <c r="I189" s="290"/>
      <c r="J189" s="49">
        <v>2</v>
      </c>
      <c r="K189" s="49">
        <v>2</v>
      </c>
      <c r="L189" s="50">
        <f>(K189*100/J189)</f>
        <v>100</v>
      </c>
      <c r="M189" s="2">
        <v>15</v>
      </c>
      <c r="N189" s="2">
        <v>13</v>
      </c>
      <c r="O189" s="51">
        <f t="shared" si="40"/>
        <v>86.66666666666667</v>
      </c>
      <c r="P189">
        <v>82.14</v>
      </c>
      <c r="Q189">
        <v>82.14</v>
      </c>
      <c r="R189">
        <v>85.71</v>
      </c>
      <c r="S189">
        <v>103.57</v>
      </c>
      <c r="T189">
        <v>88.39</v>
      </c>
      <c r="U189" s="266">
        <v>22.22222222222222</v>
      </c>
      <c r="V189" s="266">
        <v>177.77777777777777</v>
      </c>
      <c r="W189" s="266">
        <v>172.22222222222223</v>
      </c>
      <c r="X189" s="266">
        <v>200</v>
      </c>
      <c r="Y189" s="266">
        <v>161.11111111111111</v>
      </c>
      <c r="Z189" s="266">
        <v>200</v>
      </c>
      <c r="AA189" s="266">
        <v>144.44444444444443</v>
      </c>
      <c r="AB189" s="266">
        <v>77.97</v>
      </c>
      <c r="AC189" s="266">
        <v>161.11111111111111</v>
      </c>
      <c r="AD189" s="267">
        <v>2</v>
      </c>
      <c r="AE189" s="268">
        <v>9</v>
      </c>
      <c r="AF189" s="269">
        <f t="shared" si="41"/>
        <v>7</v>
      </c>
      <c r="AG189" s="266">
        <f t="shared" si="42"/>
        <v>77.77777777777779</v>
      </c>
      <c r="AH189" s="228">
        <v>2</v>
      </c>
      <c r="AI189" s="229">
        <v>0</v>
      </c>
      <c r="AJ189" s="230">
        <v>0</v>
      </c>
      <c r="AK189" s="7">
        <v>1</v>
      </c>
      <c r="AL189" s="7">
        <v>1</v>
      </c>
      <c r="AM189" s="53">
        <v>100</v>
      </c>
      <c r="AN189" s="54">
        <v>0</v>
      </c>
      <c r="AO189" s="238">
        <v>0</v>
      </c>
      <c r="AP189" s="54">
        <v>0</v>
      </c>
      <c r="AQ189" s="207" t="s">
        <v>1099</v>
      </c>
      <c r="AR189" s="207">
        <v>120</v>
      </c>
      <c r="AS189" s="207">
        <v>41</v>
      </c>
      <c r="AT189" s="206">
        <v>56.94</v>
      </c>
      <c r="AU189" s="207">
        <v>120</v>
      </c>
      <c r="AV189" s="207">
        <v>99</v>
      </c>
      <c r="AW189" s="206">
        <v>137.5</v>
      </c>
      <c r="AX189" s="207">
        <v>120</v>
      </c>
      <c r="AY189" s="213">
        <v>98</v>
      </c>
      <c r="AZ189" s="210">
        <v>136.11</v>
      </c>
      <c r="BA189" s="231">
        <f t="shared" si="55"/>
        <v>106.85562499999999</v>
      </c>
      <c r="BB189" s="211" t="s">
        <v>930</v>
      </c>
      <c r="BC189" s="57">
        <v>718</v>
      </c>
      <c r="BD189" s="57">
        <v>247</v>
      </c>
      <c r="BE189" s="56">
        <f t="shared" si="43"/>
        <v>1.032033426183844</v>
      </c>
      <c r="BF189" s="57">
        <v>311</v>
      </c>
      <c r="BG189" s="57">
        <v>51</v>
      </c>
      <c r="BH189" s="58">
        <f t="shared" si="44"/>
        <v>0.3279742765273312</v>
      </c>
      <c r="BI189" s="1">
        <v>21</v>
      </c>
      <c r="BJ189" s="1">
        <v>14</v>
      </c>
      <c r="BK189" s="59">
        <f t="shared" si="45"/>
        <v>66.66666666666666</v>
      </c>
      <c r="BL189" s="1">
        <v>21</v>
      </c>
      <c r="BM189" s="1">
        <v>6</v>
      </c>
      <c r="BN189" s="59">
        <f t="shared" si="46"/>
        <v>28.57142857142857</v>
      </c>
      <c r="BO189" s="76">
        <v>0</v>
      </c>
      <c r="BP189" s="77">
        <v>0</v>
      </c>
      <c r="BQ189" s="77">
        <v>0</v>
      </c>
      <c r="BR189" s="77">
        <v>0</v>
      </c>
      <c r="BS189" s="78">
        <v>0</v>
      </c>
      <c r="BT189" s="77">
        <v>21</v>
      </c>
      <c r="BU189" s="312"/>
      <c r="BV189" s="312"/>
      <c r="BW189" s="312"/>
      <c r="BX189" s="312"/>
      <c r="BY189" s="52">
        <v>0</v>
      </c>
      <c r="BZ189" s="226">
        <v>2925</v>
      </c>
      <c r="CA189" s="227">
        <v>1</v>
      </c>
      <c r="CB189" s="227">
        <v>100</v>
      </c>
      <c r="CC189" s="66">
        <v>421</v>
      </c>
      <c r="CD189" s="66">
        <v>346</v>
      </c>
      <c r="CE189" s="273" t="s">
        <v>472</v>
      </c>
      <c r="CF189" s="277">
        <v>4159</v>
      </c>
      <c r="CG189" s="278">
        <v>2</v>
      </c>
      <c r="CH189" s="64">
        <v>100</v>
      </c>
      <c r="CI189" s="239">
        <v>7</v>
      </c>
      <c r="CJ189" s="79">
        <v>32</v>
      </c>
      <c r="CK189" s="79">
        <v>0</v>
      </c>
      <c r="CL189" s="79">
        <v>49</v>
      </c>
      <c r="CM189" s="79">
        <v>112</v>
      </c>
      <c r="CN189" s="79">
        <v>0</v>
      </c>
      <c r="CO189" s="79">
        <v>32</v>
      </c>
      <c r="CP189" s="79">
        <v>28</v>
      </c>
      <c r="CQ189" s="240" t="s">
        <v>1145</v>
      </c>
      <c r="CR189" s="241">
        <v>71.4</v>
      </c>
      <c r="CS189" s="350">
        <v>0</v>
      </c>
      <c r="CT189" s="351">
        <v>0</v>
      </c>
      <c r="CU189" s="352">
        <v>0</v>
      </c>
      <c r="CV189" s="68">
        <v>1629</v>
      </c>
      <c r="CW189" s="69">
        <v>2778</v>
      </c>
      <c r="CX189" s="70">
        <f t="shared" si="47"/>
        <v>170.5340699815838</v>
      </c>
      <c r="CY189" s="69">
        <v>1249</v>
      </c>
      <c r="CZ189" s="70">
        <f t="shared" si="48"/>
        <v>76.67280540208718</v>
      </c>
      <c r="DA189" s="69">
        <v>548</v>
      </c>
      <c r="DB189" s="70">
        <f t="shared" si="49"/>
        <v>33.6402701043585</v>
      </c>
      <c r="DC189" s="69">
        <v>3216</v>
      </c>
      <c r="DD189" s="71">
        <f t="shared" si="50"/>
        <v>197.42173112338858</v>
      </c>
      <c r="DE189" s="69">
        <v>788</v>
      </c>
      <c r="DF189" s="71">
        <f t="shared" si="51"/>
        <v>48.3732351135666</v>
      </c>
      <c r="DG189" s="69">
        <v>1865</v>
      </c>
      <c r="DH189" s="71">
        <f t="shared" si="52"/>
        <v>114.48741559238798</v>
      </c>
      <c r="DI189" s="72">
        <v>84</v>
      </c>
      <c r="DJ189" s="73">
        <f t="shared" si="53"/>
        <v>5.156537753222836</v>
      </c>
      <c r="DK189" s="74">
        <v>5</v>
      </c>
      <c r="DL189" s="75">
        <f t="shared" si="54"/>
        <v>83.33333333333334</v>
      </c>
      <c r="DM189" s="251">
        <v>0</v>
      </c>
      <c r="DN189" s="252">
        <v>0</v>
      </c>
      <c r="DO189" s="230">
        <v>0</v>
      </c>
      <c r="DP189" s="253"/>
    </row>
    <row r="190" spans="1:120" ht="15" customHeight="1" thickBot="1">
      <c r="A190" s="47">
        <v>7</v>
      </c>
      <c r="B190" s="48" t="s">
        <v>473</v>
      </c>
      <c r="C190" s="2">
        <v>3</v>
      </c>
      <c r="D190" s="2">
        <v>3</v>
      </c>
      <c r="E190" s="2">
        <v>0</v>
      </c>
      <c r="F190" s="2">
        <v>0</v>
      </c>
      <c r="G190" s="3">
        <v>6</v>
      </c>
      <c r="H190" s="2">
        <v>2358</v>
      </c>
      <c r="I190" s="290"/>
      <c r="J190" s="49">
        <v>0</v>
      </c>
      <c r="K190" s="49">
        <v>0</v>
      </c>
      <c r="L190" s="50">
        <v>0</v>
      </c>
      <c r="M190" s="2">
        <v>34</v>
      </c>
      <c r="N190" s="2">
        <v>32</v>
      </c>
      <c r="O190" s="51">
        <f t="shared" si="40"/>
        <v>94.11764705882352</v>
      </c>
      <c r="P190">
        <v>66.04</v>
      </c>
      <c r="Q190">
        <v>75.47</v>
      </c>
      <c r="R190">
        <v>64.15</v>
      </c>
      <c r="S190">
        <v>60.38</v>
      </c>
      <c r="T190">
        <v>66.51</v>
      </c>
      <c r="U190" s="266">
        <v>6.8181818181818175</v>
      </c>
      <c r="V190" s="266">
        <v>11.363636363636363</v>
      </c>
      <c r="W190" s="266">
        <v>11.363636363636363</v>
      </c>
      <c r="X190" s="266">
        <v>15.909090909090908</v>
      </c>
      <c r="Y190" s="266">
        <v>11.363636363636363</v>
      </c>
      <c r="Z190" s="266">
        <v>11.363636363636363</v>
      </c>
      <c r="AA190" s="266">
        <v>7.954545454545454</v>
      </c>
      <c r="AB190" s="266">
        <v>63.25</v>
      </c>
      <c r="AC190" s="266">
        <v>12.5</v>
      </c>
      <c r="AD190" s="267">
        <v>9</v>
      </c>
      <c r="AE190" s="268">
        <v>9</v>
      </c>
      <c r="AF190" s="269">
        <f t="shared" si="41"/>
        <v>0</v>
      </c>
      <c r="AG190" s="266">
        <f t="shared" si="42"/>
        <v>0</v>
      </c>
      <c r="AH190" s="228">
        <v>0</v>
      </c>
      <c r="AI190" s="229">
        <v>0</v>
      </c>
      <c r="AJ190" s="230">
        <v>0</v>
      </c>
      <c r="AK190" s="7">
        <v>1</v>
      </c>
      <c r="AL190" s="7">
        <v>0</v>
      </c>
      <c r="AM190" s="53">
        <v>0</v>
      </c>
      <c r="AN190" s="54">
        <v>0</v>
      </c>
      <c r="AO190" s="238">
        <v>0</v>
      </c>
      <c r="AP190" s="54">
        <v>0</v>
      </c>
      <c r="AQ190" s="207" t="s">
        <v>1100</v>
      </c>
      <c r="AR190" s="207">
        <v>168</v>
      </c>
      <c r="AS190" s="207">
        <v>0</v>
      </c>
      <c r="AT190" s="206">
        <v>0</v>
      </c>
      <c r="AU190" s="207">
        <v>168</v>
      </c>
      <c r="AV190" s="207">
        <v>0</v>
      </c>
      <c r="AW190" s="206">
        <v>0</v>
      </c>
      <c r="AX190" s="207">
        <v>168</v>
      </c>
      <c r="AY190" s="213">
        <v>0</v>
      </c>
      <c r="AZ190" s="210">
        <v>0</v>
      </c>
      <c r="BA190" s="231">
        <f t="shared" si="55"/>
        <v>0</v>
      </c>
      <c r="BB190" s="211" t="s">
        <v>924</v>
      </c>
      <c r="BC190" s="57">
        <v>1205</v>
      </c>
      <c r="BD190" s="57">
        <v>168</v>
      </c>
      <c r="BE190" s="56">
        <f t="shared" si="43"/>
        <v>0.41825726141078834</v>
      </c>
      <c r="BF190" s="57">
        <v>371</v>
      </c>
      <c r="BG190" s="57">
        <v>6</v>
      </c>
      <c r="BH190" s="58">
        <f t="shared" si="44"/>
        <v>0.03234501347708895</v>
      </c>
      <c r="BI190" s="1">
        <v>80</v>
      </c>
      <c r="BJ190" s="1">
        <v>37</v>
      </c>
      <c r="BK190" s="59">
        <f t="shared" si="45"/>
        <v>46.25</v>
      </c>
      <c r="BL190" s="1">
        <v>80</v>
      </c>
      <c r="BM190" s="1">
        <v>12</v>
      </c>
      <c r="BN190" s="59">
        <f t="shared" si="46"/>
        <v>15</v>
      </c>
      <c r="BO190" s="76">
        <v>0</v>
      </c>
      <c r="BP190" s="77">
        <v>1</v>
      </c>
      <c r="BQ190" s="77">
        <v>1</v>
      </c>
      <c r="BR190" s="77">
        <v>0</v>
      </c>
      <c r="BS190" s="78">
        <v>2</v>
      </c>
      <c r="BT190" s="77">
        <v>80</v>
      </c>
      <c r="BU190" s="312"/>
      <c r="BV190" s="312"/>
      <c r="BW190" s="312"/>
      <c r="BX190" s="312"/>
      <c r="BY190" s="52">
        <v>0</v>
      </c>
      <c r="BZ190" s="226">
        <v>5686</v>
      </c>
      <c r="CA190" s="227">
        <v>1</v>
      </c>
      <c r="CB190" s="227">
        <v>60.68</v>
      </c>
      <c r="CC190" s="65">
        <v>1011</v>
      </c>
      <c r="CD190" s="66">
        <v>861</v>
      </c>
      <c r="CE190" s="273" t="s">
        <v>474</v>
      </c>
      <c r="CF190" s="277">
        <v>9706</v>
      </c>
      <c r="CG190" s="278">
        <v>5</v>
      </c>
      <c r="CH190" s="64">
        <v>0</v>
      </c>
      <c r="CI190" s="239">
        <v>7</v>
      </c>
      <c r="CJ190" s="79">
        <v>0</v>
      </c>
      <c r="CK190" s="79">
        <v>0</v>
      </c>
      <c r="CL190" s="79">
        <v>0</v>
      </c>
      <c r="CM190" s="79">
        <v>0</v>
      </c>
      <c r="CN190" s="79">
        <v>0</v>
      </c>
      <c r="CO190" s="79">
        <v>0</v>
      </c>
      <c r="CP190" s="79">
        <v>0</v>
      </c>
      <c r="CQ190" s="242" t="s">
        <v>1147</v>
      </c>
      <c r="CR190" s="241">
        <v>0</v>
      </c>
      <c r="CS190" s="350">
        <v>0</v>
      </c>
      <c r="CT190" s="351">
        <v>0</v>
      </c>
      <c r="CU190" s="352">
        <v>0</v>
      </c>
      <c r="CV190" s="68">
        <v>1770</v>
      </c>
      <c r="CW190" s="69">
        <v>2928</v>
      </c>
      <c r="CX190" s="70">
        <f t="shared" si="47"/>
        <v>165.4237288135593</v>
      </c>
      <c r="CY190" s="69">
        <v>1338</v>
      </c>
      <c r="CZ190" s="70">
        <f t="shared" si="48"/>
        <v>75.59322033898304</v>
      </c>
      <c r="DA190" s="69">
        <v>918</v>
      </c>
      <c r="DB190" s="70">
        <f t="shared" si="49"/>
        <v>51.864406779661024</v>
      </c>
      <c r="DC190" s="69">
        <v>2775</v>
      </c>
      <c r="DD190" s="71">
        <f t="shared" si="50"/>
        <v>156.77966101694915</v>
      </c>
      <c r="DE190" s="69">
        <v>1083</v>
      </c>
      <c r="DF190" s="71">
        <f t="shared" si="51"/>
        <v>61.186440677966104</v>
      </c>
      <c r="DG190" s="69">
        <v>1274</v>
      </c>
      <c r="DH190" s="71">
        <f t="shared" si="52"/>
        <v>71.9774011299435</v>
      </c>
      <c r="DI190" s="72">
        <v>1267</v>
      </c>
      <c r="DJ190" s="73">
        <f t="shared" si="53"/>
        <v>71.5819209039548</v>
      </c>
      <c r="DK190" s="74">
        <v>7</v>
      </c>
      <c r="DL190" s="75">
        <f t="shared" si="54"/>
        <v>116.66666666666667</v>
      </c>
      <c r="DM190" s="251">
        <v>0</v>
      </c>
      <c r="DN190" s="252">
        <v>0</v>
      </c>
      <c r="DO190" s="230">
        <v>0</v>
      </c>
      <c r="DP190" s="253"/>
    </row>
    <row r="191" spans="1:120" ht="15" customHeight="1" thickBot="1">
      <c r="A191" s="47">
        <v>9</v>
      </c>
      <c r="B191" s="48" t="s">
        <v>475</v>
      </c>
      <c r="C191" s="2">
        <v>10</v>
      </c>
      <c r="D191" s="2">
        <v>3</v>
      </c>
      <c r="E191" s="2">
        <v>1</v>
      </c>
      <c r="F191" s="2">
        <v>0</v>
      </c>
      <c r="G191" s="3">
        <v>14</v>
      </c>
      <c r="H191" s="2">
        <v>2871</v>
      </c>
      <c r="I191" s="290"/>
      <c r="J191" s="49">
        <v>1</v>
      </c>
      <c r="K191" s="49">
        <v>1</v>
      </c>
      <c r="L191" s="50">
        <f>(K191*100/J191)</f>
        <v>100</v>
      </c>
      <c r="M191" s="2">
        <v>45</v>
      </c>
      <c r="N191" s="2">
        <v>45</v>
      </c>
      <c r="O191" s="51">
        <f t="shared" si="40"/>
        <v>100</v>
      </c>
      <c r="P191">
        <v>74.29</v>
      </c>
      <c r="Q191">
        <v>72.86</v>
      </c>
      <c r="R191">
        <v>61.43</v>
      </c>
      <c r="S191">
        <v>70</v>
      </c>
      <c r="T191">
        <v>69.64</v>
      </c>
      <c r="U191" s="266">
        <v>8</v>
      </c>
      <c r="V191" s="266">
        <v>60</v>
      </c>
      <c r="W191" s="266">
        <v>68</v>
      </c>
      <c r="X191" s="266">
        <v>66.66666666666666</v>
      </c>
      <c r="Y191" s="266">
        <v>72</v>
      </c>
      <c r="Z191" s="266">
        <v>57.333333333333336</v>
      </c>
      <c r="AA191" s="266">
        <v>64</v>
      </c>
      <c r="AB191" s="266">
        <v>71.92</v>
      </c>
      <c r="AC191" s="266">
        <v>56.00000000000001</v>
      </c>
      <c r="AD191" s="267">
        <v>9</v>
      </c>
      <c r="AE191" s="268">
        <v>9</v>
      </c>
      <c r="AF191" s="269">
        <f t="shared" si="41"/>
        <v>0</v>
      </c>
      <c r="AG191" s="266">
        <f t="shared" si="42"/>
        <v>0</v>
      </c>
      <c r="AH191" s="228">
        <v>1</v>
      </c>
      <c r="AI191" s="229">
        <v>1</v>
      </c>
      <c r="AJ191" s="230">
        <v>100</v>
      </c>
      <c r="AK191" s="7">
        <v>3</v>
      </c>
      <c r="AL191" s="7">
        <v>0</v>
      </c>
      <c r="AM191" s="53">
        <v>0</v>
      </c>
      <c r="AN191" s="54">
        <v>0</v>
      </c>
      <c r="AO191" s="238">
        <v>0</v>
      </c>
      <c r="AP191" s="54">
        <v>0</v>
      </c>
      <c r="AQ191" s="207" t="s">
        <v>1101</v>
      </c>
      <c r="AR191" s="207">
        <v>168</v>
      </c>
      <c r="AS191" s="207">
        <v>3</v>
      </c>
      <c r="AT191" s="206">
        <v>2.78</v>
      </c>
      <c r="AU191" s="207">
        <v>168</v>
      </c>
      <c r="AV191" s="207">
        <v>3</v>
      </c>
      <c r="AW191" s="206">
        <v>2.78</v>
      </c>
      <c r="AX191" s="207">
        <v>168</v>
      </c>
      <c r="AY191" s="213">
        <v>0</v>
      </c>
      <c r="AZ191" s="210">
        <v>0</v>
      </c>
      <c r="BA191" s="231">
        <f t="shared" si="55"/>
        <v>1.91125</v>
      </c>
      <c r="BB191" s="211" t="s">
        <v>924</v>
      </c>
      <c r="BC191" s="57">
        <v>1370</v>
      </c>
      <c r="BD191" s="57">
        <v>366</v>
      </c>
      <c r="BE191" s="56">
        <f t="shared" si="43"/>
        <v>0.8014598540145985</v>
      </c>
      <c r="BF191" s="57">
        <v>535</v>
      </c>
      <c r="BG191" s="57">
        <v>141</v>
      </c>
      <c r="BH191" s="58">
        <f t="shared" si="44"/>
        <v>0.5271028037383177</v>
      </c>
      <c r="BI191" s="1">
        <v>65</v>
      </c>
      <c r="BJ191" s="1">
        <v>36</v>
      </c>
      <c r="BK191" s="59">
        <f t="shared" si="45"/>
        <v>55.38461538461539</v>
      </c>
      <c r="BL191" s="1">
        <v>65</v>
      </c>
      <c r="BM191" s="1">
        <v>19</v>
      </c>
      <c r="BN191" s="59">
        <f t="shared" si="46"/>
        <v>29.230769230769234</v>
      </c>
      <c r="BO191" s="76">
        <v>0</v>
      </c>
      <c r="BP191" s="77">
        <v>0</v>
      </c>
      <c r="BQ191" s="77">
        <v>0</v>
      </c>
      <c r="BR191" s="77">
        <v>0</v>
      </c>
      <c r="BS191" s="78">
        <v>0</v>
      </c>
      <c r="BT191" s="77">
        <v>65</v>
      </c>
      <c r="BU191" s="312"/>
      <c r="BV191" s="312"/>
      <c r="BW191" s="312"/>
      <c r="BX191" s="312"/>
      <c r="BY191" s="52">
        <v>1</v>
      </c>
      <c r="BZ191" s="226">
        <v>6290</v>
      </c>
      <c r="CA191" s="227">
        <v>3</v>
      </c>
      <c r="CB191" s="227">
        <v>100</v>
      </c>
      <c r="CC191" s="66">
        <v>927</v>
      </c>
      <c r="CD191" s="66">
        <v>811</v>
      </c>
      <c r="CE191" s="273" t="s">
        <v>476</v>
      </c>
      <c r="CF191" s="277">
        <v>12251</v>
      </c>
      <c r="CG191" s="278">
        <v>6</v>
      </c>
      <c r="CH191" s="64">
        <v>100</v>
      </c>
      <c r="CI191" s="239">
        <v>7</v>
      </c>
      <c r="CJ191" s="79">
        <v>0</v>
      </c>
      <c r="CK191" s="79">
        <v>0</v>
      </c>
      <c r="CL191" s="79">
        <v>5</v>
      </c>
      <c r="CM191" s="79">
        <v>0</v>
      </c>
      <c r="CN191" s="79">
        <v>2</v>
      </c>
      <c r="CO191" s="79">
        <v>9</v>
      </c>
      <c r="CP191" s="79">
        <v>6</v>
      </c>
      <c r="CQ191" s="240" t="s">
        <v>1176</v>
      </c>
      <c r="CR191" s="241">
        <v>57.1</v>
      </c>
      <c r="CS191" s="350">
        <v>0</v>
      </c>
      <c r="CT191" s="351">
        <v>0</v>
      </c>
      <c r="CU191" s="352">
        <v>0</v>
      </c>
      <c r="CV191" s="68">
        <v>2743</v>
      </c>
      <c r="CW191" s="69">
        <v>4619</v>
      </c>
      <c r="CX191" s="70">
        <f t="shared" si="47"/>
        <v>168.39227123587312</v>
      </c>
      <c r="CY191" s="69">
        <v>2499</v>
      </c>
      <c r="CZ191" s="70">
        <f t="shared" si="48"/>
        <v>91.10462996718921</v>
      </c>
      <c r="DA191" s="69">
        <v>1538</v>
      </c>
      <c r="DB191" s="70">
        <f t="shared" si="49"/>
        <v>56.06999635435655</v>
      </c>
      <c r="DC191" s="69">
        <v>3770</v>
      </c>
      <c r="DD191" s="71">
        <f t="shared" si="50"/>
        <v>137.44075829383885</v>
      </c>
      <c r="DE191" s="69">
        <v>1352</v>
      </c>
      <c r="DF191" s="71">
        <f t="shared" si="51"/>
        <v>49.28909952606635</v>
      </c>
      <c r="DG191" s="69">
        <v>2751</v>
      </c>
      <c r="DH191" s="71">
        <f t="shared" si="52"/>
        <v>100.2916514764856</v>
      </c>
      <c r="DI191" s="72">
        <v>2585</v>
      </c>
      <c r="DJ191" s="73">
        <f t="shared" si="53"/>
        <v>94.2398833394094</v>
      </c>
      <c r="DK191" s="74">
        <v>7</v>
      </c>
      <c r="DL191" s="75">
        <f t="shared" si="54"/>
        <v>116.66666666666667</v>
      </c>
      <c r="DM191" s="251">
        <v>2</v>
      </c>
      <c r="DN191" s="252">
        <v>0</v>
      </c>
      <c r="DO191" s="230">
        <v>0</v>
      </c>
      <c r="DP191" s="253"/>
    </row>
    <row r="192" spans="1:120" ht="15" customHeight="1" thickBot="1">
      <c r="A192" s="47">
        <v>11</v>
      </c>
      <c r="B192" s="48" t="s">
        <v>477</v>
      </c>
      <c r="C192" s="2">
        <v>1</v>
      </c>
      <c r="D192" s="2">
        <v>0</v>
      </c>
      <c r="E192" s="2">
        <v>0</v>
      </c>
      <c r="F192" s="2">
        <v>0</v>
      </c>
      <c r="G192" s="3">
        <v>1</v>
      </c>
      <c r="H192" s="2">
        <v>1196</v>
      </c>
      <c r="I192" s="290"/>
      <c r="J192" s="49">
        <v>0</v>
      </c>
      <c r="K192" s="49">
        <v>0</v>
      </c>
      <c r="L192" s="50">
        <v>0</v>
      </c>
      <c r="M192" s="2">
        <v>7</v>
      </c>
      <c r="N192" s="2">
        <v>6</v>
      </c>
      <c r="O192" s="51">
        <f t="shared" si="40"/>
        <v>85.71428571428571</v>
      </c>
      <c r="P192">
        <v>109.09</v>
      </c>
      <c r="Q192">
        <v>100</v>
      </c>
      <c r="R192">
        <v>109.09</v>
      </c>
      <c r="S192">
        <v>96.97</v>
      </c>
      <c r="T192">
        <v>103.79</v>
      </c>
      <c r="U192" s="266">
        <v>50</v>
      </c>
      <c r="V192" s="266">
        <v>120</v>
      </c>
      <c r="W192" s="266">
        <v>123.33333333333334</v>
      </c>
      <c r="X192" s="266">
        <v>123.33333333333334</v>
      </c>
      <c r="Y192" s="266">
        <v>116.66666666666667</v>
      </c>
      <c r="Z192" s="266">
        <v>120</v>
      </c>
      <c r="AA192" s="266">
        <v>123.33333333333334</v>
      </c>
      <c r="AB192" s="266">
        <v>64.46</v>
      </c>
      <c r="AC192" s="266">
        <v>123.33333333333334</v>
      </c>
      <c r="AD192" s="267">
        <v>2</v>
      </c>
      <c r="AE192" s="268">
        <v>9</v>
      </c>
      <c r="AF192" s="269">
        <f t="shared" si="41"/>
        <v>7</v>
      </c>
      <c r="AG192" s="266">
        <f t="shared" si="42"/>
        <v>77.77777777777779</v>
      </c>
      <c r="AH192" s="228">
        <v>0</v>
      </c>
      <c r="AI192" s="229">
        <v>0</v>
      </c>
      <c r="AJ192" s="230">
        <v>0</v>
      </c>
      <c r="AK192" s="7">
        <v>0</v>
      </c>
      <c r="AL192" s="7">
        <v>0</v>
      </c>
      <c r="AM192" s="53">
        <v>0</v>
      </c>
      <c r="AN192" s="54">
        <v>0</v>
      </c>
      <c r="AO192" s="238">
        <v>0</v>
      </c>
      <c r="AP192" s="54">
        <v>0</v>
      </c>
      <c r="AQ192" s="207" t="s">
        <v>1102</v>
      </c>
      <c r="AR192" s="207">
        <v>120</v>
      </c>
      <c r="AS192" s="207">
        <v>0</v>
      </c>
      <c r="AT192" s="206">
        <v>0</v>
      </c>
      <c r="AU192" s="207">
        <v>120</v>
      </c>
      <c r="AV192" s="207">
        <v>0</v>
      </c>
      <c r="AW192" s="206">
        <v>0</v>
      </c>
      <c r="AX192" s="207">
        <v>120</v>
      </c>
      <c r="AY192" s="213">
        <v>0</v>
      </c>
      <c r="AZ192" s="210">
        <v>0</v>
      </c>
      <c r="BA192" s="231">
        <f t="shared" si="55"/>
        <v>0</v>
      </c>
      <c r="BB192" s="211" t="s">
        <v>930</v>
      </c>
      <c r="BC192" s="57">
        <v>592</v>
      </c>
      <c r="BD192" s="57">
        <v>53</v>
      </c>
      <c r="BE192" s="56">
        <f t="shared" si="43"/>
        <v>0.2685810810810811</v>
      </c>
      <c r="BF192" s="57">
        <v>217</v>
      </c>
      <c r="BG192" s="57">
        <v>28</v>
      </c>
      <c r="BH192" s="58">
        <f t="shared" si="44"/>
        <v>0.25806451612903225</v>
      </c>
      <c r="BI192" s="1">
        <v>27</v>
      </c>
      <c r="BJ192" s="1">
        <v>20</v>
      </c>
      <c r="BK192" s="59">
        <f t="shared" si="45"/>
        <v>74.07407407407408</v>
      </c>
      <c r="BL192" s="1">
        <v>27</v>
      </c>
      <c r="BM192" s="1">
        <v>8</v>
      </c>
      <c r="BN192" s="59">
        <f t="shared" si="46"/>
        <v>29.629629629629626</v>
      </c>
      <c r="BO192" s="76">
        <v>0</v>
      </c>
      <c r="BP192" s="77">
        <v>0</v>
      </c>
      <c r="BQ192" s="77">
        <v>0</v>
      </c>
      <c r="BR192" s="77">
        <v>0</v>
      </c>
      <c r="BS192" s="78">
        <v>0</v>
      </c>
      <c r="BT192" s="77">
        <v>27</v>
      </c>
      <c r="BU192" s="312"/>
      <c r="BV192" s="312"/>
      <c r="BW192" s="312"/>
      <c r="BX192" s="312"/>
      <c r="BY192" s="52">
        <v>0</v>
      </c>
      <c r="BZ192" s="226">
        <v>2901</v>
      </c>
      <c r="CA192" s="227">
        <v>1</v>
      </c>
      <c r="CB192" s="227">
        <v>100</v>
      </c>
      <c r="CC192" s="66">
        <v>371</v>
      </c>
      <c r="CD192" s="66">
        <v>261</v>
      </c>
      <c r="CE192" s="273" t="s">
        <v>478</v>
      </c>
      <c r="CF192" s="277">
        <v>14267</v>
      </c>
      <c r="CG192" s="278">
        <v>6</v>
      </c>
      <c r="CH192" s="64">
        <v>100</v>
      </c>
      <c r="CI192" s="239">
        <v>7</v>
      </c>
      <c r="CJ192" s="79">
        <v>0</v>
      </c>
      <c r="CK192" s="79">
        <v>0</v>
      </c>
      <c r="CL192" s="79">
        <v>0</v>
      </c>
      <c r="CM192" s="79">
        <v>0</v>
      </c>
      <c r="CN192" s="79">
        <v>0</v>
      </c>
      <c r="CO192" s="79">
        <v>0</v>
      </c>
      <c r="CP192" s="79">
        <v>0</v>
      </c>
      <c r="CQ192" s="242" t="s">
        <v>1147</v>
      </c>
      <c r="CR192" s="243">
        <v>0</v>
      </c>
      <c r="CS192" s="350">
        <v>0</v>
      </c>
      <c r="CT192" s="351">
        <v>0</v>
      </c>
      <c r="CU192" s="352">
        <v>0</v>
      </c>
      <c r="CV192" s="68">
        <v>919</v>
      </c>
      <c r="CW192" s="69">
        <v>2440</v>
      </c>
      <c r="CX192" s="70">
        <f t="shared" si="47"/>
        <v>265.50598476605006</v>
      </c>
      <c r="CY192" s="69">
        <v>897</v>
      </c>
      <c r="CZ192" s="70">
        <f t="shared" si="48"/>
        <v>97.60609357997824</v>
      </c>
      <c r="DA192" s="69">
        <v>829</v>
      </c>
      <c r="DB192" s="70">
        <f t="shared" si="49"/>
        <v>90.20674646354733</v>
      </c>
      <c r="DC192" s="69">
        <v>1420</v>
      </c>
      <c r="DD192" s="71">
        <f t="shared" si="50"/>
        <v>154.51577801958652</v>
      </c>
      <c r="DE192" s="69">
        <v>1235</v>
      </c>
      <c r="DF192" s="71">
        <f t="shared" si="51"/>
        <v>134.38520130576714</v>
      </c>
      <c r="DG192" s="69">
        <v>1403</v>
      </c>
      <c r="DH192" s="71">
        <f t="shared" si="52"/>
        <v>152.6659412404788</v>
      </c>
      <c r="DI192" s="72">
        <v>1457</v>
      </c>
      <c r="DJ192" s="73">
        <f t="shared" si="53"/>
        <v>158.54189336235038</v>
      </c>
      <c r="DK192" s="74">
        <v>7</v>
      </c>
      <c r="DL192" s="75">
        <f t="shared" si="54"/>
        <v>116.66666666666667</v>
      </c>
      <c r="DM192" s="251">
        <v>1</v>
      </c>
      <c r="DN192" s="252">
        <v>0</v>
      </c>
      <c r="DO192" s="230">
        <v>0</v>
      </c>
      <c r="DP192" s="253"/>
    </row>
    <row r="193" spans="1:120" ht="15" customHeight="1" thickBot="1">
      <c r="A193" s="47">
        <v>4</v>
      </c>
      <c r="B193" s="48" t="s">
        <v>479</v>
      </c>
      <c r="C193" s="2">
        <v>3</v>
      </c>
      <c r="D193" s="2">
        <v>1</v>
      </c>
      <c r="E193" s="2">
        <v>0</v>
      </c>
      <c r="F193" s="2">
        <v>1</v>
      </c>
      <c r="G193" s="3">
        <v>5</v>
      </c>
      <c r="H193" s="2">
        <v>2038</v>
      </c>
      <c r="I193" s="290"/>
      <c r="J193" s="49">
        <v>0</v>
      </c>
      <c r="K193" s="49">
        <v>0</v>
      </c>
      <c r="L193" s="50">
        <v>0</v>
      </c>
      <c r="M193" s="2">
        <v>24</v>
      </c>
      <c r="N193" s="2">
        <v>24</v>
      </c>
      <c r="O193" s="51">
        <f t="shared" si="40"/>
        <v>100</v>
      </c>
      <c r="P193">
        <v>63.01</v>
      </c>
      <c r="Q193">
        <v>60.27</v>
      </c>
      <c r="R193">
        <v>60.27</v>
      </c>
      <c r="S193">
        <v>65.75</v>
      </c>
      <c r="T193">
        <v>62.33</v>
      </c>
      <c r="U193" s="266">
        <v>11.842105263157894</v>
      </c>
      <c r="V193" s="266">
        <v>60.526315789473685</v>
      </c>
      <c r="W193" s="266">
        <v>60.526315789473685</v>
      </c>
      <c r="X193" s="266">
        <v>64.47368421052632</v>
      </c>
      <c r="Y193" s="266">
        <v>55.26315789473685</v>
      </c>
      <c r="Z193" s="266">
        <v>64.47368421052632</v>
      </c>
      <c r="AA193" s="266">
        <v>73.68421052631578</v>
      </c>
      <c r="AB193" s="266">
        <v>100.83</v>
      </c>
      <c r="AC193" s="266">
        <v>65.78947368421053</v>
      </c>
      <c r="AD193" s="267">
        <v>8</v>
      </c>
      <c r="AE193" s="268">
        <v>9</v>
      </c>
      <c r="AF193" s="269">
        <f t="shared" si="41"/>
        <v>1</v>
      </c>
      <c r="AG193" s="266">
        <f t="shared" si="42"/>
        <v>11.11111111111111</v>
      </c>
      <c r="AH193" s="228">
        <v>0</v>
      </c>
      <c r="AI193" s="229">
        <v>0</v>
      </c>
      <c r="AJ193" s="230">
        <v>0</v>
      </c>
      <c r="AK193" s="7">
        <v>1</v>
      </c>
      <c r="AL193" s="7">
        <v>0</v>
      </c>
      <c r="AM193" s="53">
        <v>0</v>
      </c>
      <c r="AN193" s="54">
        <v>0</v>
      </c>
      <c r="AO193" s="238">
        <v>1</v>
      </c>
      <c r="AP193" s="54">
        <v>0</v>
      </c>
      <c r="AQ193" s="207" t="s">
        <v>1103</v>
      </c>
      <c r="AR193" s="207">
        <v>120</v>
      </c>
      <c r="AS193" s="207">
        <v>19</v>
      </c>
      <c r="AT193" s="206">
        <v>26.39</v>
      </c>
      <c r="AU193" s="207">
        <v>120</v>
      </c>
      <c r="AV193" s="207">
        <v>33</v>
      </c>
      <c r="AW193" s="206">
        <v>45.83</v>
      </c>
      <c r="AX193" s="207">
        <v>120</v>
      </c>
      <c r="AY193" s="213">
        <v>2</v>
      </c>
      <c r="AZ193" s="210">
        <v>2.78</v>
      </c>
      <c r="BA193" s="231">
        <f t="shared" si="55"/>
        <v>25.086874999999996</v>
      </c>
      <c r="BB193" s="211" t="s">
        <v>930</v>
      </c>
      <c r="BC193" s="57">
        <v>1098</v>
      </c>
      <c r="BD193" s="57">
        <v>82</v>
      </c>
      <c r="BE193" s="56">
        <f t="shared" si="43"/>
        <v>0.22404371584699453</v>
      </c>
      <c r="BF193" s="57">
        <v>357</v>
      </c>
      <c r="BG193" s="57">
        <v>9</v>
      </c>
      <c r="BH193" s="58">
        <f t="shared" si="44"/>
        <v>0.05042016806722689</v>
      </c>
      <c r="BI193" s="1">
        <v>65</v>
      </c>
      <c r="BJ193" s="1">
        <v>31</v>
      </c>
      <c r="BK193" s="59">
        <f t="shared" si="45"/>
        <v>47.69230769230769</v>
      </c>
      <c r="BL193" s="1">
        <v>65</v>
      </c>
      <c r="BM193" s="1">
        <v>14</v>
      </c>
      <c r="BN193" s="59">
        <f t="shared" si="46"/>
        <v>21.53846153846154</v>
      </c>
      <c r="BO193" s="76">
        <v>0</v>
      </c>
      <c r="BP193" s="77">
        <v>0</v>
      </c>
      <c r="BQ193" s="77">
        <v>0</v>
      </c>
      <c r="BR193" s="77">
        <v>0</v>
      </c>
      <c r="BS193" s="78">
        <v>0</v>
      </c>
      <c r="BT193" s="77">
        <v>65</v>
      </c>
      <c r="BU193" s="312"/>
      <c r="BV193" s="312"/>
      <c r="BW193" s="312"/>
      <c r="BX193" s="312"/>
      <c r="BY193" s="52">
        <v>0</v>
      </c>
      <c r="BZ193" s="226">
        <v>4831</v>
      </c>
      <c r="CA193" s="227">
        <v>2</v>
      </c>
      <c r="CB193" s="227">
        <v>100</v>
      </c>
      <c r="CC193" s="66">
        <v>631</v>
      </c>
      <c r="CD193" s="66">
        <v>428</v>
      </c>
      <c r="CE193" s="273" t="s">
        <v>480</v>
      </c>
      <c r="CF193" s="277">
        <v>4495</v>
      </c>
      <c r="CG193" s="278">
        <v>2</v>
      </c>
      <c r="CH193" s="64">
        <v>100</v>
      </c>
      <c r="CI193" s="239">
        <v>7</v>
      </c>
      <c r="CJ193" s="79">
        <v>0</v>
      </c>
      <c r="CK193" s="79">
        <v>0</v>
      </c>
      <c r="CL193" s="79">
        <v>0</v>
      </c>
      <c r="CM193" s="79">
        <v>0</v>
      </c>
      <c r="CN193" s="79">
        <v>0</v>
      </c>
      <c r="CO193" s="79">
        <v>0</v>
      </c>
      <c r="CP193" s="79">
        <v>0</v>
      </c>
      <c r="CQ193" s="242" t="s">
        <v>1147</v>
      </c>
      <c r="CR193" s="243">
        <v>0</v>
      </c>
      <c r="CS193" s="350">
        <v>0</v>
      </c>
      <c r="CT193" s="351">
        <v>0</v>
      </c>
      <c r="CU193" s="352">
        <v>0</v>
      </c>
      <c r="CV193" s="68">
        <v>2443</v>
      </c>
      <c r="CW193" s="69">
        <v>4158</v>
      </c>
      <c r="CX193" s="70">
        <f t="shared" si="47"/>
        <v>170.20057306590257</v>
      </c>
      <c r="CY193" s="69">
        <v>1944</v>
      </c>
      <c r="CZ193" s="70">
        <f t="shared" si="48"/>
        <v>79.57429390094146</v>
      </c>
      <c r="DA193" s="69">
        <v>2059</v>
      </c>
      <c r="DB193" s="70">
        <f t="shared" si="49"/>
        <v>84.28162095783873</v>
      </c>
      <c r="DC193" s="69">
        <v>4316</v>
      </c>
      <c r="DD193" s="71">
        <f t="shared" si="50"/>
        <v>176.66803110929186</v>
      </c>
      <c r="DE193" s="69">
        <v>4392</v>
      </c>
      <c r="DF193" s="71">
        <f t="shared" si="51"/>
        <v>179.7789602947196</v>
      </c>
      <c r="DG193" s="69">
        <v>3865</v>
      </c>
      <c r="DH193" s="71">
        <f t="shared" si="52"/>
        <v>158.20712239050349</v>
      </c>
      <c r="DI193" s="72">
        <v>1933</v>
      </c>
      <c r="DJ193" s="73">
        <f t="shared" si="53"/>
        <v>79.12402783462954</v>
      </c>
      <c r="DK193" s="74">
        <v>7</v>
      </c>
      <c r="DL193" s="75">
        <f t="shared" si="54"/>
        <v>116.66666666666667</v>
      </c>
      <c r="DM193" s="251">
        <v>0</v>
      </c>
      <c r="DN193" s="252">
        <v>0</v>
      </c>
      <c r="DO193" s="230">
        <v>0</v>
      </c>
      <c r="DP193" s="253"/>
    </row>
    <row r="194" spans="1:120" ht="15" customHeight="1" thickBot="1">
      <c r="A194" s="47">
        <v>6</v>
      </c>
      <c r="B194" s="48" t="s">
        <v>481</v>
      </c>
      <c r="C194" s="2">
        <v>6</v>
      </c>
      <c r="D194" s="2">
        <v>1</v>
      </c>
      <c r="E194" s="2">
        <v>0</v>
      </c>
      <c r="F194" s="2">
        <v>0</v>
      </c>
      <c r="G194" s="3">
        <v>7</v>
      </c>
      <c r="H194" s="2">
        <v>2101</v>
      </c>
      <c r="I194" s="290"/>
      <c r="J194" s="49">
        <v>1</v>
      </c>
      <c r="K194" s="49">
        <v>0</v>
      </c>
      <c r="L194" s="50">
        <f>(K194*100/J194)</f>
        <v>0</v>
      </c>
      <c r="M194" s="2">
        <v>41</v>
      </c>
      <c r="N194" s="2">
        <v>40</v>
      </c>
      <c r="O194" s="51">
        <f t="shared" si="40"/>
        <v>97.5609756097561</v>
      </c>
      <c r="P194">
        <v>21.74</v>
      </c>
      <c r="Q194">
        <v>17.39</v>
      </c>
      <c r="R194">
        <v>23.91</v>
      </c>
      <c r="S194">
        <v>15.22</v>
      </c>
      <c r="T194">
        <v>19.57</v>
      </c>
      <c r="U194" s="266">
        <v>3.508771929824561</v>
      </c>
      <c r="V194" s="266">
        <v>40.35087719298245</v>
      </c>
      <c r="W194" s="266">
        <v>36.84210526315789</v>
      </c>
      <c r="X194" s="266">
        <v>50.877192982456144</v>
      </c>
      <c r="Y194" s="266">
        <v>21.052631578947366</v>
      </c>
      <c r="Z194" s="266">
        <v>35.08771929824561</v>
      </c>
      <c r="AA194" s="266">
        <v>28.07017543859649</v>
      </c>
      <c r="AB194" s="266">
        <v>76.53</v>
      </c>
      <c r="AC194" s="266">
        <v>21.052631578947366</v>
      </c>
      <c r="AD194" s="267">
        <v>9</v>
      </c>
      <c r="AE194" s="268">
        <v>9</v>
      </c>
      <c r="AF194" s="269">
        <f t="shared" si="41"/>
        <v>0</v>
      </c>
      <c r="AG194" s="266">
        <f t="shared" si="42"/>
        <v>0</v>
      </c>
      <c r="AH194" s="228">
        <v>0</v>
      </c>
      <c r="AI194" s="229">
        <v>0</v>
      </c>
      <c r="AJ194" s="230">
        <v>0</v>
      </c>
      <c r="AK194" s="7">
        <v>3</v>
      </c>
      <c r="AL194" s="7">
        <v>0</v>
      </c>
      <c r="AM194" s="53">
        <v>0</v>
      </c>
      <c r="AN194" s="54">
        <v>0</v>
      </c>
      <c r="AO194" s="238">
        <v>0</v>
      </c>
      <c r="AP194" s="54">
        <v>0</v>
      </c>
      <c r="AQ194" s="207" t="s">
        <v>1104</v>
      </c>
      <c r="AR194" s="207">
        <v>120</v>
      </c>
      <c r="AS194" s="207">
        <v>61</v>
      </c>
      <c r="AT194" s="206">
        <v>84.72</v>
      </c>
      <c r="AU194" s="207">
        <v>120</v>
      </c>
      <c r="AV194" s="207">
        <v>81</v>
      </c>
      <c r="AW194" s="206">
        <v>112.5</v>
      </c>
      <c r="AX194" s="207">
        <v>120</v>
      </c>
      <c r="AY194" s="213">
        <v>1</v>
      </c>
      <c r="AZ194" s="210">
        <v>1.39</v>
      </c>
      <c r="BA194" s="231">
        <f t="shared" si="55"/>
        <v>67.36062499999998</v>
      </c>
      <c r="BB194" s="211" t="s">
        <v>930</v>
      </c>
      <c r="BC194" s="57">
        <v>1084</v>
      </c>
      <c r="BD194" s="57">
        <v>389</v>
      </c>
      <c r="BE194" s="56">
        <f t="shared" si="43"/>
        <v>1.076568265682657</v>
      </c>
      <c r="BF194" s="57">
        <v>405</v>
      </c>
      <c r="BG194" s="57">
        <v>306</v>
      </c>
      <c r="BH194" s="58">
        <f t="shared" si="44"/>
        <v>1.511111111111111</v>
      </c>
      <c r="BI194" s="1">
        <v>47</v>
      </c>
      <c r="BJ194" s="1">
        <v>17</v>
      </c>
      <c r="BK194" s="59">
        <f t="shared" si="45"/>
        <v>36.17021276595745</v>
      </c>
      <c r="BL194" s="1">
        <v>47</v>
      </c>
      <c r="BM194" s="1">
        <v>12</v>
      </c>
      <c r="BN194" s="59">
        <f t="shared" si="46"/>
        <v>25.53191489361702</v>
      </c>
      <c r="BO194" s="76">
        <v>0</v>
      </c>
      <c r="BP194" s="77">
        <v>0</v>
      </c>
      <c r="BQ194" s="77">
        <v>0</v>
      </c>
      <c r="BR194" s="77">
        <v>1</v>
      </c>
      <c r="BS194" s="78">
        <v>1</v>
      </c>
      <c r="BT194" s="77">
        <v>47</v>
      </c>
      <c r="BU194" s="312"/>
      <c r="BV194" s="312"/>
      <c r="BW194" s="312"/>
      <c r="BX194" s="312"/>
      <c r="BY194" s="52">
        <v>0</v>
      </c>
      <c r="BZ194" s="226">
        <v>4476</v>
      </c>
      <c r="CA194" s="227">
        <v>2</v>
      </c>
      <c r="CB194" s="227">
        <v>100</v>
      </c>
      <c r="CC194" s="66">
        <v>665</v>
      </c>
      <c r="CD194" s="66">
        <v>460</v>
      </c>
      <c r="CE194" s="273" t="s">
        <v>482</v>
      </c>
      <c r="CF194" s="277">
        <v>6409</v>
      </c>
      <c r="CG194" s="278">
        <v>3</v>
      </c>
      <c r="CH194" s="64">
        <v>100</v>
      </c>
      <c r="CI194" s="239">
        <v>7</v>
      </c>
      <c r="CJ194" s="79">
        <v>6</v>
      </c>
      <c r="CK194" s="79">
        <v>0</v>
      </c>
      <c r="CL194" s="79">
        <v>7</v>
      </c>
      <c r="CM194" s="79">
        <v>83</v>
      </c>
      <c r="CN194" s="79">
        <v>38</v>
      </c>
      <c r="CO194" s="79">
        <v>59</v>
      </c>
      <c r="CP194" s="79">
        <v>56</v>
      </c>
      <c r="CQ194" s="240" t="s">
        <v>1156</v>
      </c>
      <c r="CR194" s="241">
        <v>28.5</v>
      </c>
      <c r="CS194" s="350">
        <v>0</v>
      </c>
      <c r="CT194" s="351">
        <v>0</v>
      </c>
      <c r="CU194" s="352">
        <v>0</v>
      </c>
      <c r="CV194" s="68">
        <v>2195</v>
      </c>
      <c r="CW194" s="69">
        <v>4423</v>
      </c>
      <c r="CX194" s="70">
        <f t="shared" si="47"/>
        <v>201.50341685649204</v>
      </c>
      <c r="CY194" s="69">
        <v>1900</v>
      </c>
      <c r="CZ194" s="70">
        <f t="shared" si="48"/>
        <v>86.56036446469248</v>
      </c>
      <c r="DA194" s="69">
        <v>1718</v>
      </c>
      <c r="DB194" s="70">
        <f t="shared" si="49"/>
        <v>78.26879271070615</v>
      </c>
      <c r="DC194" s="69">
        <v>4150</v>
      </c>
      <c r="DD194" s="71">
        <f t="shared" si="50"/>
        <v>189.06605922551253</v>
      </c>
      <c r="DE194" s="69">
        <v>2474</v>
      </c>
      <c r="DF194" s="71">
        <f t="shared" si="51"/>
        <v>112.7107061503417</v>
      </c>
      <c r="DG194" s="69">
        <v>1956</v>
      </c>
      <c r="DH194" s="71">
        <f t="shared" si="52"/>
        <v>89.1116173120729</v>
      </c>
      <c r="DI194" s="72">
        <v>1960</v>
      </c>
      <c r="DJ194" s="73">
        <f t="shared" si="53"/>
        <v>89.29384965831434</v>
      </c>
      <c r="DK194" s="74">
        <v>7</v>
      </c>
      <c r="DL194" s="75">
        <f t="shared" si="54"/>
        <v>116.66666666666667</v>
      </c>
      <c r="DM194" s="251">
        <v>0</v>
      </c>
      <c r="DN194" s="252">
        <v>0</v>
      </c>
      <c r="DO194" s="230">
        <v>0</v>
      </c>
      <c r="DP194" s="253"/>
    </row>
    <row r="195" spans="1:120" ht="15" customHeight="1" thickBot="1">
      <c r="A195" s="47">
        <v>2</v>
      </c>
      <c r="B195" s="48" t="s">
        <v>483</v>
      </c>
      <c r="C195" s="2">
        <v>6</v>
      </c>
      <c r="D195" s="2">
        <v>2</v>
      </c>
      <c r="E195" s="2">
        <v>1</v>
      </c>
      <c r="F195" s="2">
        <v>0</v>
      </c>
      <c r="G195" s="3">
        <v>9</v>
      </c>
      <c r="H195" s="2">
        <v>2401</v>
      </c>
      <c r="I195" s="290"/>
      <c r="J195" s="49">
        <v>2</v>
      </c>
      <c r="K195" s="49">
        <v>1</v>
      </c>
      <c r="L195" s="50">
        <f>(K195*100/J195)</f>
        <v>50</v>
      </c>
      <c r="M195" s="2">
        <v>32</v>
      </c>
      <c r="N195" s="2">
        <v>32</v>
      </c>
      <c r="O195" s="51">
        <f t="shared" si="40"/>
        <v>100</v>
      </c>
      <c r="P195">
        <v>18.18</v>
      </c>
      <c r="Q195">
        <v>21.21</v>
      </c>
      <c r="R195">
        <v>13.64</v>
      </c>
      <c r="S195">
        <v>7.58</v>
      </c>
      <c r="T195">
        <v>15.15</v>
      </c>
      <c r="U195" s="266">
        <v>0</v>
      </c>
      <c r="V195" s="266">
        <v>0</v>
      </c>
      <c r="W195" s="266">
        <v>0</v>
      </c>
      <c r="X195" s="266">
        <v>0</v>
      </c>
      <c r="Y195" s="266">
        <v>0</v>
      </c>
      <c r="Z195" s="266">
        <v>0</v>
      </c>
      <c r="AA195" s="266">
        <v>0</v>
      </c>
      <c r="AB195" s="266">
        <v>54.2</v>
      </c>
      <c r="AC195" s="266">
        <v>0</v>
      </c>
      <c r="AD195" s="267">
        <v>9</v>
      </c>
      <c r="AE195" s="268">
        <v>9</v>
      </c>
      <c r="AF195" s="269">
        <f t="shared" si="41"/>
        <v>0</v>
      </c>
      <c r="AG195" s="266">
        <f t="shared" si="42"/>
        <v>0</v>
      </c>
      <c r="AH195" s="228">
        <v>0</v>
      </c>
      <c r="AI195" s="229">
        <v>0</v>
      </c>
      <c r="AJ195" s="230">
        <v>0</v>
      </c>
      <c r="AK195" s="7">
        <v>0</v>
      </c>
      <c r="AL195" s="7">
        <v>0</v>
      </c>
      <c r="AM195" s="53">
        <v>0</v>
      </c>
      <c r="AN195" s="54">
        <v>0</v>
      </c>
      <c r="AO195" s="238">
        <v>0</v>
      </c>
      <c r="AP195" s="54">
        <v>0</v>
      </c>
      <c r="AQ195" s="207" t="s">
        <v>1105</v>
      </c>
      <c r="AR195" s="207">
        <v>168</v>
      </c>
      <c r="AS195" s="207">
        <v>42</v>
      </c>
      <c r="AT195" s="206">
        <v>38.89</v>
      </c>
      <c r="AU195" s="207">
        <v>168</v>
      </c>
      <c r="AV195" s="207">
        <v>55</v>
      </c>
      <c r="AW195" s="206">
        <v>50.93</v>
      </c>
      <c r="AX195" s="207">
        <v>168</v>
      </c>
      <c r="AY195" s="213">
        <v>21</v>
      </c>
      <c r="AZ195" s="210">
        <v>19.44</v>
      </c>
      <c r="BA195" s="231">
        <f t="shared" si="55"/>
        <v>36.574374999999996</v>
      </c>
      <c r="BB195" s="211" t="s">
        <v>924</v>
      </c>
      <c r="BC195" s="57">
        <v>1197</v>
      </c>
      <c r="BD195" s="57">
        <v>135</v>
      </c>
      <c r="BE195" s="56">
        <f t="shared" si="43"/>
        <v>0.3383458646616541</v>
      </c>
      <c r="BF195" s="57">
        <v>390</v>
      </c>
      <c r="BG195" s="57">
        <v>3</v>
      </c>
      <c r="BH195" s="58">
        <f t="shared" si="44"/>
        <v>0.015384615384615385</v>
      </c>
      <c r="BI195" s="1">
        <v>65</v>
      </c>
      <c r="BJ195" s="1">
        <v>43</v>
      </c>
      <c r="BK195" s="59">
        <f t="shared" si="45"/>
        <v>66.15384615384615</v>
      </c>
      <c r="BL195" s="1">
        <v>65</v>
      </c>
      <c r="BM195" s="1">
        <v>16</v>
      </c>
      <c r="BN195" s="59">
        <f t="shared" si="46"/>
        <v>24.615384615384617</v>
      </c>
      <c r="BO195" s="76">
        <v>0</v>
      </c>
      <c r="BP195" s="77">
        <v>0</v>
      </c>
      <c r="BQ195" s="77">
        <v>2</v>
      </c>
      <c r="BR195" s="77">
        <v>0</v>
      </c>
      <c r="BS195" s="78">
        <v>2</v>
      </c>
      <c r="BT195" s="77">
        <v>65</v>
      </c>
      <c r="BU195" s="312"/>
      <c r="BV195" s="312"/>
      <c r="BW195" s="312"/>
      <c r="BX195" s="312"/>
      <c r="BY195" s="52">
        <v>0</v>
      </c>
      <c r="BZ195" s="226">
        <v>5718</v>
      </c>
      <c r="CA195" s="227">
        <v>3</v>
      </c>
      <c r="CB195" s="227">
        <v>100</v>
      </c>
      <c r="CC195" s="66">
        <v>850</v>
      </c>
      <c r="CD195" s="66">
        <v>759</v>
      </c>
      <c r="CE195" s="273" t="s">
        <v>484</v>
      </c>
      <c r="CF195" s="277">
        <v>4332</v>
      </c>
      <c r="CG195" s="278">
        <v>2</v>
      </c>
      <c r="CH195" s="64">
        <v>100</v>
      </c>
      <c r="CI195" s="239">
        <v>7</v>
      </c>
      <c r="CJ195" s="79">
        <v>1</v>
      </c>
      <c r="CK195" s="79">
        <v>0</v>
      </c>
      <c r="CL195" s="79">
        <v>27</v>
      </c>
      <c r="CM195" s="79">
        <v>5</v>
      </c>
      <c r="CN195" s="79">
        <v>0</v>
      </c>
      <c r="CO195" s="79">
        <v>8</v>
      </c>
      <c r="CP195" s="79">
        <v>7</v>
      </c>
      <c r="CQ195" s="240" t="s">
        <v>1145</v>
      </c>
      <c r="CR195" s="241">
        <v>71.4</v>
      </c>
      <c r="CS195" s="350">
        <v>0</v>
      </c>
      <c r="CT195" s="351">
        <v>0</v>
      </c>
      <c r="CU195" s="352">
        <v>0</v>
      </c>
      <c r="CV195" s="68">
        <v>2232</v>
      </c>
      <c r="CW195" s="69">
        <v>4183</v>
      </c>
      <c r="CX195" s="70">
        <f t="shared" si="47"/>
        <v>187.41039426523298</v>
      </c>
      <c r="CY195" s="69">
        <v>1923</v>
      </c>
      <c r="CZ195" s="70">
        <f t="shared" si="48"/>
        <v>86.15591397849462</v>
      </c>
      <c r="DA195" s="69">
        <v>241</v>
      </c>
      <c r="DB195" s="70">
        <f t="shared" si="49"/>
        <v>10.797491039426523</v>
      </c>
      <c r="DC195" s="69">
        <v>4194</v>
      </c>
      <c r="DD195" s="71">
        <f t="shared" si="50"/>
        <v>187.90322580645162</v>
      </c>
      <c r="DE195" s="69">
        <v>2884</v>
      </c>
      <c r="DF195" s="71">
        <f t="shared" si="51"/>
        <v>129.2114695340502</v>
      </c>
      <c r="DG195" s="69">
        <v>2023</v>
      </c>
      <c r="DH195" s="71">
        <f t="shared" si="52"/>
        <v>90.63620071684588</v>
      </c>
      <c r="DI195" s="72">
        <v>1957</v>
      </c>
      <c r="DJ195" s="73">
        <f t="shared" si="53"/>
        <v>87.67921146953405</v>
      </c>
      <c r="DK195" s="74">
        <v>6</v>
      </c>
      <c r="DL195" s="75">
        <f t="shared" si="54"/>
        <v>100</v>
      </c>
      <c r="DM195" s="251">
        <v>0</v>
      </c>
      <c r="DN195" s="252">
        <v>0</v>
      </c>
      <c r="DO195" s="230">
        <v>0</v>
      </c>
      <c r="DP195" s="253"/>
    </row>
    <row r="196" spans="1:120" ht="15" customHeight="1" thickBot="1">
      <c r="A196" s="47">
        <v>3</v>
      </c>
      <c r="B196" s="48" t="s">
        <v>485</v>
      </c>
      <c r="C196" s="2">
        <v>5</v>
      </c>
      <c r="D196" s="2">
        <v>2</v>
      </c>
      <c r="E196" s="2">
        <v>0</v>
      </c>
      <c r="F196" s="2">
        <v>0</v>
      </c>
      <c r="G196" s="3">
        <v>7</v>
      </c>
      <c r="H196" s="2">
        <v>2848</v>
      </c>
      <c r="I196" s="290"/>
      <c r="J196" s="49">
        <v>1</v>
      </c>
      <c r="K196" s="49">
        <v>0</v>
      </c>
      <c r="L196" s="50">
        <f>(K196*100/J196)</f>
        <v>0</v>
      </c>
      <c r="M196" s="2">
        <v>43</v>
      </c>
      <c r="N196" s="2">
        <v>43</v>
      </c>
      <c r="O196" s="51">
        <f t="shared" si="40"/>
        <v>100</v>
      </c>
      <c r="P196">
        <v>3.28</v>
      </c>
      <c r="Q196">
        <v>3.28</v>
      </c>
      <c r="R196" t="s">
        <v>1140</v>
      </c>
      <c r="S196">
        <v>9.84</v>
      </c>
      <c r="T196">
        <v>5.46</v>
      </c>
      <c r="U196" s="266">
        <v>0</v>
      </c>
      <c r="V196" s="266">
        <v>0</v>
      </c>
      <c r="W196" s="266">
        <v>0</v>
      </c>
      <c r="X196" s="266">
        <v>0</v>
      </c>
      <c r="Y196" s="266">
        <v>0</v>
      </c>
      <c r="Z196" s="266">
        <v>0</v>
      </c>
      <c r="AA196" s="266">
        <v>0</v>
      </c>
      <c r="AB196" s="266">
        <v>83.52</v>
      </c>
      <c r="AC196" s="266">
        <v>0</v>
      </c>
      <c r="AD196" s="267">
        <v>8</v>
      </c>
      <c r="AE196" s="268">
        <v>9</v>
      </c>
      <c r="AF196" s="269">
        <f t="shared" si="41"/>
        <v>1</v>
      </c>
      <c r="AG196" s="266">
        <f t="shared" si="42"/>
        <v>11.11111111111111</v>
      </c>
      <c r="AH196" s="228">
        <v>0</v>
      </c>
      <c r="AI196" s="229">
        <v>0</v>
      </c>
      <c r="AJ196" s="230">
        <v>0</v>
      </c>
      <c r="AK196" s="7">
        <v>0</v>
      </c>
      <c r="AL196" s="7">
        <v>0</v>
      </c>
      <c r="AM196" s="53">
        <v>0</v>
      </c>
      <c r="AN196" s="54">
        <v>0</v>
      </c>
      <c r="AO196" s="238">
        <v>0</v>
      </c>
      <c r="AP196" s="54">
        <v>0</v>
      </c>
      <c r="AQ196" s="207" t="s">
        <v>1106</v>
      </c>
      <c r="AR196" s="207">
        <v>168</v>
      </c>
      <c r="AS196" s="207">
        <v>0</v>
      </c>
      <c r="AT196" s="206">
        <v>0</v>
      </c>
      <c r="AU196" s="207">
        <v>168</v>
      </c>
      <c r="AV196" s="207">
        <v>0</v>
      </c>
      <c r="AW196" s="206">
        <v>0</v>
      </c>
      <c r="AX196" s="207">
        <v>168</v>
      </c>
      <c r="AY196" s="213">
        <v>0</v>
      </c>
      <c r="AZ196" s="210">
        <v>0</v>
      </c>
      <c r="BA196" s="231">
        <f t="shared" si="55"/>
        <v>0</v>
      </c>
      <c r="BB196" s="211" t="s">
        <v>924</v>
      </c>
      <c r="BC196" s="57">
        <v>1477</v>
      </c>
      <c r="BD196" s="57">
        <v>262</v>
      </c>
      <c r="BE196" s="56">
        <f t="shared" si="43"/>
        <v>0.5321597833446174</v>
      </c>
      <c r="BF196" s="57">
        <v>606</v>
      </c>
      <c r="BG196" s="57">
        <v>6</v>
      </c>
      <c r="BH196" s="58">
        <f t="shared" si="44"/>
        <v>0.019801980198019802</v>
      </c>
      <c r="BI196" s="1">
        <v>72</v>
      </c>
      <c r="BJ196" s="1">
        <v>45</v>
      </c>
      <c r="BK196" s="59">
        <f t="shared" si="45"/>
        <v>62.5</v>
      </c>
      <c r="BL196" s="1">
        <v>72</v>
      </c>
      <c r="BM196" s="1">
        <v>18</v>
      </c>
      <c r="BN196" s="59">
        <f t="shared" si="46"/>
        <v>25</v>
      </c>
      <c r="BO196" s="76">
        <v>0</v>
      </c>
      <c r="BP196" s="77">
        <v>0</v>
      </c>
      <c r="BQ196" s="77">
        <v>0</v>
      </c>
      <c r="BR196" s="77">
        <v>0</v>
      </c>
      <c r="BS196" s="78">
        <v>0</v>
      </c>
      <c r="BT196" s="77">
        <v>72</v>
      </c>
      <c r="BU196" s="312"/>
      <c r="BV196" s="312"/>
      <c r="BW196" s="312"/>
      <c r="BX196" s="312"/>
      <c r="BY196" s="52">
        <v>0</v>
      </c>
      <c r="BZ196" s="226">
        <v>6079</v>
      </c>
      <c r="CA196" s="227">
        <v>3</v>
      </c>
      <c r="CB196" s="227">
        <v>100</v>
      </c>
      <c r="CC196" s="65">
        <v>1014</v>
      </c>
      <c r="CD196" s="66">
        <v>812</v>
      </c>
      <c r="CE196" s="273" t="s">
        <v>486</v>
      </c>
      <c r="CF196" s="277">
        <v>5686</v>
      </c>
      <c r="CG196" s="278">
        <v>0</v>
      </c>
      <c r="CH196" s="64">
        <v>100</v>
      </c>
      <c r="CI196" s="239">
        <v>7</v>
      </c>
      <c r="CJ196" s="79">
        <v>19</v>
      </c>
      <c r="CK196" s="79">
        <v>0</v>
      </c>
      <c r="CL196" s="79">
        <v>10</v>
      </c>
      <c r="CM196" s="79">
        <v>24</v>
      </c>
      <c r="CN196" s="79">
        <v>0</v>
      </c>
      <c r="CO196" s="79">
        <v>35</v>
      </c>
      <c r="CP196" s="79">
        <v>21</v>
      </c>
      <c r="CQ196" s="240" t="s">
        <v>1145</v>
      </c>
      <c r="CR196" s="241">
        <v>71.4</v>
      </c>
      <c r="CS196" s="350">
        <v>0</v>
      </c>
      <c r="CT196" s="351">
        <v>0</v>
      </c>
      <c r="CU196" s="352">
        <v>0</v>
      </c>
      <c r="CV196" s="68">
        <v>2524</v>
      </c>
      <c r="CW196" s="69">
        <v>4177</v>
      </c>
      <c r="CX196" s="70">
        <f t="shared" si="47"/>
        <v>165.49128367670366</v>
      </c>
      <c r="CY196" s="69">
        <v>1945</v>
      </c>
      <c r="CZ196" s="70">
        <f t="shared" si="48"/>
        <v>77.06022187004754</v>
      </c>
      <c r="DA196" s="69">
        <v>1927</v>
      </c>
      <c r="DB196" s="70">
        <f t="shared" si="49"/>
        <v>76.3470681458003</v>
      </c>
      <c r="DC196" s="69">
        <v>2877</v>
      </c>
      <c r="DD196" s="71">
        <f t="shared" si="50"/>
        <v>113.98573692551506</v>
      </c>
      <c r="DE196" s="69">
        <v>1669</v>
      </c>
      <c r="DF196" s="71">
        <f t="shared" si="51"/>
        <v>66.12519809825673</v>
      </c>
      <c r="DG196" s="69">
        <v>2310</v>
      </c>
      <c r="DH196" s="71">
        <f t="shared" si="52"/>
        <v>91.52139461172742</v>
      </c>
      <c r="DI196" s="72">
        <v>4143</v>
      </c>
      <c r="DJ196" s="73">
        <f t="shared" si="53"/>
        <v>164.14421553090332</v>
      </c>
      <c r="DK196" s="74">
        <v>7</v>
      </c>
      <c r="DL196" s="75">
        <f t="shared" si="54"/>
        <v>116.66666666666667</v>
      </c>
      <c r="DM196" s="251">
        <v>0</v>
      </c>
      <c r="DN196" s="252">
        <v>0</v>
      </c>
      <c r="DO196" s="230">
        <v>0</v>
      </c>
      <c r="DP196" s="253"/>
    </row>
    <row r="197" spans="1:120" ht="15" customHeight="1" thickBot="1">
      <c r="A197" s="47">
        <v>7</v>
      </c>
      <c r="B197" s="48" t="s">
        <v>487</v>
      </c>
      <c r="C197" s="2">
        <v>4</v>
      </c>
      <c r="D197" s="2">
        <v>1</v>
      </c>
      <c r="E197" s="2">
        <v>1</v>
      </c>
      <c r="F197" s="2">
        <v>0</v>
      </c>
      <c r="G197" s="3">
        <v>6</v>
      </c>
      <c r="H197" s="2">
        <v>1958</v>
      </c>
      <c r="I197" s="290"/>
      <c r="J197" s="49">
        <v>0</v>
      </c>
      <c r="K197" s="49">
        <v>0</v>
      </c>
      <c r="L197" s="50">
        <v>0</v>
      </c>
      <c r="M197" s="2">
        <v>23</v>
      </c>
      <c r="N197" s="2">
        <v>21</v>
      </c>
      <c r="O197" s="51">
        <f aca="true" t="shared" si="58" ref="O197:O229">N197/M197*100</f>
        <v>91.30434782608695</v>
      </c>
      <c r="P197">
        <v>98.51</v>
      </c>
      <c r="Q197">
        <v>100</v>
      </c>
      <c r="R197">
        <v>95.52</v>
      </c>
      <c r="S197">
        <v>83.58</v>
      </c>
      <c r="T197">
        <v>94.4</v>
      </c>
      <c r="U197" s="266">
        <v>25.71428571428571</v>
      </c>
      <c r="V197" s="266">
        <v>84.28571428571429</v>
      </c>
      <c r="W197" s="266">
        <v>78.57142857142857</v>
      </c>
      <c r="X197" s="266">
        <v>88.57142857142857</v>
      </c>
      <c r="Y197" s="266">
        <v>70</v>
      </c>
      <c r="Z197" s="266">
        <v>92.85714285714286</v>
      </c>
      <c r="AA197" s="266">
        <v>90</v>
      </c>
      <c r="AB197" s="266">
        <v>81.2</v>
      </c>
      <c r="AC197" s="266">
        <v>84.28571428571429</v>
      </c>
      <c r="AD197" s="267">
        <v>7</v>
      </c>
      <c r="AE197" s="268">
        <v>9</v>
      </c>
      <c r="AF197" s="269">
        <f aca="true" t="shared" si="59" ref="AF197:AF229">AE197-AD197</f>
        <v>2</v>
      </c>
      <c r="AG197" s="266">
        <f aca="true" t="shared" si="60" ref="AG197:AG229">AF197/AE197*100</f>
        <v>22.22222222222222</v>
      </c>
      <c r="AH197" s="228">
        <v>0</v>
      </c>
      <c r="AI197" s="229">
        <v>0</v>
      </c>
      <c r="AJ197" s="230">
        <v>0</v>
      </c>
      <c r="AK197" s="7">
        <v>0</v>
      </c>
      <c r="AL197" s="7">
        <v>0</v>
      </c>
      <c r="AM197" s="53">
        <v>0</v>
      </c>
      <c r="AN197" s="54">
        <v>0</v>
      </c>
      <c r="AO197" s="238">
        <v>0</v>
      </c>
      <c r="AP197" s="54">
        <v>0</v>
      </c>
      <c r="AQ197" s="207" t="s">
        <v>1107</v>
      </c>
      <c r="AR197" s="207">
        <v>120</v>
      </c>
      <c r="AS197" s="207">
        <v>41</v>
      </c>
      <c r="AT197" s="206">
        <v>56.94</v>
      </c>
      <c r="AU197" s="207">
        <v>120</v>
      </c>
      <c r="AV197" s="207">
        <v>86</v>
      </c>
      <c r="AW197" s="206">
        <v>119.44</v>
      </c>
      <c r="AX197" s="207">
        <v>120</v>
      </c>
      <c r="AY197" s="213">
        <v>0</v>
      </c>
      <c r="AZ197" s="210">
        <v>0</v>
      </c>
      <c r="BA197" s="231">
        <f t="shared" si="55"/>
        <v>58.67749999999999</v>
      </c>
      <c r="BB197" s="211" t="s">
        <v>930</v>
      </c>
      <c r="BC197" s="57">
        <v>1058</v>
      </c>
      <c r="BD197" s="57">
        <v>223</v>
      </c>
      <c r="BE197" s="56">
        <f aca="true" t="shared" si="61" ref="BE197:BE229">(BD197/(BC197/3))</f>
        <v>0.6323251417769375</v>
      </c>
      <c r="BF197" s="57">
        <v>334</v>
      </c>
      <c r="BG197" s="57">
        <v>8</v>
      </c>
      <c r="BH197" s="58">
        <f aca="true" t="shared" si="62" ref="BH197:BH229">(BG197/(BF197/2))</f>
        <v>0.04790419161676647</v>
      </c>
      <c r="BI197" s="1">
        <v>57</v>
      </c>
      <c r="BJ197" s="1">
        <v>25</v>
      </c>
      <c r="BK197" s="59">
        <f aca="true" t="shared" si="63" ref="BK197:BK229">BJ197/BI197*100</f>
        <v>43.859649122807014</v>
      </c>
      <c r="BL197" s="1">
        <v>57</v>
      </c>
      <c r="BM197" s="1">
        <v>16</v>
      </c>
      <c r="BN197" s="59">
        <f aca="true" t="shared" si="64" ref="BN197:BN229">BM197/BL197*100</f>
        <v>28.07017543859649</v>
      </c>
      <c r="BO197" s="76">
        <v>0</v>
      </c>
      <c r="BP197" s="77">
        <v>0</v>
      </c>
      <c r="BQ197" s="77">
        <v>0</v>
      </c>
      <c r="BR197" s="77">
        <v>0</v>
      </c>
      <c r="BS197" s="78">
        <v>0</v>
      </c>
      <c r="BT197" s="77">
        <v>57</v>
      </c>
      <c r="BU197" s="312"/>
      <c r="BV197" s="312"/>
      <c r="BW197" s="312"/>
      <c r="BX197" s="312"/>
      <c r="BY197" s="52">
        <v>0</v>
      </c>
      <c r="BZ197" s="226">
        <v>4693</v>
      </c>
      <c r="CA197" s="227">
        <v>2</v>
      </c>
      <c r="CB197" s="227">
        <v>100</v>
      </c>
      <c r="CC197" s="66">
        <v>525</v>
      </c>
      <c r="CD197" s="66">
        <v>399</v>
      </c>
      <c r="CE197" s="273" t="s">
        <v>286</v>
      </c>
      <c r="CF197" s="277">
        <v>6290</v>
      </c>
      <c r="CG197" s="278">
        <v>3</v>
      </c>
      <c r="CH197" s="64">
        <v>100</v>
      </c>
      <c r="CI197" s="239">
        <v>7</v>
      </c>
      <c r="CJ197" s="79">
        <v>0</v>
      </c>
      <c r="CK197" s="79">
        <v>0</v>
      </c>
      <c r="CL197" s="79">
        <v>26</v>
      </c>
      <c r="CM197" s="79">
        <v>4</v>
      </c>
      <c r="CN197" s="79">
        <v>8</v>
      </c>
      <c r="CO197" s="79">
        <v>52</v>
      </c>
      <c r="CP197" s="79">
        <v>62</v>
      </c>
      <c r="CQ197" s="240" t="s">
        <v>1163</v>
      </c>
      <c r="CR197" s="241">
        <v>71.4</v>
      </c>
      <c r="CS197" s="350">
        <v>0</v>
      </c>
      <c r="CT197" s="351">
        <v>0</v>
      </c>
      <c r="CU197" s="352">
        <v>0</v>
      </c>
      <c r="CV197" s="68">
        <v>1499</v>
      </c>
      <c r="CW197" s="69">
        <v>2966</v>
      </c>
      <c r="CX197" s="70">
        <f aca="true" t="shared" si="65" ref="CX197:CX228">(CW197/CV197)*100</f>
        <v>197.86524349566378</v>
      </c>
      <c r="CY197" s="69">
        <v>738</v>
      </c>
      <c r="CZ197" s="70">
        <f aca="true" t="shared" si="66" ref="CZ197:CZ228">(CY197/CV197)*100</f>
        <v>49.23282188125417</v>
      </c>
      <c r="DA197" s="69">
        <v>752</v>
      </c>
      <c r="DB197" s="70">
        <f aca="true" t="shared" si="67" ref="DB197:DB228">(DA197/CV197)*100</f>
        <v>50.166777851901266</v>
      </c>
      <c r="DC197" s="69">
        <v>1482</v>
      </c>
      <c r="DD197" s="71">
        <f aca="true" t="shared" si="68" ref="DD197:DD228">(DC197/CV197)*100</f>
        <v>98.86591060707138</v>
      </c>
      <c r="DE197" s="69">
        <v>2441</v>
      </c>
      <c r="DF197" s="71">
        <f aca="true" t="shared" si="69" ref="DF197:DF228">(DE197/CV197)*100</f>
        <v>162.8418945963976</v>
      </c>
      <c r="DG197" s="69">
        <v>552</v>
      </c>
      <c r="DH197" s="71">
        <f aca="true" t="shared" si="70" ref="DH197:DH228">(DG197/CV197)*100</f>
        <v>36.82454969979987</v>
      </c>
      <c r="DI197" s="72">
        <v>1508</v>
      </c>
      <c r="DJ197" s="73">
        <f aca="true" t="shared" si="71" ref="DJ197:DJ228">(DI197/CV197)*100</f>
        <v>100.60040026684456</v>
      </c>
      <c r="DK197" s="74">
        <v>7</v>
      </c>
      <c r="DL197" s="75">
        <f aca="true" t="shared" si="72" ref="DL197:DL228">DK197/6*100</f>
        <v>116.66666666666667</v>
      </c>
      <c r="DM197" s="251">
        <v>0</v>
      </c>
      <c r="DN197" s="252">
        <v>0</v>
      </c>
      <c r="DO197" s="230">
        <v>0</v>
      </c>
      <c r="DP197" s="253"/>
    </row>
    <row r="198" spans="1:120" ht="15" customHeight="1" thickBot="1">
      <c r="A198" s="47">
        <v>2</v>
      </c>
      <c r="B198" s="48" t="s">
        <v>488</v>
      </c>
      <c r="C198" s="2">
        <v>5</v>
      </c>
      <c r="D198" s="2">
        <v>0</v>
      </c>
      <c r="E198" s="2">
        <v>0</v>
      </c>
      <c r="F198" s="2">
        <v>0</v>
      </c>
      <c r="G198" s="3">
        <v>5</v>
      </c>
      <c r="H198" s="2">
        <v>2934</v>
      </c>
      <c r="I198" s="290"/>
      <c r="J198" s="49">
        <v>1</v>
      </c>
      <c r="K198" s="49">
        <v>0</v>
      </c>
      <c r="L198" s="50">
        <f aca="true" t="shared" si="73" ref="L198:L204">(K198*100/J198)</f>
        <v>0</v>
      </c>
      <c r="M198" s="2">
        <v>31</v>
      </c>
      <c r="N198" s="2">
        <v>31</v>
      </c>
      <c r="O198" s="51">
        <f t="shared" si="58"/>
        <v>100</v>
      </c>
      <c r="P198">
        <v>107.09</v>
      </c>
      <c r="Q198">
        <v>105.51</v>
      </c>
      <c r="R198">
        <v>102.36</v>
      </c>
      <c r="S198">
        <v>109.45</v>
      </c>
      <c r="T198">
        <v>106.1</v>
      </c>
      <c r="U198" s="266">
        <v>40.97222222222222</v>
      </c>
      <c r="V198" s="266">
        <v>67.36111111111111</v>
      </c>
      <c r="W198" s="266">
        <v>65.97222222222221</v>
      </c>
      <c r="X198" s="266">
        <v>65.97222222222221</v>
      </c>
      <c r="Y198" s="266">
        <v>54.861111111111114</v>
      </c>
      <c r="Z198" s="266">
        <v>65.27777777777779</v>
      </c>
      <c r="AA198" s="266">
        <v>57.638888888888886</v>
      </c>
      <c r="AB198" s="266">
        <v>78.96</v>
      </c>
      <c r="AC198" s="266">
        <v>54.861111111111114</v>
      </c>
      <c r="AD198" s="267">
        <v>9</v>
      </c>
      <c r="AE198" s="268">
        <v>9</v>
      </c>
      <c r="AF198" s="269">
        <f t="shared" si="59"/>
        <v>0</v>
      </c>
      <c r="AG198" s="266">
        <f t="shared" si="60"/>
        <v>0</v>
      </c>
      <c r="AH198" s="228">
        <v>0</v>
      </c>
      <c r="AI198" s="229">
        <v>0</v>
      </c>
      <c r="AJ198" s="230">
        <v>0</v>
      </c>
      <c r="AK198" s="7">
        <v>0</v>
      </c>
      <c r="AL198" s="7">
        <v>0</v>
      </c>
      <c r="AM198" s="53">
        <v>0</v>
      </c>
      <c r="AN198" s="54">
        <v>0</v>
      </c>
      <c r="AO198" s="238">
        <v>1</v>
      </c>
      <c r="AP198" s="54">
        <v>0</v>
      </c>
      <c r="AQ198" s="207" t="s">
        <v>1108</v>
      </c>
      <c r="AR198" s="207">
        <v>168</v>
      </c>
      <c r="AS198" s="207">
        <v>69</v>
      </c>
      <c r="AT198" s="206">
        <v>63.89</v>
      </c>
      <c r="AU198" s="207">
        <v>168</v>
      </c>
      <c r="AV198" s="207">
        <v>135</v>
      </c>
      <c r="AW198" s="206">
        <v>125</v>
      </c>
      <c r="AX198" s="207">
        <v>168</v>
      </c>
      <c r="AY198" s="213">
        <v>102</v>
      </c>
      <c r="AZ198" s="210">
        <v>94.44</v>
      </c>
      <c r="BA198" s="231">
        <f aca="true" t="shared" si="74" ref="BA198:BA229">(AT198*1.2+AW198+AZ198)/3.2</f>
        <v>92.53375</v>
      </c>
      <c r="BB198" s="211" t="s">
        <v>924</v>
      </c>
      <c r="BC198" s="57">
        <v>1580</v>
      </c>
      <c r="BD198" s="57">
        <v>453</v>
      </c>
      <c r="BE198" s="56">
        <f t="shared" si="61"/>
        <v>0.860126582278481</v>
      </c>
      <c r="BF198" s="57">
        <v>553</v>
      </c>
      <c r="BG198" s="57">
        <v>53</v>
      </c>
      <c r="BH198" s="58">
        <f t="shared" si="62"/>
        <v>0.19168173598553345</v>
      </c>
      <c r="BI198" s="1">
        <v>113</v>
      </c>
      <c r="BJ198" s="1">
        <v>67</v>
      </c>
      <c r="BK198" s="59">
        <f t="shared" si="63"/>
        <v>59.29203539823009</v>
      </c>
      <c r="BL198" s="1">
        <v>113</v>
      </c>
      <c r="BM198" s="1">
        <v>28</v>
      </c>
      <c r="BN198" s="59">
        <f t="shared" si="64"/>
        <v>24.778761061946902</v>
      </c>
      <c r="BO198" s="76">
        <v>1</v>
      </c>
      <c r="BP198" s="77">
        <v>2</v>
      </c>
      <c r="BQ198" s="77">
        <v>0</v>
      </c>
      <c r="BR198" s="77">
        <v>1</v>
      </c>
      <c r="BS198" s="78">
        <v>3</v>
      </c>
      <c r="BT198" s="77">
        <v>113</v>
      </c>
      <c r="BU198" s="312"/>
      <c r="BV198" s="312"/>
      <c r="BW198" s="312"/>
      <c r="BX198" s="312"/>
      <c r="BY198" s="52">
        <v>0</v>
      </c>
      <c r="BZ198" s="226">
        <v>7578</v>
      </c>
      <c r="CA198" s="227">
        <v>4</v>
      </c>
      <c r="CB198" s="227">
        <v>100</v>
      </c>
      <c r="CC198" s="65">
        <v>1427</v>
      </c>
      <c r="CD198" s="65">
        <v>1224</v>
      </c>
      <c r="CE198" s="273" t="s">
        <v>489</v>
      </c>
      <c r="CF198" s="277">
        <v>2925</v>
      </c>
      <c r="CG198" s="278">
        <v>1</v>
      </c>
      <c r="CH198" s="64">
        <v>100</v>
      </c>
      <c r="CI198" s="239">
        <v>7</v>
      </c>
      <c r="CJ198" s="79">
        <v>10</v>
      </c>
      <c r="CK198" s="79">
        <v>0</v>
      </c>
      <c r="CL198" s="79">
        <v>123</v>
      </c>
      <c r="CM198" s="79">
        <v>11</v>
      </c>
      <c r="CN198" s="79">
        <v>0</v>
      </c>
      <c r="CO198" s="79">
        <v>32</v>
      </c>
      <c r="CP198" s="79">
        <v>32</v>
      </c>
      <c r="CQ198" s="240" t="s">
        <v>1145</v>
      </c>
      <c r="CR198" s="241">
        <v>71.4</v>
      </c>
      <c r="CS198" s="350">
        <v>0</v>
      </c>
      <c r="CT198" s="351">
        <v>0</v>
      </c>
      <c r="CU198" s="352">
        <v>0</v>
      </c>
      <c r="CV198" s="68">
        <v>3204</v>
      </c>
      <c r="CW198" s="69">
        <v>6607</v>
      </c>
      <c r="CX198" s="70">
        <f t="shared" si="65"/>
        <v>206.21098626716602</v>
      </c>
      <c r="CY198" s="69">
        <v>2086</v>
      </c>
      <c r="CZ198" s="70">
        <f t="shared" si="66"/>
        <v>65.10611735330836</v>
      </c>
      <c r="DA198" s="69">
        <v>1918</v>
      </c>
      <c r="DB198" s="70">
        <f t="shared" si="67"/>
        <v>59.86267166042447</v>
      </c>
      <c r="DC198" s="69">
        <v>4465</v>
      </c>
      <c r="DD198" s="71">
        <f t="shared" si="68"/>
        <v>139.35705368289638</v>
      </c>
      <c r="DE198" s="69">
        <v>2707</v>
      </c>
      <c r="DF198" s="71">
        <f t="shared" si="69"/>
        <v>84.48813982521848</v>
      </c>
      <c r="DG198" s="69">
        <v>1928</v>
      </c>
      <c r="DH198" s="71">
        <f t="shared" si="70"/>
        <v>60.17478152309613</v>
      </c>
      <c r="DI198" s="72">
        <v>841</v>
      </c>
      <c r="DJ198" s="73">
        <f t="shared" si="71"/>
        <v>26.24843945068664</v>
      </c>
      <c r="DK198" s="74">
        <v>6</v>
      </c>
      <c r="DL198" s="75">
        <f t="shared" si="72"/>
        <v>100</v>
      </c>
      <c r="DM198" s="251">
        <v>0</v>
      </c>
      <c r="DN198" s="252">
        <v>0</v>
      </c>
      <c r="DO198" s="230">
        <v>0</v>
      </c>
      <c r="DP198" s="253"/>
    </row>
    <row r="199" spans="1:120" ht="15" customHeight="1" thickBot="1">
      <c r="A199" s="47">
        <v>8</v>
      </c>
      <c r="B199" s="48" t="s">
        <v>490</v>
      </c>
      <c r="C199" s="2">
        <v>12</v>
      </c>
      <c r="D199" s="2">
        <v>8</v>
      </c>
      <c r="E199" s="2">
        <v>0</v>
      </c>
      <c r="F199" s="2">
        <v>2</v>
      </c>
      <c r="G199" s="3">
        <v>22</v>
      </c>
      <c r="H199" s="2">
        <v>8427</v>
      </c>
      <c r="I199" s="290"/>
      <c r="J199" s="49">
        <v>5</v>
      </c>
      <c r="K199" s="49">
        <v>0</v>
      </c>
      <c r="L199" s="50">
        <f t="shared" si="73"/>
        <v>0</v>
      </c>
      <c r="M199" s="2">
        <v>109</v>
      </c>
      <c r="N199" s="2">
        <v>103</v>
      </c>
      <c r="O199" s="51">
        <f t="shared" si="58"/>
        <v>94.4954128440367</v>
      </c>
      <c r="P199">
        <v>86.98</v>
      </c>
      <c r="Q199">
        <v>92.7</v>
      </c>
      <c r="R199">
        <v>76.51</v>
      </c>
      <c r="S199">
        <v>83.81</v>
      </c>
      <c r="T199">
        <v>85</v>
      </c>
      <c r="U199" s="266">
        <v>178.78787878787878</v>
      </c>
      <c r="V199" s="266">
        <v>119.19191919191918</v>
      </c>
      <c r="W199" s="266">
        <v>108.75420875420876</v>
      </c>
      <c r="X199" s="266">
        <v>110.43771043771045</v>
      </c>
      <c r="Y199" s="266">
        <v>113.46801346801347</v>
      </c>
      <c r="Z199" s="266">
        <v>95.62289562289563</v>
      </c>
      <c r="AA199" s="266">
        <v>96.29629629629629</v>
      </c>
      <c r="AB199" s="266">
        <v>65.1</v>
      </c>
      <c r="AC199" s="266">
        <v>101.01010101010101</v>
      </c>
      <c r="AD199" s="267">
        <v>1</v>
      </c>
      <c r="AE199" s="268">
        <v>9</v>
      </c>
      <c r="AF199" s="269">
        <f t="shared" si="59"/>
        <v>8</v>
      </c>
      <c r="AG199" s="266">
        <f t="shared" si="60"/>
        <v>88.88888888888889</v>
      </c>
      <c r="AH199" s="228">
        <v>0</v>
      </c>
      <c r="AI199" s="229">
        <v>0</v>
      </c>
      <c r="AJ199" s="230">
        <v>0</v>
      </c>
      <c r="AK199" s="7">
        <v>18</v>
      </c>
      <c r="AL199" s="7">
        <v>8</v>
      </c>
      <c r="AM199" s="53">
        <v>44.4444444444444</v>
      </c>
      <c r="AN199" s="54">
        <v>0</v>
      </c>
      <c r="AO199" s="238">
        <v>1</v>
      </c>
      <c r="AP199" s="54">
        <v>0</v>
      </c>
      <c r="AQ199" s="207" t="s">
        <v>1109</v>
      </c>
      <c r="AR199" s="207">
        <v>216</v>
      </c>
      <c r="AS199" s="207">
        <v>40</v>
      </c>
      <c r="AT199" s="206">
        <v>30.3</v>
      </c>
      <c r="AU199" s="207">
        <v>216</v>
      </c>
      <c r="AV199" s="207">
        <v>73</v>
      </c>
      <c r="AW199" s="206">
        <v>55.3</v>
      </c>
      <c r="AX199" s="207">
        <v>216</v>
      </c>
      <c r="AY199" s="213">
        <v>32</v>
      </c>
      <c r="AZ199" s="210">
        <v>24.24</v>
      </c>
      <c r="BA199" s="231">
        <f t="shared" si="74"/>
        <v>36.21874999999999</v>
      </c>
      <c r="BB199" s="211" t="s">
        <v>960</v>
      </c>
      <c r="BC199" s="57">
        <v>4565</v>
      </c>
      <c r="BD199" s="57">
        <v>917</v>
      </c>
      <c r="BE199" s="56">
        <f t="shared" si="61"/>
        <v>0.6026286966046002</v>
      </c>
      <c r="BF199" s="57">
        <v>1358</v>
      </c>
      <c r="BG199" s="57">
        <v>128</v>
      </c>
      <c r="BH199" s="58">
        <f t="shared" si="62"/>
        <v>0.18851251840942562</v>
      </c>
      <c r="BI199" s="1">
        <v>327</v>
      </c>
      <c r="BJ199" s="1">
        <v>118</v>
      </c>
      <c r="BK199" s="59">
        <f t="shared" si="63"/>
        <v>36.08562691131498</v>
      </c>
      <c r="BL199" s="1">
        <v>327</v>
      </c>
      <c r="BM199" s="1">
        <v>91</v>
      </c>
      <c r="BN199" s="59">
        <f t="shared" si="64"/>
        <v>27.82874617737003</v>
      </c>
      <c r="BO199" s="76">
        <v>1</v>
      </c>
      <c r="BP199" s="77">
        <v>3</v>
      </c>
      <c r="BQ199" s="77">
        <v>0</v>
      </c>
      <c r="BR199" s="77">
        <v>1</v>
      </c>
      <c r="BS199" s="78">
        <v>4</v>
      </c>
      <c r="BT199" s="77">
        <v>327</v>
      </c>
      <c r="BU199" s="312"/>
      <c r="BV199" s="312"/>
      <c r="BW199" s="312"/>
      <c r="BX199" s="312"/>
      <c r="BY199" s="52">
        <v>0</v>
      </c>
      <c r="BZ199" s="226">
        <v>19852</v>
      </c>
      <c r="CA199" s="227">
        <v>10</v>
      </c>
      <c r="CB199" s="227">
        <v>100</v>
      </c>
      <c r="CC199" s="65">
        <v>2375</v>
      </c>
      <c r="CD199" s="65">
        <v>2159</v>
      </c>
      <c r="CE199" s="273" t="s">
        <v>491</v>
      </c>
      <c r="CF199" s="277">
        <v>2901</v>
      </c>
      <c r="CG199" s="278">
        <v>1</v>
      </c>
      <c r="CH199" s="64">
        <v>80</v>
      </c>
      <c r="CI199" s="239">
        <v>7</v>
      </c>
      <c r="CJ199" s="79">
        <v>42</v>
      </c>
      <c r="CK199" s="79">
        <v>0</v>
      </c>
      <c r="CL199" s="79">
        <v>469</v>
      </c>
      <c r="CM199" s="79">
        <v>11</v>
      </c>
      <c r="CN199" s="79">
        <v>0</v>
      </c>
      <c r="CO199" s="79">
        <v>140</v>
      </c>
      <c r="CP199" s="79">
        <v>140</v>
      </c>
      <c r="CQ199" s="240" t="s">
        <v>1145</v>
      </c>
      <c r="CR199" s="241">
        <v>71.4</v>
      </c>
      <c r="CS199" s="350">
        <v>1</v>
      </c>
      <c r="CT199" s="351">
        <v>0</v>
      </c>
      <c r="CU199" s="352">
        <v>0</v>
      </c>
      <c r="CV199" s="68">
        <v>7341</v>
      </c>
      <c r="CW199" s="69">
        <v>6901</v>
      </c>
      <c r="CX199" s="70">
        <f t="shared" si="65"/>
        <v>94.00626617627026</v>
      </c>
      <c r="CY199" s="69">
        <v>5847</v>
      </c>
      <c r="CZ199" s="70">
        <f t="shared" si="66"/>
        <v>79.64854924397221</v>
      </c>
      <c r="DA199" s="69">
        <v>4297</v>
      </c>
      <c r="DB199" s="70">
        <f t="shared" si="67"/>
        <v>58.534259637651544</v>
      </c>
      <c r="DC199" s="69">
        <v>9084</v>
      </c>
      <c r="DD199" s="71">
        <f t="shared" si="68"/>
        <v>123.74335921536574</v>
      </c>
      <c r="DE199" s="69">
        <v>11114</v>
      </c>
      <c r="DF199" s="71">
        <f t="shared" si="69"/>
        <v>151.3962675384825</v>
      </c>
      <c r="DG199" s="69">
        <v>5935</v>
      </c>
      <c r="DH199" s="71">
        <f t="shared" si="70"/>
        <v>80.84729600871816</v>
      </c>
      <c r="DI199" s="72">
        <v>0</v>
      </c>
      <c r="DJ199" s="73">
        <f t="shared" si="71"/>
        <v>0</v>
      </c>
      <c r="DK199" s="74">
        <v>5</v>
      </c>
      <c r="DL199" s="75">
        <f t="shared" si="72"/>
        <v>83.33333333333334</v>
      </c>
      <c r="DM199" s="251">
        <v>1</v>
      </c>
      <c r="DN199" s="252">
        <v>1</v>
      </c>
      <c r="DO199" s="230">
        <v>100</v>
      </c>
      <c r="DP199" s="253"/>
    </row>
    <row r="200" spans="1:120" ht="15" customHeight="1" thickBot="1">
      <c r="A200" s="47">
        <v>2</v>
      </c>
      <c r="B200" s="48" t="s">
        <v>492</v>
      </c>
      <c r="C200" s="2">
        <v>4</v>
      </c>
      <c r="D200" s="2">
        <v>2</v>
      </c>
      <c r="E200" s="2">
        <v>1</v>
      </c>
      <c r="F200" s="2">
        <v>1</v>
      </c>
      <c r="G200" s="3">
        <v>8</v>
      </c>
      <c r="H200" s="2">
        <v>2257</v>
      </c>
      <c r="I200" s="290"/>
      <c r="J200" s="49">
        <v>1</v>
      </c>
      <c r="K200" s="49">
        <v>0</v>
      </c>
      <c r="L200" s="50">
        <f t="shared" si="73"/>
        <v>0</v>
      </c>
      <c r="M200" s="2">
        <v>24</v>
      </c>
      <c r="N200" s="2">
        <v>24</v>
      </c>
      <c r="O200" s="51">
        <f t="shared" si="58"/>
        <v>100</v>
      </c>
      <c r="P200">
        <v>128.33</v>
      </c>
      <c r="Q200">
        <v>116.67</v>
      </c>
      <c r="R200">
        <v>120</v>
      </c>
      <c r="S200">
        <v>111.67</v>
      </c>
      <c r="T200">
        <v>119.17</v>
      </c>
      <c r="U200" s="266">
        <v>94.02985074626866</v>
      </c>
      <c r="V200" s="266">
        <v>108.95522388059702</v>
      </c>
      <c r="W200" s="266">
        <v>107.46268656716418</v>
      </c>
      <c r="X200" s="266">
        <v>107.46268656716418</v>
      </c>
      <c r="Y200" s="266">
        <v>110.44776119402985</v>
      </c>
      <c r="Z200" s="266">
        <v>119.40298507462686</v>
      </c>
      <c r="AA200" s="266">
        <v>120.89552238805969</v>
      </c>
      <c r="AB200" s="266">
        <v>84.15</v>
      </c>
      <c r="AC200" s="266">
        <v>116.4179104477612</v>
      </c>
      <c r="AD200" s="267">
        <v>0</v>
      </c>
      <c r="AE200" s="268">
        <v>9</v>
      </c>
      <c r="AF200" s="269">
        <f t="shared" si="59"/>
        <v>9</v>
      </c>
      <c r="AG200" s="266">
        <f t="shared" si="60"/>
        <v>100</v>
      </c>
      <c r="AH200" s="228">
        <v>0</v>
      </c>
      <c r="AI200" s="229">
        <v>0</v>
      </c>
      <c r="AJ200" s="230">
        <v>0</v>
      </c>
      <c r="AK200" s="7">
        <v>0</v>
      </c>
      <c r="AL200" s="7">
        <v>0</v>
      </c>
      <c r="AM200" s="53">
        <v>0</v>
      </c>
      <c r="AN200" s="54">
        <v>0</v>
      </c>
      <c r="AO200" s="238">
        <v>0</v>
      </c>
      <c r="AP200" s="54">
        <v>0</v>
      </c>
      <c r="AQ200" s="207" t="s">
        <v>1110</v>
      </c>
      <c r="AR200" s="207">
        <v>168</v>
      </c>
      <c r="AS200" s="207">
        <v>54</v>
      </c>
      <c r="AT200" s="206">
        <v>50</v>
      </c>
      <c r="AU200" s="207">
        <v>168</v>
      </c>
      <c r="AV200" s="207">
        <v>85</v>
      </c>
      <c r="AW200" s="206">
        <v>78.7</v>
      </c>
      <c r="AX200" s="207">
        <v>168</v>
      </c>
      <c r="AY200" s="213">
        <v>0</v>
      </c>
      <c r="AZ200" s="210">
        <v>0</v>
      </c>
      <c r="BA200" s="231">
        <f t="shared" si="74"/>
        <v>43.34374999999999</v>
      </c>
      <c r="BB200" s="211" t="s">
        <v>924</v>
      </c>
      <c r="BC200" s="57">
        <v>1150</v>
      </c>
      <c r="BD200" s="57">
        <v>223</v>
      </c>
      <c r="BE200" s="56">
        <f t="shared" si="61"/>
        <v>0.5817391304347826</v>
      </c>
      <c r="BF200" s="57">
        <v>334</v>
      </c>
      <c r="BG200" s="57">
        <v>8</v>
      </c>
      <c r="BH200" s="58">
        <f t="shared" si="62"/>
        <v>0.04790419161676647</v>
      </c>
      <c r="BI200" s="1">
        <v>60</v>
      </c>
      <c r="BJ200" s="1">
        <v>41</v>
      </c>
      <c r="BK200" s="59">
        <f t="shared" si="63"/>
        <v>68.33333333333333</v>
      </c>
      <c r="BL200" s="1">
        <v>60</v>
      </c>
      <c r="BM200" s="1">
        <v>11</v>
      </c>
      <c r="BN200" s="59">
        <f t="shared" si="64"/>
        <v>18.333333333333332</v>
      </c>
      <c r="BO200" s="76">
        <v>0</v>
      </c>
      <c r="BP200" s="77">
        <v>0</v>
      </c>
      <c r="BQ200" s="77">
        <v>0</v>
      </c>
      <c r="BR200" s="77">
        <v>0</v>
      </c>
      <c r="BS200" s="78">
        <v>0</v>
      </c>
      <c r="BT200" s="77">
        <v>60</v>
      </c>
      <c r="BU200" s="312"/>
      <c r="BV200" s="312"/>
      <c r="BW200" s="312"/>
      <c r="BX200" s="312"/>
      <c r="BY200" s="52">
        <v>0</v>
      </c>
      <c r="BZ200" s="226">
        <v>5189</v>
      </c>
      <c r="CA200" s="227">
        <v>3</v>
      </c>
      <c r="CB200" s="227">
        <v>100</v>
      </c>
      <c r="CC200" s="66">
        <v>819</v>
      </c>
      <c r="CD200" s="66">
        <v>727</v>
      </c>
      <c r="CE200" s="273" t="s">
        <v>493</v>
      </c>
      <c r="CF200" s="277">
        <v>4831</v>
      </c>
      <c r="CG200" s="278">
        <v>2</v>
      </c>
      <c r="CH200" s="64">
        <v>100</v>
      </c>
      <c r="CI200" s="239">
        <v>7</v>
      </c>
      <c r="CJ200" s="79">
        <v>20</v>
      </c>
      <c r="CK200" s="79">
        <v>0</v>
      </c>
      <c r="CL200" s="79">
        <v>52</v>
      </c>
      <c r="CM200" s="79">
        <v>0</v>
      </c>
      <c r="CN200" s="79">
        <v>0</v>
      </c>
      <c r="CO200" s="79">
        <v>98</v>
      </c>
      <c r="CP200" s="79">
        <v>98</v>
      </c>
      <c r="CQ200" s="240" t="s">
        <v>1146</v>
      </c>
      <c r="CR200" s="241">
        <v>57.1</v>
      </c>
      <c r="CS200" s="350">
        <v>0</v>
      </c>
      <c r="CT200" s="351">
        <v>0</v>
      </c>
      <c r="CU200" s="352">
        <v>0</v>
      </c>
      <c r="CV200" s="68">
        <v>2457</v>
      </c>
      <c r="CW200" s="69">
        <v>2746</v>
      </c>
      <c r="CX200" s="70">
        <f t="shared" si="65"/>
        <v>111.76231176231177</v>
      </c>
      <c r="CY200" s="69">
        <v>1400</v>
      </c>
      <c r="CZ200" s="70">
        <f t="shared" si="66"/>
        <v>56.98005698005698</v>
      </c>
      <c r="DA200" s="69">
        <v>1622</v>
      </c>
      <c r="DB200" s="70">
        <f t="shared" si="67"/>
        <v>66.01546601546602</v>
      </c>
      <c r="DC200" s="69">
        <v>3219</v>
      </c>
      <c r="DD200" s="71">
        <f t="shared" si="68"/>
        <v>131.01343101343102</v>
      </c>
      <c r="DE200" s="69">
        <v>2081</v>
      </c>
      <c r="DF200" s="71">
        <f t="shared" si="69"/>
        <v>84.6967846967847</v>
      </c>
      <c r="DG200" s="69">
        <v>2189</v>
      </c>
      <c r="DH200" s="71">
        <f t="shared" si="70"/>
        <v>89.09238909238908</v>
      </c>
      <c r="DI200" s="72">
        <v>702</v>
      </c>
      <c r="DJ200" s="73">
        <f t="shared" si="71"/>
        <v>28.57142857142857</v>
      </c>
      <c r="DK200" s="74">
        <v>6</v>
      </c>
      <c r="DL200" s="75">
        <f t="shared" si="72"/>
        <v>100</v>
      </c>
      <c r="DM200" s="251">
        <v>0</v>
      </c>
      <c r="DN200" s="252">
        <v>0</v>
      </c>
      <c r="DO200" s="230">
        <v>0</v>
      </c>
      <c r="DP200" s="253"/>
    </row>
    <row r="201" spans="1:120" ht="15" customHeight="1" thickBot="1">
      <c r="A201" s="47">
        <v>9</v>
      </c>
      <c r="B201" s="48" t="s">
        <v>494</v>
      </c>
      <c r="C201" s="2">
        <v>1</v>
      </c>
      <c r="D201" s="2">
        <v>1</v>
      </c>
      <c r="E201" s="2">
        <v>1</v>
      </c>
      <c r="F201" s="2">
        <v>1</v>
      </c>
      <c r="G201" s="3">
        <v>4</v>
      </c>
      <c r="H201" s="2">
        <v>1655</v>
      </c>
      <c r="I201" s="290"/>
      <c r="J201" s="49">
        <v>2</v>
      </c>
      <c r="K201" s="49">
        <v>2</v>
      </c>
      <c r="L201" s="50">
        <f t="shared" si="73"/>
        <v>100</v>
      </c>
      <c r="M201" s="2">
        <v>29</v>
      </c>
      <c r="N201" s="2">
        <v>27</v>
      </c>
      <c r="O201" s="51">
        <f t="shared" si="58"/>
        <v>93.10344827586206</v>
      </c>
      <c r="P201">
        <v>62.75</v>
      </c>
      <c r="Q201">
        <v>70.59</v>
      </c>
      <c r="R201">
        <v>60.78</v>
      </c>
      <c r="S201">
        <v>82.35</v>
      </c>
      <c r="T201">
        <v>69.12</v>
      </c>
      <c r="U201" s="266">
        <v>34.146341463414636</v>
      </c>
      <c r="V201" s="266">
        <v>126.82926829268293</v>
      </c>
      <c r="W201" s="266">
        <v>112.19512195121952</v>
      </c>
      <c r="X201" s="266">
        <v>131.70731707317074</v>
      </c>
      <c r="Y201" s="266">
        <v>100</v>
      </c>
      <c r="Z201" s="266">
        <v>134.14634146341464</v>
      </c>
      <c r="AA201" s="266">
        <v>102.4390243902439</v>
      </c>
      <c r="AB201" s="266">
        <v>50</v>
      </c>
      <c r="AC201" s="266">
        <v>39.02439024390244</v>
      </c>
      <c r="AD201" s="267">
        <v>3</v>
      </c>
      <c r="AE201" s="268">
        <v>9</v>
      </c>
      <c r="AF201" s="269">
        <f t="shared" si="59"/>
        <v>6</v>
      </c>
      <c r="AG201" s="266">
        <f t="shared" si="60"/>
        <v>66.66666666666666</v>
      </c>
      <c r="AH201" s="228">
        <v>0</v>
      </c>
      <c r="AI201" s="229">
        <v>0</v>
      </c>
      <c r="AJ201" s="230">
        <v>0</v>
      </c>
      <c r="AK201" s="7">
        <v>0</v>
      </c>
      <c r="AL201" s="7">
        <v>0</v>
      </c>
      <c r="AM201" s="53">
        <v>0</v>
      </c>
      <c r="AN201" s="54">
        <v>0</v>
      </c>
      <c r="AO201" s="238">
        <v>0</v>
      </c>
      <c r="AP201" s="54">
        <v>0</v>
      </c>
      <c r="AQ201" s="207" t="s">
        <v>1111</v>
      </c>
      <c r="AR201" s="207">
        <v>120</v>
      </c>
      <c r="AS201" s="207">
        <v>0</v>
      </c>
      <c r="AT201" s="206">
        <v>0</v>
      </c>
      <c r="AU201" s="207">
        <v>120</v>
      </c>
      <c r="AV201" s="207">
        <v>0</v>
      </c>
      <c r="AW201" s="206">
        <v>0</v>
      </c>
      <c r="AX201" s="207">
        <v>120</v>
      </c>
      <c r="AY201" s="213">
        <v>0</v>
      </c>
      <c r="AZ201" s="210">
        <v>0</v>
      </c>
      <c r="BA201" s="231">
        <f t="shared" si="74"/>
        <v>0</v>
      </c>
      <c r="BB201" s="211" t="s">
        <v>930</v>
      </c>
      <c r="BC201" s="57">
        <v>805</v>
      </c>
      <c r="BD201" s="57">
        <v>128</v>
      </c>
      <c r="BE201" s="56">
        <f t="shared" si="61"/>
        <v>0.4770186335403727</v>
      </c>
      <c r="BF201" s="57">
        <v>287</v>
      </c>
      <c r="BG201" s="57">
        <v>30</v>
      </c>
      <c r="BH201" s="58">
        <f t="shared" si="62"/>
        <v>0.20905923344947736</v>
      </c>
      <c r="BI201" s="1">
        <v>42</v>
      </c>
      <c r="BJ201" s="1">
        <v>27</v>
      </c>
      <c r="BK201" s="59">
        <f t="shared" si="63"/>
        <v>64.28571428571429</v>
      </c>
      <c r="BL201" s="1">
        <v>42</v>
      </c>
      <c r="BM201" s="1">
        <v>16</v>
      </c>
      <c r="BN201" s="59">
        <f t="shared" si="64"/>
        <v>38.095238095238095</v>
      </c>
      <c r="BO201" s="76">
        <v>0</v>
      </c>
      <c r="BP201" s="77">
        <v>0</v>
      </c>
      <c r="BQ201" s="77">
        <v>0</v>
      </c>
      <c r="BR201" s="77">
        <v>0</v>
      </c>
      <c r="BS201" s="78">
        <v>0</v>
      </c>
      <c r="BT201" s="77">
        <v>42</v>
      </c>
      <c r="BU201" s="312"/>
      <c r="BV201" s="312"/>
      <c r="BW201" s="312"/>
      <c r="BX201" s="312"/>
      <c r="BY201" s="52">
        <v>0</v>
      </c>
      <c r="BZ201" s="226">
        <v>3682</v>
      </c>
      <c r="CA201" s="227">
        <v>2</v>
      </c>
      <c r="CB201" s="227">
        <v>100</v>
      </c>
      <c r="CC201" s="66">
        <v>594</v>
      </c>
      <c r="CD201" s="66">
        <v>483</v>
      </c>
      <c r="CE201" s="273" t="s">
        <v>495</v>
      </c>
      <c r="CF201" s="277">
        <v>5189</v>
      </c>
      <c r="CG201" s="278">
        <v>3</v>
      </c>
      <c r="CH201" s="64">
        <v>100</v>
      </c>
      <c r="CI201" s="239">
        <v>7</v>
      </c>
      <c r="CJ201" s="79">
        <v>74</v>
      </c>
      <c r="CK201" s="79">
        <v>0</v>
      </c>
      <c r="CL201" s="79">
        <v>92</v>
      </c>
      <c r="CM201" s="79">
        <v>130</v>
      </c>
      <c r="CN201" s="79">
        <v>0</v>
      </c>
      <c r="CO201" s="79">
        <v>21</v>
      </c>
      <c r="CP201" s="79">
        <v>24</v>
      </c>
      <c r="CQ201" s="240" t="s">
        <v>1145</v>
      </c>
      <c r="CR201" s="241">
        <v>71.4</v>
      </c>
      <c r="CS201" s="350">
        <v>0</v>
      </c>
      <c r="CT201" s="351">
        <v>0</v>
      </c>
      <c r="CU201" s="352">
        <v>0</v>
      </c>
      <c r="CV201" s="68">
        <v>2010</v>
      </c>
      <c r="CW201" s="69">
        <v>3292</v>
      </c>
      <c r="CX201" s="70">
        <f t="shared" si="65"/>
        <v>163.78109452736317</v>
      </c>
      <c r="CY201" s="69">
        <v>465</v>
      </c>
      <c r="CZ201" s="70">
        <f t="shared" si="66"/>
        <v>23.134328358208954</v>
      </c>
      <c r="DA201" s="69">
        <v>845</v>
      </c>
      <c r="DB201" s="70">
        <f t="shared" si="67"/>
        <v>42.039800995024876</v>
      </c>
      <c r="DC201" s="69">
        <v>2462</v>
      </c>
      <c r="DD201" s="71">
        <f t="shared" si="68"/>
        <v>122.48756218905473</v>
      </c>
      <c r="DE201" s="69">
        <v>3050</v>
      </c>
      <c r="DF201" s="71">
        <f t="shared" si="69"/>
        <v>151.74129353233832</v>
      </c>
      <c r="DG201" s="69">
        <v>1455</v>
      </c>
      <c r="DH201" s="71">
        <f t="shared" si="70"/>
        <v>72.38805970149254</v>
      </c>
      <c r="DI201" s="72">
        <v>1862</v>
      </c>
      <c r="DJ201" s="73">
        <f t="shared" si="71"/>
        <v>92.636815920398</v>
      </c>
      <c r="DK201" s="74">
        <v>6</v>
      </c>
      <c r="DL201" s="75">
        <f t="shared" si="72"/>
        <v>100</v>
      </c>
      <c r="DM201" s="251">
        <v>1</v>
      </c>
      <c r="DN201" s="252">
        <v>1</v>
      </c>
      <c r="DO201" s="230">
        <v>100</v>
      </c>
      <c r="DP201" s="253"/>
    </row>
    <row r="202" spans="1:120" ht="15" customHeight="1" thickBot="1">
      <c r="A202" s="47">
        <v>6</v>
      </c>
      <c r="B202" s="48" t="s">
        <v>496</v>
      </c>
      <c r="C202" s="2">
        <v>7</v>
      </c>
      <c r="D202" s="2">
        <v>2</v>
      </c>
      <c r="E202" s="2">
        <v>0</v>
      </c>
      <c r="F202" s="2">
        <v>2</v>
      </c>
      <c r="G202" s="3">
        <v>11</v>
      </c>
      <c r="H202" s="2">
        <v>3045</v>
      </c>
      <c r="I202" s="290"/>
      <c r="J202" s="49">
        <v>1</v>
      </c>
      <c r="K202" s="49">
        <v>0</v>
      </c>
      <c r="L202" s="50">
        <f t="shared" si="73"/>
        <v>0</v>
      </c>
      <c r="M202" s="2">
        <v>48</v>
      </c>
      <c r="N202" s="2">
        <v>45</v>
      </c>
      <c r="O202" s="51">
        <f t="shared" si="58"/>
        <v>93.75</v>
      </c>
      <c r="P202">
        <v>96.3</v>
      </c>
      <c r="Q202">
        <v>106.17</v>
      </c>
      <c r="R202">
        <v>104.94</v>
      </c>
      <c r="S202">
        <v>96.3</v>
      </c>
      <c r="T202">
        <v>100.93</v>
      </c>
      <c r="U202" s="266">
        <v>50.526315789473685</v>
      </c>
      <c r="V202" s="266">
        <v>75.78947368421053</v>
      </c>
      <c r="W202" s="266">
        <v>89.47368421052632</v>
      </c>
      <c r="X202" s="266">
        <v>78.94736842105263</v>
      </c>
      <c r="Y202" s="266">
        <v>71.57894736842105</v>
      </c>
      <c r="Z202" s="266">
        <v>75.78947368421053</v>
      </c>
      <c r="AA202" s="266">
        <v>91.57894736842105</v>
      </c>
      <c r="AB202" s="266">
        <v>80.73</v>
      </c>
      <c r="AC202" s="266">
        <v>76.84210526315789</v>
      </c>
      <c r="AD202" s="267">
        <v>8</v>
      </c>
      <c r="AE202" s="268">
        <v>9</v>
      </c>
      <c r="AF202" s="269">
        <f t="shared" si="59"/>
        <v>1</v>
      </c>
      <c r="AG202" s="266">
        <f t="shared" si="60"/>
        <v>11.11111111111111</v>
      </c>
      <c r="AH202" s="228">
        <v>0</v>
      </c>
      <c r="AI202" s="229">
        <v>0</v>
      </c>
      <c r="AJ202" s="230">
        <v>0</v>
      </c>
      <c r="AK202" s="7">
        <v>2</v>
      </c>
      <c r="AL202" s="7">
        <v>2</v>
      </c>
      <c r="AM202" s="53">
        <v>100</v>
      </c>
      <c r="AN202" s="54">
        <v>0</v>
      </c>
      <c r="AO202" s="238">
        <v>0</v>
      </c>
      <c r="AP202" s="54">
        <v>0</v>
      </c>
      <c r="AQ202" s="207" t="s">
        <v>1112</v>
      </c>
      <c r="AR202" s="207">
        <v>168</v>
      </c>
      <c r="AS202" s="207">
        <v>0</v>
      </c>
      <c r="AT202" s="206">
        <v>0</v>
      </c>
      <c r="AU202" s="207">
        <v>168</v>
      </c>
      <c r="AV202" s="207">
        <v>0</v>
      </c>
      <c r="AW202" s="206">
        <v>0</v>
      </c>
      <c r="AX202" s="207">
        <v>168</v>
      </c>
      <c r="AY202" s="213">
        <v>0</v>
      </c>
      <c r="AZ202" s="210">
        <v>0</v>
      </c>
      <c r="BA202" s="231">
        <f t="shared" si="74"/>
        <v>0</v>
      </c>
      <c r="BB202" s="211" t="s">
        <v>924</v>
      </c>
      <c r="BC202" s="57">
        <v>1550</v>
      </c>
      <c r="BD202" s="57">
        <v>333</v>
      </c>
      <c r="BE202" s="56">
        <f t="shared" si="61"/>
        <v>0.6445161290322581</v>
      </c>
      <c r="BF202" s="57">
        <v>540</v>
      </c>
      <c r="BG202" s="57">
        <v>15</v>
      </c>
      <c r="BH202" s="58">
        <f t="shared" si="62"/>
        <v>0.05555555555555555</v>
      </c>
      <c r="BI202" s="1">
        <v>74</v>
      </c>
      <c r="BJ202" s="1">
        <v>26</v>
      </c>
      <c r="BK202" s="59">
        <f t="shared" si="63"/>
        <v>35.13513513513514</v>
      </c>
      <c r="BL202" s="1">
        <v>74</v>
      </c>
      <c r="BM202" s="1">
        <v>14</v>
      </c>
      <c r="BN202" s="59">
        <f t="shared" si="64"/>
        <v>18.91891891891892</v>
      </c>
      <c r="BO202" s="76">
        <v>0</v>
      </c>
      <c r="BP202" s="77">
        <v>1</v>
      </c>
      <c r="BQ202" s="77">
        <v>1</v>
      </c>
      <c r="BR202" s="77">
        <v>2</v>
      </c>
      <c r="BS202" s="78">
        <v>4</v>
      </c>
      <c r="BT202" s="77">
        <v>74</v>
      </c>
      <c r="BU202" s="312"/>
      <c r="BV202" s="312"/>
      <c r="BW202" s="312"/>
      <c r="BX202" s="312"/>
      <c r="BY202" s="52">
        <v>0</v>
      </c>
      <c r="BZ202" s="226">
        <v>6574</v>
      </c>
      <c r="CA202" s="227">
        <v>3</v>
      </c>
      <c r="CB202" s="227">
        <v>100</v>
      </c>
      <c r="CC202" s="66">
        <v>877</v>
      </c>
      <c r="CD202" s="66">
        <v>839</v>
      </c>
      <c r="CE202" s="273" t="s">
        <v>497</v>
      </c>
      <c r="CF202" s="277">
        <v>3682</v>
      </c>
      <c r="CG202" s="278">
        <v>2</v>
      </c>
      <c r="CH202" s="64">
        <v>100</v>
      </c>
      <c r="CI202" s="239">
        <v>7</v>
      </c>
      <c r="CJ202" s="79">
        <v>0</v>
      </c>
      <c r="CK202" s="79">
        <v>0</v>
      </c>
      <c r="CL202" s="79">
        <v>0</v>
      </c>
      <c r="CM202" s="79">
        <v>0</v>
      </c>
      <c r="CN202" s="79">
        <v>0</v>
      </c>
      <c r="CO202" s="79">
        <v>0</v>
      </c>
      <c r="CP202" s="79">
        <v>0</v>
      </c>
      <c r="CQ202" s="242" t="s">
        <v>1147</v>
      </c>
      <c r="CR202" s="243">
        <v>0</v>
      </c>
      <c r="CS202" s="350">
        <v>0</v>
      </c>
      <c r="CT202" s="351">
        <v>0</v>
      </c>
      <c r="CU202" s="352">
        <v>0</v>
      </c>
      <c r="CV202" s="68">
        <v>3705</v>
      </c>
      <c r="CW202" s="69">
        <v>6916</v>
      </c>
      <c r="CX202" s="70">
        <f t="shared" si="65"/>
        <v>186.66666666666666</v>
      </c>
      <c r="CY202" s="69">
        <v>4106</v>
      </c>
      <c r="CZ202" s="70">
        <f t="shared" si="66"/>
        <v>110.82321187584346</v>
      </c>
      <c r="DA202" s="69">
        <v>1756</v>
      </c>
      <c r="DB202" s="70">
        <f t="shared" si="67"/>
        <v>47.39541160593792</v>
      </c>
      <c r="DC202" s="69">
        <v>6316</v>
      </c>
      <c r="DD202" s="71">
        <f t="shared" si="68"/>
        <v>170.472334682861</v>
      </c>
      <c r="DE202" s="69">
        <v>5436</v>
      </c>
      <c r="DF202" s="71">
        <f t="shared" si="69"/>
        <v>146.72064777327935</v>
      </c>
      <c r="DG202" s="69">
        <v>3025</v>
      </c>
      <c r="DH202" s="71">
        <f t="shared" si="70"/>
        <v>81.64642375168691</v>
      </c>
      <c r="DI202" s="72">
        <v>4699</v>
      </c>
      <c r="DJ202" s="73">
        <f t="shared" si="71"/>
        <v>126.82860998650472</v>
      </c>
      <c r="DK202" s="74">
        <v>7</v>
      </c>
      <c r="DL202" s="75">
        <f t="shared" si="72"/>
        <v>116.66666666666667</v>
      </c>
      <c r="DM202" s="251">
        <v>1</v>
      </c>
      <c r="DN202" s="252">
        <v>1</v>
      </c>
      <c r="DO202" s="230">
        <v>100</v>
      </c>
      <c r="DP202" s="253"/>
    </row>
    <row r="203" spans="1:120" ht="15" customHeight="1" thickBot="1">
      <c r="A203" s="47">
        <v>6</v>
      </c>
      <c r="B203" s="48" t="s">
        <v>498</v>
      </c>
      <c r="C203" s="2">
        <v>5</v>
      </c>
      <c r="D203" s="2">
        <v>3</v>
      </c>
      <c r="E203" s="2">
        <v>0</v>
      </c>
      <c r="F203" s="2">
        <v>0</v>
      </c>
      <c r="G203" s="3">
        <v>8</v>
      </c>
      <c r="H203" s="2">
        <v>2833</v>
      </c>
      <c r="I203" s="290"/>
      <c r="J203" s="49">
        <v>2</v>
      </c>
      <c r="K203" s="49">
        <v>0</v>
      </c>
      <c r="L203" s="50">
        <f t="shared" si="73"/>
        <v>0</v>
      </c>
      <c r="M203" s="2">
        <v>41</v>
      </c>
      <c r="N203" s="2">
        <v>39</v>
      </c>
      <c r="O203" s="51">
        <f t="shared" si="58"/>
        <v>95.1219512195122</v>
      </c>
      <c r="P203">
        <v>70</v>
      </c>
      <c r="Q203">
        <v>72.22</v>
      </c>
      <c r="R203">
        <v>63.33</v>
      </c>
      <c r="S203">
        <v>67.78</v>
      </c>
      <c r="T203">
        <v>68.33</v>
      </c>
      <c r="U203" s="266">
        <v>56.71641791044776</v>
      </c>
      <c r="V203" s="266">
        <v>49.25373134328358</v>
      </c>
      <c r="W203" s="266">
        <v>52.23880597014925</v>
      </c>
      <c r="X203" s="266">
        <v>49.25373134328358</v>
      </c>
      <c r="Y203" s="266">
        <v>53.73134328358209</v>
      </c>
      <c r="Z203" s="266">
        <v>55.223880597014926</v>
      </c>
      <c r="AA203" s="266">
        <v>37.3134328358209</v>
      </c>
      <c r="AB203" s="266">
        <v>71.3</v>
      </c>
      <c r="AC203" s="266">
        <v>53.73134328358209</v>
      </c>
      <c r="AD203" s="267">
        <v>9</v>
      </c>
      <c r="AE203" s="268">
        <v>9</v>
      </c>
      <c r="AF203" s="269">
        <f t="shared" si="59"/>
        <v>0</v>
      </c>
      <c r="AG203" s="266">
        <f t="shared" si="60"/>
        <v>0</v>
      </c>
      <c r="AH203" s="228">
        <v>0</v>
      </c>
      <c r="AI203" s="229">
        <v>0</v>
      </c>
      <c r="AJ203" s="230">
        <v>0</v>
      </c>
      <c r="AK203" s="7">
        <v>2</v>
      </c>
      <c r="AL203" s="7">
        <v>0</v>
      </c>
      <c r="AM203" s="53">
        <v>0</v>
      </c>
      <c r="AN203" s="54">
        <v>0</v>
      </c>
      <c r="AO203" s="238">
        <v>0</v>
      </c>
      <c r="AP203" s="54">
        <v>0</v>
      </c>
      <c r="AQ203" s="207" t="s">
        <v>1113</v>
      </c>
      <c r="AR203" s="207">
        <v>168</v>
      </c>
      <c r="AS203" s="207">
        <v>11</v>
      </c>
      <c r="AT203" s="206">
        <v>10.19</v>
      </c>
      <c r="AU203" s="207">
        <v>168</v>
      </c>
      <c r="AV203" s="207">
        <v>114</v>
      </c>
      <c r="AW203" s="206">
        <v>105.56</v>
      </c>
      <c r="AX203" s="207">
        <v>168</v>
      </c>
      <c r="AY203" s="213">
        <v>0</v>
      </c>
      <c r="AZ203" s="210">
        <v>0</v>
      </c>
      <c r="BA203" s="231">
        <f t="shared" si="74"/>
        <v>36.808749999999996</v>
      </c>
      <c r="BB203" s="211" t="s">
        <v>924</v>
      </c>
      <c r="BC203" s="57">
        <v>1410</v>
      </c>
      <c r="BD203" s="57">
        <v>213</v>
      </c>
      <c r="BE203" s="56">
        <f t="shared" si="61"/>
        <v>0.4531914893617021</v>
      </c>
      <c r="BF203" s="57">
        <v>505</v>
      </c>
      <c r="BG203" s="57">
        <v>25</v>
      </c>
      <c r="BH203" s="58">
        <f t="shared" si="62"/>
        <v>0.09900990099009901</v>
      </c>
      <c r="BI203" s="1">
        <v>71</v>
      </c>
      <c r="BJ203" s="1">
        <v>12</v>
      </c>
      <c r="BK203" s="59">
        <f t="shared" si="63"/>
        <v>16.901408450704224</v>
      </c>
      <c r="BL203" s="1">
        <v>71</v>
      </c>
      <c r="BM203" s="1">
        <v>21</v>
      </c>
      <c r="BN203" s="59">
        <f t="shared" si="64"/>
        <v>29.577464788732392</v>
      </c>
      <c r="BO203" s="76">
        <v>0</v>
      </c>
      <c r="BP203" s="77">
        <v>1</v>
      </c>
      <c r="BQ203" s="77">
        <v>0</v>
      </c>
      <c r="BR203" s="77">
        <v>1</v>
      </c>
      <c r="BS203" s="78">
        <v>2</v>
      </c>
      <c r="BT203" s="77">
        <v>71</v>
      </c>
      <c r="BU203" s="312"/>
      <c r="BV203" s="312"/>
      <c r="BW203" s="312"/>
      <c r="BX203" s="312"/>
      <c r="BY203" s="52">
        <v>0</v>
      </c>
      <c r="BZ203" s="226">
        <v>5719</v>
      </c>
      <c r="CA203" s="227">
        <v>3</v>
      </c>
      <c r="CB203" s="227">
        <v>100</v>
      </c>
      <c r="CC203" s="66">
        <v>859</v>
      </c>
      <c r="CD203" s="66">
        <v>705</v>
      </c>
      <c r="CE203" s="273" t="s">
        <v>499</v>
      </c>
      <c r="CF203" s="277">
        <v>6574</v>
      </c>
      <c r="CG203" s="278">
        <v>3</v>
      </c>
      <c r="CH203" s="64">
        <v>66</v>
      </c>
      <c r="CI203" s="239">
        <v>7</v>
      </c>
      <c r="CJ203" s="79">
        <v>21</v>
      </c>
      <c r="CK203" s="79">
        <v>0</v>
      </c>
      <c r="CL203" s="79">
        <v>25</v>
      </c>
      <c r="CM203" s="79">
        <v>9</v>
      </c>
      <c r="CN203" s="79">
        <v>0</v>
      </c>
      <c r="CO203" s="79">
        <v>19</v>
      </c>
      <c r="CP203" s="79">
        <v>17</v>
      </c>
      <c r="CQ203" s="242" t="s">
        <v>1145</v>
      </c>
      <c r="CR203" s="241">
        <v>71.4</v>
      </c>
      <c r="CS203" s="350">
        <v>0</v>
      </c>
      <c r="CT203" s="351">
        <v>0</v>
      </c>
      <c r="CU203" s="352">
        <v>0</v>
      </c>
      <c r="CV203" s="68">
        <v>3422</v>
      </c>
      <c r="CW203" s="69">
        <v>5201</v>
      </c>
      <c r="CX203" s="70">
        <f t="shared" si="65"/>
        <v>151.98714202220924</v>
      </c>
      <c r="CY203" s="69">
        <v>1315</v>
      </c>
      <c r="CZ203" s="70">
        <f t="shared" si="66"/>
        <v>38.42781998831093</v>
      </c>
      <c r="DA203" s="69">
        <v>3222</v>
      </c>
      <c r="DB203" s="70">
        <f t="shared" si="67"/>
        <v>94.15546464056106</v>
      </c>
      <c r="DC203" s="69">
        <v>3387</v>
      </c>
      <c r="DD203" s="71">
        <f t="shared" si="68"/>
        <v>98.97720631209819</v>
      </c>
      <c r="DE203" s="69">
        <v>3225</v>
      </c>
      <c r="DF203" s="71">
        <f t="shared" si="69"/>
        <v>94.24313267095266</v>
      </c>
      <c r="DG203" s="69">
        <v>2574</v>
      </c>
      <c r="DH203" s="71">
        <f t="shared" si="70"/>
        <v>75.21917007597895</v>
      </c>
      <c r="DI203" s="72">
        <v>0</v>
      </c>
      <c r="DJ203" s="73">
        <f t="shared" si="71"/>
        <v>0</v>
      </c>
      <c r="DK203" s="74">
        <v>6</v>
      </c>
      <c r="DL203" s="75">
        <f t="shared" si="72"/>
        <v>100</v>
      </c>
      <c r="DM203" s="251">
        <v>0</v>
      </c>
      <c r="DN203" s="252">
        <v>0</v>
      </c>
      <c r="DO203" s="230">
        <v>0</v>
      </c>
      <c r="DP203" s="253"/>
    </row>
    <row r="204" spans="1:120" ht="15" customHeight="1" thickBot="1">
      <c r="A204" s="47">
        <v>8</v>
      </c>
      <c r="B204" s="48" t="s">
        <v>500</v>
      </c>
      <c r="C204" s="2">
        <v>1</v>
      </c>
      <c r="D204" s="2">
        <v>3</v>
      </c>
      <c r="E204" s="2">
        <v>0</v>
      </c>
      <c r="F204" s="2">
        <v>0</v>
      </c>
      <c r="G204" s="3">
        <v>4</v>
      </c>
      <c r="H204" s="2">
        <v>2131</v>
      </c>
      <c r="I204" s="290"/>
      <c r="J204" s="49">
        <v>1</v>
      </c>
      <c r="K204" s="49">
        <v>0</v>
      </c>
      <c r="L204" s="50">
        <f t="shared" si="73"/>
        <v>0</v>
      </c>
      <c r="M204" s="2">
        <v>29</v>
      </c>
      <c r="N204" s="2">
        <v>29</v>
      </c>
      <c r="O204" s="51">
        <f t="shared" si="58"/>
        <v>100</v>
      </c>
      <c r="P204">
        <v>65.45</v>
      </c>
      <c r="Q204">
        <v>85.45</v>
      </c>
      <c r="R204">
        <v>72.73</v>
      </c>
      <c r="S204">
        <v>85.45</v>
      </c>
      <c r="T204">
        <v>77.27</v>
      </c>
      <c r="U204" s="266">
        <v>0</v>
      </c>
      <c r="V204" s="266">
        <v>40</v>
      </c>
      <c r="W204" s="266">
        <v>40</v>
      </c>
      <c r="X204" s="266">
        <v>41.81818181818181</v>
      </c>
      <c r="Y204" s="266">
        <v>20</v>
      </c>
      <c r="Z204" s="266">
        <v>41.81818181818181</v>
      </c>
      <c r="AA204" s="266">
        <v>36.36363636363637</v>
      </c>
      <c r="AB204" s="266">
        <v>167.93</v>
      </c>
      <c r="AC204" s="266">
        <v>38.18181818181819</v>
      </c>
      <c r="AD204" s="267">
        <v>8</v>
      </c>
      <c r="AE204" s="268">
        <v>9</v>
      </c>
      <c r="AF204" s="269">
        <f t="shared" si="59"/>
        <v>1</v>
      </c>
      <c r="AG204" s="266">
        <f t="shared" si="60"/>
        <v>11.11111111111111</v>
      </c>
      <c r="AH204" s="228">
        <v>0</v>
      </c>
      <c r="AI204" s="229">
        <v>0</v>
      </c>
      <c r="AJ204" s="230">
        <v>0</v>
      </c>
      <c r="AK204" s="7">
        <v>3</v>
      </c>
      <c r="AL204" s="7">
        <v>0</v>
      </c>
      <c r="AM204" s="53">
        <v>0</v>
      </c>
      <c r="AN204" s="54">
        <v>0</v>
      </c>
      <c r="AO204" s="238">
        <v>0</v>
      </c>
      <c r="AP204" s="54">
        <v>0</v>
      </c>
      <c r="AQ204" s="207" t="s">
        <v>1114</v>
      </c>
      <c r="AR204" s="207">
        <v>120</v>
      </c>
      <c r="AS204" s="207">
        <v>0</v>
      </c>
      <c r="AT204" s="206">
        <v>0</v>
      </c>
      <c r="AU204" s="207">
        <v>120</v>
      </c>
      <c r="AV204" s="207">
        <v>0</v>
      </c>
      <c r="AW204" s="206">
        <v>0</v>
      </c>
      <c r="AX204" s="207">
        <v>120</v>
      </c>
      <c r="AY204" s="213">
        <v>0</v>
      </c>
      <c r="AZ204" s="210">
        <v>0</v>
      </c>
      <c r="BA204" s="231">
        <f t="shared" si="74"/>
        <v>0</v>
      </c>
      <c r="BB204" s="211" t="s">
        <v>930</v>
      </c>
      <c r="BC204" s="57">
        <v>1090</v>
      </c>
      <c r="BD204" s="57">
        <v>128</v>
      </c>
      <c r="BE204" s="56">
        <f t="shared" si="61"/>
        <v>0.3522935779816514</v>
      </c>
      <c r="BF204" s="57">
        <v>373</v>
      </c>
      <c r="BG204" s="57">
        <v>54</v>
      </c>
      <c r="BH204" s="58">
        <f t="shared" si="62"/>
        <v>0.289544235924933</v>
      </c>
      <c r="BI204" s="1">
        <v>57</v>
      </c>
      <c r="BJ204" s="1">
        <v>17</v>
      </c>
      <c r="BK204" s="59">
        <f t="shared" si="63"/>
        <v>29.82456140350877</v>
      </c>
      <c r="BL204" s="1">
        <v>57</v>
      </c>
      <c r="BM204" s="1">
        <v>16</v>
      </c>
      <c r="BN204" s="59">
        <f t="shared" si="64"/>
        <v>28.07017543859649</v>
      </c>
      <c r="BO204" s="76">
        <v>0</v>
      </c>
      <c r="BP204" s="77">
        <v>1</v>
      </c>
      <c r="BQ204" s="77">
        <v>0</v>
      </c>
      <c r="BR204" s="77">
        <v>0</v>
      </c>
      <c r="BS204" s="78">
        <v>1</v>
      </c>
      <c r="BT204" s="77">
        <v>57</v>
      </c>
      <c r="BU204" s="312"/>
      <c r="BV204" s="312"/>
      <c r="BW204" s="312"/>
      <c r="BX204" s="312"/>
      <c r="BY204" s="52">
        <v>0</v>
      </c>
      <c r="BZ204" s="226">
        <v>4451</v>
      </c>
      <c r="CA204" s="227">
        <v>2</v>
      </c>
      <c r="CB204" s="227">
        <v>100</v>
      </c>
      <c r="CC204" s="66">
        <v>639</v>
      </c>
      <c r="CD204" s="66">
        <v>555</v>
      </c>
      <c r="CE204" s="273" t="s">
        <v>501</v>
      </c>
      <c r="CF204" s="277">
        <v>4476</v>
      </c>
      <c r="CG204" s="278">
        <v>2</v>
      </c>
      <c r="CH204" s="64">
        <v>100</v>
      </c>
      <c r="CI204" s="239">
        <v>7</v>
      </c>
      <c r="CJ204" s="79">
        <v>9</v>
      </c>
      <c r="CK204" s="79">
        <v>0</v>
      </c>
      <c r="CL204" s="79">
        <v>85</v>
      </c>
      <c r="CM204" s="79">
        <v>2</v>
      </c>
      <c r="CN204" s="79">
        <v>0</v>
      </c>
      <c r="CO204" s="79">
        <v>19</v>
      </c>
      <c r="CP204" s="79">
        <v>19</v>
      </c>
      <c r="CQ204" s="240" t="s">
        <v>1145</v>
      </c>
      <c r="CR204" s="241">
        <v>71.4</v>
      </c>
      <c r="CS204" s="350">
        <v>0</v>
      </c>
      <c r="CT204" s="351">
        <v>0</v>
      </c>
      <c r="CU204" s="352">
        <v>0</v>
      </c>
      <c r="CV204" s="68">
        <v>1247</v>
      </c>
      <c r="CW204" s="69">
        <v>1914</v>
      </c>
      <c r="CX204" s="70">
        <f t="shared" si="65"/>
        <v>153.48837209302326</v>
      </c>
      <c r="CY204" s="69">
        <v>390</v>
      </c>
      <c r="CZ204" s="70">
        <f t="shared" si="66"/>
        <v>31.275060144346433</v>
      </c>
      <c r="DA204" s="69">
        <v>575</v>
      </c>
      <c r="DB204" s="70">
        <f t="shared" si="67"/>
        <v>46.110665597433844</v>
      </c>
      <c r="DC204" s="69">
        <v>1032</v>
      </c>
      <c r="DD204" s="71">
        <f t="shared" si="68"/>
        <v>82.75862068965517</v>
      </c>
      <c r="DE204" s="69">
        <v>1030</v>
      </c>
      <c r="DF204" s="71">
        <f t="shared" si="69"/>
        <v>82.59823576583801</v>
      </c>
      <c r="DG204" s="69">
        <v>0</v>
      </c>
      <c r="DH204" s="71">
        <f t="shared" si="70"/>
        <v>0</v>
      </c>
      <c r="DI204" s="72">
        <v>0</v>
      </c>
      <c r="DJ204" s="73">
        <f t="shared" si="71"/>
        <v>0</v>
      </c>
      <c r="DK204" s="74">
        <v>4</v>
      </c>
      <c r="DL204" s="75">
        <f t="shared" si="72"/>
        <v>66.66666666666666</v>
      </c>
      <c r="DM204" s="251">
        <v>0</v>
      </c>
      <c r="DN204" s="252">
        <v>0</v>
      </c>
      <c r="DO204" s="230">
        <v>0</v>
      </c>
      <c r="DP204" s="253"/>
    </row>
    <row r="205" spans="1:120" ht="15" customHeight="1" thickBot="1">
      <c r="A205" s="47">
        <v>6</v>
      </c>
      <c r="B205" s="48" t="s">
        <v>502</v>
      </c>
      <c r="C205" s="2">
        <v>6</v>
      </c>
      <c r="D205" s="2">
        <v>1</v>
      </c>
      <c r="E205" s="2">
        <v>0</v>
      </c>
      <c r="F205" s="2">
        <v>0</v>
      </c>
      <c r="G205" s="3">
        <v>7</v>
      </c>
      <c r="H205" s="2">
        <v>1168</v>
      </c>
      <c r="I205" s="290"/>
      <c r="J205" s="49">
        <v>0</v>
      </c>
      <c r="K205" s="49">
        <v>0</v>
      </c>
      <c r="L205" s="50">
        <v>0</v>
      </c>
      <c r="M205" s="2">
        <v>20</v>
      </c>
      <c r="N205" s="2">
        <v>19</v>
      </c>
      <c r="O205" s="51">
        <f t="shared" si="58"/>
        <v>95</v>
      </c>
      <c r="P205">
        <v>100</v>
      </c>
      <c r="Q205">
        <v>90.91</v>
      </c>
      <c r="R205">
        <v>122.73</v>
      </c>
      <c r="S205">
        <v>81.82</v>
      </c>
      <c r="T205">
        <v>98.86</v>
      </c>
      <c r="U205" s="266">
        <v>16</v>
      </c>
      <c r="V205" s="266">
        <v>96</v>
      </c>
      <c r="W205" s="266">
        <v>100</v>
      </c>
      <c r="X205" s="266">
        <v>104</v>
      </c>
      <c r="Y205" s="266">
        <v>92</v>
      </c>
      <c r="Z205" s="266">
        <v>76</v>
      </c>
      <c r="AA205" s="266">
        <v>115.99999999999999</v>
      </c>
      <c r="AB205" s="266">
        <v>63.2</v>
      </c>
      <c r="AC205" s="266">
        <v>100</v>
      </c>
      <c r="AD205" s="267">
        <v>4</v>
      </c>
      <c r="AE205" s="268">
        <v>9</v>
      </c>
      <c r="AF205" s="269">
        <f t="shared" si="59"/>
        <v>5</v>
      </c>
      <c r="AG205" s="266">
        <f t="shared" si="60"/>
        <v>55.55555555555556</v>
      </c>
      <c r="AH205" s="228">
        <v>0</v>
      </c>
      <c r="AI205" s="229">
        <v>0</v>
      </c>
      <c r="AJ205" s="230">
        <v>0</v>
      </c>
      <c r="AK205" s="7">
        <v>1</v>
      </c>
      <c r="AL205" s="7">
        <v>1</v>
      </c>
      <c r="AM205" s="53">
        <v>100</v>
      </c>
      <c r="AN205" s="54">
        <v>0</v>
      </c>
      <c r="AO205" s="238">
        <v>0</v>
      </c>
      <c r="AP205" s="54">
        <v>0</v>
      </c>
      <c r="AQ205" s="207" t="s">
        <v>1115</v>
      </c>
      <c r="AR205" s="207">
        <v>120</v>
      </c>
      <c r="AS205" s="207">
        <v>29</v>
      </c>
      <c r="AT205" s="206">
        <v>40.28</v>
      </c>
      <c r="AU205" s="207">
        <v>120</v>
      </c>
      <c r="AV205" s="207">
        <v>78</v>
      </c>
      <c r="AW205" s="206">
        <v>108.33</v>
      </c>
      <c r="AX205" s="207">
        <v>120</v>
      </c>
      <c r="AY205" s="213">
        <v>0</v>
      </c>
      <c r="AZ205" s="210">
        <v>0</v>
      </c>
      <c r="BA205" s="231">
        <f t="shared" si="74"/>
        <v>48.958124999999995</v>
      </c>
      <c r="BB205" s="211" t="s">
        <v>930</v>
      </c>
      <c r="BC205" s="57">
        <v>610</v>
      </c>
      <c r="BD205" s="57">
        <v>116</v>
      </c>
      <c r="BE205" s="56">
        <f t="shared" si="61"/>
        <v>0.5704918032786885</v>
      </c>
      <c r="BF205" s="57">
        <v>205</v>
      </c>
      <c r="BG205" s="57">
        <v>167</v>
      </c>
      <c r="BH205" s="58">
        <f t="shared" si="62"/>
        <v>1.6292682926829267</v>
      </c>
      <c r="BI205" s="1">
        <v>34</v>
      </c>
      <c r="BJ205" s="1">
        <v>15</v>
      </c>
      <c r="BK205" s="59">
        <f t="shared" si="63"/>
        <v>44.11764705882353</v>
      </c>
      <c r="BL205" s="1">
        <v>34</v>
      </c>
      <c r="BM205" s="1">
        <v>10</v>
      </c>
      <c r="BN205" s="59">
        <f t="shared" si="64"/>
        <v>29.411764705882355</v>
      </c>
      <c r="BO205" s="76">
        <v>0</v>
      </c>
      <c r="BP205" s="77">
        <v>0</v>
      </c>
      <c r="BQ205" s="77">
        <v>0</v>
      </c>
      <c r="BR205" s="77">
        <v>0</v>
      </c>
      <c r="BS205" s="78">
        <v>0</v>
      </c>
      <c r="BT205" s="77">
        <v>34</v>
      </c>
      <c r="BU205" s="312"/>
      <c r="BV205" s="312"/>
      <c r="BW205" s="312"/>
      <c r="BX205" s="312"/>
      <c r="BY205" s="52">
        <v>0</v>
      </c>
      <c r="BZ205" s="226">
        <v>2573</v>
      </c>
      <c r="CA205" s="227">
        <v>1</v>
      </c>
      <c r="CB205" s="227">
        <v>100</v>
      </c>
      <c r="CC205" s="66">
        <v>303</v>
      </c>
      <c r="CD205" s="66">
        <v>299</v>
      </c>
      <c r="CE205" s="273" t="s">
        <v>503</v>
      </c>
      <c r="CF205" s="277">
        <v>5718</v>
      </c>
      <c r="CG205" s="278">
        <v>3</v>
      </c>
      <c r="CH205" s="64">
        <v>100</v>
      </c>
      <c r="CI205" s="239">
        <v>7</v>
      </c>
      <c r="CJ205" s="79">
        <v>3</v>
      </c>
      <c r="CK205" s="79">
        <v>0</v>
      </c>
      <c r="CL205" s="79">
        <v>59</v>
      </c>
      <c r="CM205" s="79">
        <v>239</v>
      </c>
      <c r="CN205" s="79">
        <v>31</v>
      </c>
      <c r="CO205" s="79">
        <v>32</v>
      </c>
      <c r="CP205" s="79">
        <v>25</v>
      </c>
      <c r="CQ205" s="240" t="s">
        <v>1143</v>
      </c>
      <c r="CR205" s="241">
        <v>85.7</v>
      </c>
      <c r="CS205" s="350">
        <v>0</v>
      </c>
      <c r="CT205" s="351">
        <v>0</v>
      </c>
      <c r="CU205" s="352">
        <v>0</v>
      </c>
      <c r="CV205" s="68">
        <v>693</v>
      </c>
      <c r="CW205" s="69">
        <v>1371</v>
      </c>
      <c r="CX205" s="70">
        <f t="shared" si="65"/>
        <v>197.83549783549782</v>
      </c>
      <c r="CY205" s="69">
        <v>681</v>
      </c>
      <c r="CZ205" s="70">
        <f t="shared" si="66"/>
        <v>98.26839826839827</v>
      </c>
      <c r="DA205" s="69">
        <v>914</v>
      </c>
      <c r="DB205" s="70">
        <f t="shared" si="67"/>
        <v>131.89033189033188</v>
      </c>
      <c r="DC205" s="69">
        <v>1372</v>
      </c>
      <c r="DD205" s="71">
        <f t="shared" si="68"/>
        <v>197.97979797979798</v>
      </c>
      <c r="DE205" s="69">
        <v>881</v>
      </c>
      <c r="DF205" s="71">
        <f t="shared" si="69"/>
        <v>127.12842712842713</v>
      </c>
      <c r="DG205" s="69">
        <v>680</v>
      </c>
      <c r="DH205" s="71">
        <f t="shared" si="70"/>
        <v>98.12409812409813</v>
      </c>
      <c r="DI205" s="72">
        <v>593</v>
      </c>
      <c r="DJ205" s="73">
        <f t="shared" si="71"/>
        <v>85.56998556998558</v>
      </c>
      <c r="DK205" s="74">
        <v>7</v>
      </c>
      <c r="DL205" s="75">
        <f t="shared" si="72"/>
        <v>116.66666666666667</v>
      </c>
      <c r="DM205" s="251">
        <v>0</v>
      </c>
      <c r="DN205" s="252">
        <v>0</v>
      </c>
      <c r="DO205" s="230">
        <v>0</v>
      </c>
      <c r="DP205" s="253"/>
    </row>
    <row r="206" spans="1:120" ht="15" customHeight="1" thickBot="1">
      <c r="A206" s="47">
        <v>5</v>
      </c>
      <c r="B206" s="48" t="s">
        <v>504</v>
      </c>
      <c r="C206" s="2">
        <v>3</v>
      </c>
      <c r="D206" s="2">
        <v>0</v>
      </c>
      <c r="E206" s="2">
        <v>0</v>
      </c>
      <c r="F206" s="2">
        <v>0</v>
      </c>
      <c r="G206" s="3">
        <v>3</v>
      </c>
      <c r="H206" s="2">
        <v>1107</v>
      </c>
      <c r="I206" s="290"/>
      <c r="J206" s="49">
        <v>1</v>
      </c>
      <c r="K206" s="49">
        <v>0</v>
      </c>
      <c r="L206" s="50">
        <f>(K206*100/J206)</f>
        <v>0</v>
      </c>
      <c r="M206" s="2">
        <v>16</v>
      </c>
      <c r="N206" s="2">
        <v>15</v>
      </c>
      <c r="O206" s="51">
        <f t="shared" si="58"/>
        <v>93.75</v>
      </c>
      <c r="P206">
        <v>75</v>
      </c>
      <c r="Q206">
        <v>75</v>
      </c>
      <c r="R206">
        <v>62.5</v>
      </c>
      <c r="S206">
        <v>62.5</v>
      </c>
      <c r="T206">
        <v>68.75</v>
      </c>
      <c r="U206" s="266">
        <v>14.285714285714285</v>
      </c>
      <c r="V206" s="266">
        <v>207.14285714285717</v>
      </c>
      <c r="W206" s="266">
        <v>214.28571428571428</v>
      </c>
      <c r="X206" s="266">
        <v>221.42857142857144</v>
      </c>
      <c r="Y206" s="266">
        <v>214.28571428571428</v>
      </c>
      <c r="Z206" s="266">
        <v>221.42857142857144</v>
      </c>
      <c r="AA206" s="266">
        <v>221.42857142857144</v>
      </c>
      <c r="AB206" s="266">
        <v>74.58</v>
      </c>
      <c r="AC206" s="266">
        <v>185.71428571428572</v>
      </c>
      <c r="AD206" s="267">
        <v>2</v>
      </c>
      <c r="AE206" s="268">
        <v>9</v>
      </c>
      <c r="AF206" s="269">
        <f t="shared" si="59"/>
        <v>7</v>
      </c>
      <c r="AG206" s="266">
        <f t="shared" si="60"/>
        <v>77.77777777777779</v>
      </c>
      <c r="AH206" s="228">
        <v>0</v>
      </c>
      <c r="AI206" s="229">
        <v>0</v>
      </c>
      <c r="AJ206" s="230">
        <v>0</v>
      </c>
      <c r="AK206" s="7">
        <v>0</v>
      </c>
      <c r="AL206" s="7">
        <v>0</v>
      </c>
      <c r="AM206" s="53">
        <v>0</v>
      </c>
      <c r="AN206" s="54">
        <v>0</v>
      </c>
      <c r="AO206" s="238">
        <v>0</v>
      </c>
      <c r="AP206" s="54">
        <v>1</v>
      </c>
      <c r="AQ206" s="207" t="s">
        <v>1116</v>
      </c>
      <c r="AR206" s="207">
        <v>120</v>
      </c>
      <c r="AS206" s="207">
        <v>0</v>
      </c>
      <c r="AT206" s="206">
        <v>0</v>
      </c>
      <c r="AU206" s="207">
        <v>120</v>
      </c>
      <c r="AV206" s="207">
        <v>0</v>
      </c>
      <c r="AW206" s="206">
        <v>0</v>
      </c>
      <c r="AX206" s="207">
        <v>120</v>
      </c>
      <c r="AY206" s="213">
        <v>0</v>
      </c>
      <c r="AZ206" s="210">
        <v>0</v>
      </c>
      <c r="BA206" s="231">
        <f t="shared" si="74"/>
        <v>0</v>
      </c>
      <c r="BB206" s="211" t="s">
        <v>930</v>
      </c>
      <c r="BC206" s="57">
        <v>591</v>
      </c>
      <c r="BD206" s="57">
        <v>76</v>
      </c>
      <c r="BE206" s="56">
        <f t="shared" si="61"/>
        <v>0.38578680203045684</v>
      </c>
      <c r="BF206" s="57">
        <v>230</v>
      </c>
      <c r="BG206" s="57">
        <v>2</v>
      </c>
      <c r="BH206" s="58">
        <f t="shared" si="62"/>
        <v>0.017391304347826087</v>
      </c>
      <c r="BI206" s="1">
        <v>23</v>
      </c>
      <c r="BJ206" s="1">
        <v>11</v>
      </c>
      <c r="BK206" s="59">
        <f t="shared" si="63"/>
        <v>47.82608695652174</v>
      </c>
      <c r="BL206" s="1">
        <v>23</v>
      </c>
      <c r="BM206" s="1">
        <v>1</v>
      </c>
      <c r="BN206" s="59">
        <f t="shared" si="64"/>
        <v>4.3478260869565215</v>
      </c>
      <c r="BO206" s="76">
        <v>0</v>
      </c>
      <c r="BP206" s="77">
        <v>0</v>
      </c>
      <c r="BQ206" s="77">
        <v>0</v>
      </c>
      <c r="BR206" s="77">
        <v>0</v>
      </c>
      <c r="BS206" s="78">
        <v>0</v>
      </c>
      <c r="BT206" s="77">
        <v>23</v>
      </c>
      <c r="BU206" s="312"/>
      <c r="BV206" s="312"/>
      <c r="BW206" s="312"/>
      <c r="BX206" s="312"/>
      <c r="BY206" s="52">
        <v>0</v>
      </c>
      <c r="BZ206" s="226">
        <v>2386</v>
      </c>
      <c r="CA206" s="227">
        <v>1</v>
      </c>
      <c r="CB206" s="227">
        <v>100</v>
      </c>
      <c r="CC206" s="66">
        <v>230</v>
      </c>
      <c r="CD206" s="66">
        <v>221</v>
      </c>
      <c r="CE206" s="273" t="s">
        <v>464</v>
      </c>
      <c r="CF206" s="277">
        <v>6079</v>
      </c>
      <c r="CG206" s="278">
        <v>3</v>
      </c>
      <c r="CH206" s="64">
        <v>100</v>
      </c>
      <c r="CI206" s="239">
        <v>7</v>
      </c>
      <c r="CJ206" s="79">
        <v>42</v>
      </c>
      <c r="CK206" s="79">
        <v>0</v>
      </c>
      <c r="CL206" s="79">
        <v>39</v>
      </c>
      <c r="CM206" s="79">
        <v>72</v>
      </c>
      <c r="CN206" s="79">
        <v>0</v>
      </c>
      <c r="CO206" s="79">
        <v>0</v>
      </c>
      <c r="CP206" s="79">
        <v>0</v>
      </c>
      <c r="CQ206" s="240" t="s">
        <v>1152</v>
      </c>
      <c r="CR206" s="241">
        <v>42.8</v>
      </c>
      <c r="CS206" s="350">
        <v>0</v>
      </c>
      <c r="CT206" s="351">
        <v>0</v>
      </c>
      <c r="CU206" s="352">
        <v>0</v>
      </c>
      <c r="CV206" s="68">
        <v>1018</v>
      </c>
      <c r="CW206" s="69">
        <v>1946</v>
      </c>
      <c r="CX206" s="70">
        <f t="shared" si="65"/>
        <v>191.15913555992142</v>
      </c>
      <c r="CY206" s="69">
        <v>976</v>
      </c>
      <c r="CZ206" s="70">
        <f t="shared" si="66"/>
        <v>95.87426326129666</v>
      </c>
      <c r="DA206" s="69">
        <v>810</v>
      </c>
      <c r="DB206" s="70">
        <f t="shared" si="67"/>
        <v>79.56777996070727</v>
      </c>
      <c r="DC206" s="69">
        <v>1525</v>
      </c>
      <c r="DD206" s="71">
        <f t="shared" si="68"/>
        <v>149.80353634577602</v>
      </c>
      <c r="DE206" s="69">
        <v>696</v>
      </c>
      <c r="DF206" s="71">
        <f t="shared" si="69"/>
        <v>68.36935166994105</v>
      </c>
      <c r="DG206" s="69">
        <v>316</v>
      </c>
      <c r="DH206" s="71">
        <f t="shared" si="70"/>
        <v>31.041257367387033</v>
      </c>
      <c r="DI206" s="72">
        <v>0</v>
      </c>
      <c r="DJ206" s="73">
        <f t="shared" si="71"/>
        <v>0</v>
      </c>
      <c r="DK206" s="74">
        <v>5</v>
      </c>
      <c r="DL206" s="75">
        <f t="shared" si="72"/>
        <v>83.33333333333334</v>
      </c>
      <c r="DM206" s="251">
        <v>0</v>
      </c>
      <c r="DN206" s="252">
        <v>0</v>
      </c>
      <c r="DO206" s="230">
        <v>0</v>
      </c>
      <c r="DP206" s="253"/>
    </row>
    <row r="207" spans="1:120" ht="15" customHeight="1" thickBot="1">
      <c r="A207" s="47">
        <v>9</v>
      </c>
      <c r="B207" s="48" t="s">
        <v>505</v>
      </c>
      <c r="C207" s="2">
        <v>0</v>
      </c>
      <c r="D207" s="2">
        <v>3</v>
      </c>
      <c r="E207" s="2">
        <v>0</v>
      </c>
      <c r="F207" s="2">
        <v>1</v>
      </c>
      <c r="G207" s="3">
        <v>4</v>
      </c>
      <c r="H207" s="2">
        <v>1296</v>
      </c>
      <c r="I207" s="290"/>
      <c r="J207" s="49">
        <v>0</v>
      </c>
      <c r="K207" s="49">
        <v>0</v>
      </c>
      <c r="L207" s="50">
        <v>0</v>
      </c>
      <c r="M207" s="2">
        <v>18</v>
      </c>
      <c r="N207" s="2">
        <v>16</v>
      </c>
      <c r="O207" s="51">
        <f t="shared" si="58"/>
        <v>88.88888888888889</v>
      </c>
      <c r="P207">
        <v>145.45</v>
      </c>
      <c r="Q207">
        <v>122.73</v>
      </c>
      <c r="R207">
        <v>136.36</v>
      </c>
      <c r="S207">
        <v>100</v>
      </c>
      <c r="T207">
        <v>126.14</v>
      </c>
      <c r="U207" s="266">
        <v>23.076923076923077</v>
      </c>
      <c r="V207" s="266">
        <v>46.15384615384615</v>
      </c>
      <c r="W207" s="266">
        <v>57.692307692307686</v>
      </c>
      <c r="X207" s="266">
        <v>65.38461538461539</v>
      </c>
      <c r="Y207" s="266">
        <v>53.84615384615385</v>
      </c>
      <c r="Z207" s="266">
        <v>65.38461538461539</v>
      </c>
      <c r="AA207" s="266">
        <v>80.76923076923077</v>
      </c>
      <c r="AB207" s="266">
        <v>45.18</v>
      </c>
      <c r="AC207" s="266">
        <v>42.30769230769231</v>
      </c>
      <c r="AD207" s="267">
        <v>9</v>
      </c>
      <c r="AE207" s="268">
        <v>9</v>
      </c>
      <c r="AF207" s="269">
        <f t="shared" si="59"/>
        <v>0</v>
      </c>
      <c r="AG207" s="266">
        <f t="shared" si="60"/>
        <v>0</v>
      </c>
      <c r="AH207" s="228">
        <v>0</v>
      </c>
      <c r="AI207" s="229">
        <v>0</v>
      </c>
      <c r="AJ207" s="230">
        <v>0</v>
      </c>
      <c r="AK207" s="7">
        <v>0</v>
      </c>
      <c r="AL207" s="7">
        <v>0</v>
      </c>
      <c r="AM207" s="53">
        <v>0</v>
      </c>
      <c r="AN207" s="54">
        <v>0</v>
      </c>
      <c r="AO207" s="238">
        <v>0</v>
      </c>
      <c r="AP207" s="54">
        <v>0</v>
      </c>
      <c r="AQ207" s="207" t="s">
        <v>1117</v>
      </c>
      <c r="AR207" s="207">
        <v>120</v>
      </c>
      <c r="AS207" s="207">
        <v>0</v>
      </c>
      <c r="AT207" s="206">
        <v>0</v>
      </c>
      <c r="AU207" s="207">
        <v>120</v>
      </c>
      <c r="AV207" s="207">
        <v>0</v>
      </c>
      <c r="AW207" s="206">
        <v>0</v>
      </c>
      <c r="AX207" s="207">
        <v>120</v>
      </c>
      <c r="AY207" s="213">
        <v>0</v>
      </c>
      <c r="AZ207" s="210">
        <v>0</v>
      </c>
      <c r="BA207" s="231">
        <f t="shared" si="74"/>
        <v>0</v>
      </c>
      <c r="BB207" s="211" t="s">
        <v>930</v>
      </c>
      <c r="BC207" s="57">
        <v>621</v>
      </c>
      <c r="BD207" s="57">
        <v>238</v>
      </c>
      <c r="BE207" s="56">
        <f t="shared" si="61"/>
        <v>1.1497584541062802</v>
      </c>
      <c r="BF207" s="57">
        <v>221</v>
      </c>
      <c r="BG207" s="57">
        <v>17</v>
      </c>
      <c r="BH207" s="58">
        <f t="shared" si="62"/>
        <v>0.15384615384615385</v>
      </c>
      <c r="BI207" s="1">
        <v>29</v>
      </c>
      <c r="BJ207" s="1">
        <v>14</v>
      </c>
      <c r="BK207" s="59">
        <f t="shared" si="63"/>
        <v>48.275862068965516</v>
      </c>
      <c r="BL207" s="1">
        <v>29</v>
      </c>
      <c r="BM207" s="1">
        <v>7</v>
      </c>
      <c r="BN207" s="59">
        <f t="shared" si="64"/>
        <v>24.137931034482758</v>
      </c>
      <c r="BO207" s="76">
        <v>0</v>
      </c>
      <c r="BP207" s="77">
        <v>0</v>
      </c>
      <c r="BQ207" s="77">
        <v>1</v>
      </c>
      <c r="BR207" s="77">
        <v>2</v>
      </c>
      <c r="BS207" s="78">
        <v>3</v>
      </c>
      <c r="BT207" s="77">
        <v>29</v>
      </c>
      <c r="BU207" s="312"/>
      <c r="BV207" s="312"/>
      <c r="BW207" s="312"/>
      <c r="BX207" s="312"/>
      <c r="BY207" s="52">
        <v>0</v>
      </c>
      <c r="BZ207" s="226">
        <v>2974</v>
      </c>
      <c r="CA207" s="227">
        <v>1</v>
      </c>
      <c r="CB207" s="227">
        <v>100</v>
      </c>
      <c r="CC207" s="66">
        <v>463</v>
      </c>
      <c r="CD207" s="66">
        <v>400</v>
      </c>
      <c r="CE207" s="273" t="s">
        <v>506</v>
      </c>
      <c r="CF207" s="277">
        <v>4693</v>
      </c>
      <c r="CG207" s="278">
        <v>2</v>
      </c>
      <c r="CH207" s="64">
        <v>0</v>
      </c>
      <c r="CI207" s="239">
        <v>7</v>
      </c>
      <c r="CJ207" s="79">
        <v>4</v>
      </c>
      <c r="CK207" s="79">
        <v>0</v>
      </c>
      <c r="CL207" s="79">
        <v>96</v>
      </c>
      <c r="CM207" s="79">
        <v>4</v>
      </c>
      <c r="CN207" s="79">
        <v>1</v>
      </c>
      <c r="CO207" s="79">
        <v>77</v>
      </c>
      <c r="CP207" s="79">
        <v>74</v>
      </c>
      <c r="CQ207" s="240" t="s">
        <v>1143</v>
      </c>
      <c r="CR207" s="241">
        <v>85.7</v>
      </c>
      <c r="CS207" s="350">
        <v>0</v>
      </c>
      <c r="CT207" s="351">
        <v>0</v>
      </c>
      <c r="CU207" s="352">
        <v>0</v>
      </c>
      <c r="CV207" s="68">
        <v>748</v>
      </c>
      <c r="CW207" s="69">
        <v>1580</v>
      </c>
      <c r="CX207" s="70">
        <f t="shared" si="65"/>
        <v>211.22994652406416</v>
      </c>
      <c r="CY207" s="69">
        <v>749</v>
      </c>
      <c r="CZ207" s="70">
        <f t="shared" si="66"/>
        <v>100.13368983957218</v>
      </c>
      <c r="DA207" s="69">
        <v>562</v>
      </c>
      <c r="DB207" s="70">
        <f t="shared" si="67"/>
        <v>75.1336898395722</v>
      </c>
      <c r="DC207" s="69">
        <v>1179</v>
      </c>
      <c r="DD207" s="71">
        <f t="shared" si="68"/>
        <v>157.62032085561498</v>
      </c>
      <c r="DE207" s="69">
        <v>1031</v>
      </c>
      <c r="DF207" s="71">
        <f t="shared" si="69"/>
        <v>137.8342245989305</v>
      </c>
      <c r="DG207" s="69">
        <v>690</v>
      </c>
      <c r="DH207" s="71">
        <f t="shared" si="70"/>
        <v>92.24598930481284</v>
      </c>
      <c r="DI207" s="72">
        <v>766</v>
      </c>
      <c r="DJ207" s="73">
        <f t="shared" si="71"/>
        <v>102.40641711229948</v>
      </c>
      <c r="DK207" s="74">
        <v>7</v>
      </c>
      <c r="DL207" s="75">
        <f t="shared" si="72"/>
        <v>116.66666666666667</v>
      </c>
      <c r="DM207" s="251">
        <v>1</v>
      </c>
      <c r="DN207" s="252">
        <v>0</v>
      </c>
      <c r="DO207" s="230">
        <v>0</v>
      </c>
      <c r="DP207" s="253"/>
    </row>
    <row r="208" spans="1:120" ht="15" customHeight="1" thickBot="1">
      <c r="A208" s="47">
        <v>3</v>
      </c>
      <c r="B208" s="48" t="s">
        <v>507</v>
      </c>
      <c r="C208" s="2">
        <v>10</v>
      </c>
      <c r="D208" s="2">
        <v>7</v>
      </c>
      <c r="E208" s="2">
        <v>3</v>
      </c>
      <c r="F208" s="2">
        <v>0</v>
      </c>
      <c r="G208" s="3">
        <v>20</v>
      </c>
      <c r="H208" s="2">
        <v>7880</v>
      </c>
      <c r="I208" s="290"/>
      <c r="J208" s="49">
        <v>2</v>
      </c>
      <c r="K208" s="49">
        <v>0</v>
      </c>
      <c r="L208" s="50">
        <f aca="true" t="shared" si="75" ref="L208:L225">(K208*100/J208)</f>
        <v>0</v>
      </c>
      <c r="M208" s="2">
        <v>77</v>
      </c>
      <c r="N208" s="2">
        <v>75</v>
      </c>
      <c r="O208" s="51">
        <f t="shared" si="58"/>
        <v>97.40259740259741</v>
      </c>
      <c r="P208">
        <v>118.36</v>
      </c>
      <c r="Q208">
        <v>117.87</v>
      </c>
      <c r="R208">
        <v>115.46</v>
      </c>
      <c r="S208">
        <v>107.25</v>
      </c>
      <c r="T208">
        <v>114.73</v>
      </c>
      <c r="U208" s="266">
        <v>69.65811965811966</v>
      </c>
      <c r="V208" s="266">
        <v>111.53846153846155</v>
      </c>
      <c r="W208" s="266">
        <v>112.3931623931624</v>
      </c>
      <c r="X208" s="266">
        <v>117.0940170940171</v>
      </c>
      <c r="Y208" s="266">
        <v>107.6923076923077</v>
      </c>
      <c r="Z208" s="266">
        <v>118.80341880341881</v>
      </c>
      <c r="AA208" s="266">
        <v>113.67521367521367</v>
      </c>
      <c r="AB208" s="266">
        <v>79.45</v>
      </c>
      <c r="AC208" s="266">
        <v>100</v>
      </c>
      <c r="AD208" s="267">
        <v>2</v>
      </c>
      <c r="AE208" s="268">
        <v>9</v>
      </c>
      <c r="AF208" s="269">
        <f t="shared" si="59"/>
        <v>7</v>
      </c>
      <c r="AG208" s="266">
        <f t="shared" si="60"/>
        <v>77.77777777777779</v>
      </c>
      <c r="AH208" s="228">
        <v>0</v>
      </c>
      <c r="AI208" s="229">
        <v>0</v>
      </c>
      <c r="AJ208" s="230">
        <v>0</v>
      </c>
      <c r="AK208" s="7">
        <v>3</v>
      </c>
      <c r="AL208" s="7">
        <v>2</v>
      </c>
      <c r="AM208" s="53">
        <v>66.6666666666667</v>
      </c>
      <c r="AN208" s="54">
        <v>0</v>
      </c>
      <c r="AO208" s="238">
        <v>1</v>
      </c>
      <c r="AP208" s="54">
        <v>0</v>
      </c>
      <c r="AQ208" s="207" t="s">
        <v>1118</v>
      </c>
      <c r="AR208" s="207">
        <v>216</v>
      </c>
      <c r="AS208" s="207">
        <v>56</v>
      </c>
      <c r="AT208" s="206">
        <v>46.67</v>
      </c>
      <c r="AU208" s="207">
        <v>216</v>
      </c>
      <c r="AV208" s="207">
        <v>77</v>
      </c>
      <c r="AW208" s="206">
        <v>64.17</v>
      </c>
      <c r="AX208" s="207">
        <v>216</v>
      </c>
      <c r="AY208" s="213">
        <v>81</v>
      </c>
      <c r="AZ208" s="210">
        <v>68.5</v>
      </c>
      <c r="BA208" s="231">
        <f t="shared" si="74"/>
        <v>58.960625</v>
      </c>
      <c r="BB208" s="211" t="s">
        <v>927</v>
      </c>
      <c r="BC208" s="57">
        <v>4082</v>
      </c>
      <c r="BD208" s="57">
        <v>1896</v>
      </c>
      <c r="BE208" s="56">
        <f t="shared" si="61"/>
        <v>1.3934345908868202</v>
      </c>
      <c r="BF208" s="57">
        <v>1377</v>
      </c>
      <c r="BG208" s="57">
        <v>599</v>
      </c>
      <c r="BH208" s="58">
        <f t="shared" si="62"/>
        <v>0.8700072621641249</v>
      </c>
      <c r="BI208" s="1">
        <v>222</v>
      </c>
      <c r="BJ208" s="1">
        <v>144</v>
      </c>
      <c r="BK208" s="59">
        <f t="shared" si="63"/>
        <v>64.86486486486487</v>
      </c>
      <c r="BL208" s="1">
        <v>222</v>
      </c>
      <c r="BM208" s="1">
        <v>56</v>
      </c>
      <c r="BN208" s="59">
        <f t="shared" si="64"/>
        <v>25.225225225225223</v>
      </c>
      <c r="BO208" s="76">
        <v>0</v>
      </c>
      <c r="BP208" s="77">
        <v>2</v>
      </c>
      <c r="BQ208" s="77">
        <v>0</v>
      </c>
      <c r="BR208" s="77">
        <v>0</v>
      </c>
      <c r="BS208" s="78">
        <v>2</v>
      </c>
      <c r="BT208" s="77">
        <v>222</v>
      </c>
      <c r="BU208" s="312"/>
      <c r="BV208" s="312"/>
      <c r="BW208" s="312"/>
      <c r="BX208" s="312"/>
      <c r="BY208" s="52">
        <v>0</v>
      </c>
      <c r="BZ208" s="226">
        <v>18033</v>
      </c>
      <c r="CA208" s="227">
        <v>9</v>
      </c>
      <c r="CB208" s="227">
        <v>100</v>
      </c>
      <c r="CC208" s="65">
        <v>3042</v>
      </c>
      <c r="CD208" s="65">
        <v>2662</v>
      </c>
      <c r="CE208" s="273" t="s">
        <v>508</v>
      </c>
      <c r="CF208" s="277">
        <v>7578</v>
      </c>
      <c r="CG208" s="278">
        <v>4</v>
      </c>
      <c r="CH208" s="64">
        <v>88</v>
      </c>
      <c r="CI208" s="239">
        <v>7</v>
      </c>
      <c r="CJ208" s="79">
        <v>8</v>
      </c>
      <c r="CK208" s="79">
        <v>0</v>
      </c>
      <c r="CL208" s="79">
        <v>10</v>
      </c>
      <c r="CM208" s="79">
        <v>1</v>
      </c>
      <c r="CN208" s="79">
        <v>10</v>
      </c>
      <c r="CO208" s="79">
        <v>80</v>
      </c>
      <c r="CP208" s="79">
        <v>88</v>
      </c>
      <c r="CQ208" s="240" t="s">
        <v>1143</v>
      </c>
      <c r="CR208" s="241">
        <v>85.7</v>
      </c>
      <c r="CS208" s="350">
        <v>1</v>
      </c>
      <c r="CT208" s="351">
        <v>0</v>
      </c>
      <c r="CU208" s="352">
        <v>0</v>
      </c>
      <c r="CV208" s="68">
        <v>5227</v>
      </c>
      <c r="CW208" s="69">
        <v>9241</v>
      </c>
      <c r="CX208" s="70">
        <f t="shared" si="65"/>
        <v>176.7935718385307</v>
      </c>
      <c r="CY208" s="69">
        <v>4017</v>
      </c>
      <c r="CZ208" s="70">
        <f t="shared" si="66"/>
        <v>76.85096613736368</v>
      </c>
      <c r="DA208" s="69">
        <v>2502</v>
      </c>
      <c r="DB208" s="70">
        <f t="shared" si="67"/>
        <v>47.86684522670748</v>
      </c>
      <c r="DC208" s="69">
        <v>5089</v>
      </c>
      <c r="DD208" s="71">
        <f t="shared" si="68"/>
        <v>97.3598622536828</v>
      </c>
      <c r="DE208" s="69">
        <v>5705</v>
      </c>
      <c r="DF208" s="71">
        <f t="shared" si="69"/>
        <v>109.14482494738856</v>
      </c>
      <c r="DG208" s="69">
        <v>5092</v>
      </c>
      <c r="DH208" s="71">
        <f t="shared" si="70"/>
        <v>97.41725655251578</v>
      </c>
      <c r="DI208" s="72">
        <v>4291</v>
      </c>
      <c r="DJ208" s="73">
        <f t="shared" si="71"/>
        <v>82.09297876410943</v>
      </c>
      <c r="DK208" s="74">
        <v>7</v>
      </c>
      <c r="DL208" s="75">
        <f t="shared" si="72"/>
        <v>116.66666666666667</v>
      </c>
      <c r="DM208" s="251">
        <v>2</v>
      </c>
      <c r="DN208" s="252">
        <v>1</v>
      </c>
      <c r="DO208" s="230">
        <v>50</v>
      </c>
      <c r="DP208" s="253"/>
    </row>
    <row r="209" spans="1:120" ht="15" customHeight="1" thickBot="1">
      <c r="A209" s="47">
        <v>4</v>
      </c>
      <c r="B209" s="48" t="s">
        <v>509</v>
      </c>
      <c r="C209" s="2">
        <v>15</v>
      </c>
      <c r="D209" s="2">
        <v>4</v>
      </c>
      <c r="E209" s="2">
        <v>0</v>
      </c>
      <c r="F209" s="2">
        <v>2</v>
      </c>
      <c r="G209" s="3">
        <v>21</v>
      </c>
      <c r="H209" s="2">
        <v>5762</v>
      </c>
      <c r="I209" s="290"/>
      <c r="J209" s="49">
        <v>3</v>
      </c>
      <c r="K209" s="49">
        <v>2</v>
      </c>
      <c r="L209" s="81">
        <f t="shared" si="75"/>
        <v>66.66666666666667</v>
      </c>
      <c r="M209" s="2">
        <v>96</v>
      </c>
      <c r="N209" s="2">
        <v>87</v>
      </c>
      <c r="O209" s="51">
        <f t="shared" si="58"/>
        <v>90.625</v>
      </c>
      <c r="P209">
        <v>88.83</v>
      </c>
      <c r="Q209">
        <v>85.47</v>
      </c>
      <c r="R209">
        <v>88.83</v>
      </c>
      <c r="S209">
        <v>94.41</v>
      </c>
      <c r="T209">
        <v>89.39</v>
      </c>
      <c r="U209" s="266">
        <v>50.264550264550266</v>
      </c>
      <c r="V209" s="266">
        <v>118.5185185185185</v>
      </c>
      <c r="W209" s="266">
        <v>108.46560846560847</v>
      </c>
      <c r="X209" s="266">
        <v>117.46031746031747</v>
      </c>
      <c r="Y209" s="266">
        <v>91.005291005291</v>
      </c>
      <c r="Z209" s="266">
        <v>118.5185185185185</v>
      </c>
      <c r="AA209" s="266">
        <v>101.58730158730158</v>
      </c>
      <c r="AB209" s="266">
        <v>74.68</v>
      </c>
      <c r="AC209" s="266">
        <v>101.05820105820106</v>
      </c>
      <c r="AD209" s="267">
        <v>3</v>
      </c>
      <c r="AE209" s="268">
        <v>9</v>
      </c>
      <c r="AF209" s="269">
        <f t="shared" si="59"/>
        <v>6</v>
      </c>
      <c r="AG209" s="266">
        <f t="shared" si="60"/>
        <v>66.66666666666666</v>
      </c>
      <c r="AH209" s="228">
        <v>1</v>
      </c>
      <c r="AI209" s="229">
        <v>0</v>
      </c>
      <c r="AJ209" s="230">
        <v>0</v>
      </c>
      <c r="AK209" s="7">
        <v>4</v>
      </c>
      <c r="AL209" s="7">
        <v>2</v>
      </c>
      <c r="AM209" s="53">
        <v>50</v>
      </c>
      <c r="AN209" s="54">
        <v>0</v>
      </c>
      <c r="AO209" s="238">
        <v>7</v>
      </c>
      <c r="AP209" s="54">
        <v>0</v>
      </c>
      <c r="AQ209" s="207" t="s">
        <v>1119</v>
      </c>
      <c r="AR209" s="207">
        <v>216</v>
      </c>
      <c r="AS209" s="207">
        <v>70</v>
      </c>
      <c r="AT209" s="206">
        <v>58.33</v>
      </c>
      <c r="AU209" s="207">
        <v>216</v>
      </c>
      <c r="AV209" s="207">
        <v>123</v>
      </c>
      <c r="AW209" s="206">
        <v>102.5</v>
      </c>
      <c r="AX209" s="207">
        <v>216</v>
      </c>
      <c r="AY209" s="213">
        <v>96</v>
      </c>
      <c r="AZ209" s="210">
        <v>80</v>
      </c>
      <c r="BA209" s="231">
        <f t="shared" si="74"/>
        <v>78.90499999999999</v>
      </c>
      <c r="BB209" s="211" t="s">
        <v>927</v>
      </c>
      <c r="BC209" s="57">
        <v>3108</v>
      </c>
      <c r="BD209" s="57">
        <v>453</v>
      </c>
      <c r="BE209" s="56">
        <f t="shared" si="61"/>
        <v>0.4372586872586873</v>
      </c>
      <c r="BF209" s="57">
        <v>1051</v>
      </c>
      <c r="BG209" s="57">
        <v>26</v>
      </c>
      <c r="BH209" s="58">
        <f t="shared" si="62"/>
        <v>0.049476688867745006</v>
      </c>
      <c r="BI209" s="1">
        <v>202</v>
      </c>
      <c r="BJ209" s="1">
        <v>119</v>
      </c>
      <c r="BK209" s="59">
        <f t="shared" si="63"/>
        <v>58.91089108910891</v>
      </c>
      <c r="BL209" s="1">
        <v>202</v>
      </c>
      <c r="BM209" s="1">
        <v>45</v>
      </c>
      <c r="BN209" s="59">
        <f t="shared" si="64"/>
        <v>22.277227722772277</v>
      </c>
      <c r="BO209" s="76">
        <v>0</v>
      </c>
      <c r="BP209" s="77">
        <v>0</v>
      </c>
      <c r="BQ209" s="77">
        <v>1</v>
      </c>
      <c r="BR209" s="77">
        <v>2</v>
      </c>
      <c r="BS209" s="78">
        <v>3</v>
      </c>
      <c r="BT209" s="77">
        <v>202</v>
      </c>
      <c r="BU209" s="312"/>
      <c r="BV209" s="312"/>
      <c r="BW209" s="312"/>
      <c r="BX209" s="312"/>
      <c r="BY209" s="52">
        <v>0</v>
      </c>
      <c r="BZ209" s="226">
        <v>13810</v>
      </c>
      <c r="CA209" s="227">
        <v>7</v>
      </c>
      <c r="CB209" s="227">
        <v>100</v>
      </c>
      <c r="CC209" s="65">
        <v>2069</v>
      </c>
      <c r="CD209" s="65">
        <v>1922</v>
      </c>
      <c r="CE209" s="273" t="s">
        <v>510</v>
      </c>
      <c r="CF209" s="277">
        <v>19852</v>
      </c>
      <c r="CG209" s="278">
        <v>8</v>
      </c>
      <c r="CH209" s="64">
        <v>100</v>
      </c>
      <c r="CI209" s="239">
        <v>7</v>
      </c>
      <c r="CJ209" s="79">
        <v>0</v>
      </c>
      <c r="CK209" s="79">
        <v>0</v>
      </c>
      <c r="CL209" s="79">
        <v>82</v>
      </c>
      <c r="CM209" s="79">
        <v>0</v>
      </c>
      <c r="CN209" s="79">
        <v>0</v>
      </c>
      <c r="CO209" s="79">
        <v>14</v>
      </c>
      <c r="CP209" s="79">
        <v>11</v>
      </c>
      <c r="CQ209" s="240" t="s">
        <v>1150</v>
      </c>
      <c r="CR209" s="241">
        <v>42.8</v>
      </c>
      <c r="CS209" s="350">
        <v>1</v>
      </c>
      <c r="CT209" s="351">
        <v>0</v>
      </c>
      <c r="CU209" s="352">
        <v>0</v>
      </c>
      <c r="CV209" s="68">
        <v>5540</v>
      </c>
      <c r="CW209" s="69">
        <v>10247</v>
      </c>
      <c r="CX209" s="70">
        <f t="shared" si="65"/>
        <v>184.9638989169675</v>
      </c>
      <c r="CY209" s="69">
        <v>3212</v>
      </c>
      <c r="CZ209" s="70">
        <f t="shared" si="66"/>
        <v>57.978339350180505</v>
      </c>
      <c r="DA209" s="69">
        <v>1338</v>
      </c>
      <c r="DB209" s="70">
        <f t="shared" si="67"/>
        <v>24.15162454873646</v>
      </c>
      <c r="DC209" s="69">
        <v>5119</v>
      </c>
      <c r="DD209" s="71">
        <f t="shared" si="68"/>
        <v>92.40072202166066</v>
      </c>
      <c r="DE209" s="69">
        <v>4796</v>
      </c>
      <c r="DF209" s="71">
        <f t="shared" si="69"/>
        <v>86.57039711191335</v>
      </c>
      <c r="DG209" s="69">
        <v>4064</v>
      </c>
      <c r="DH209" s="71">
        <f t="shared" si="70"/>
        <v>73.35740072202167</v>
      </c>
      <c r="DI209" s="72">
        <v>3176</v>
      </c>
      <c r="DJ209" s="73">
        <f t="shared" si="71"/>
        <v>57.32851985559567</v>
      </c>
      <c r="DK209" s="74">
        <v>6</v>
      </c>
      <c r="DL209" s="75">
        <f t="shared" si="72"/>
        <v>100</v>
      </c>
      <c r="DM209" s="251">
        <v>4</v>
      </c>
      <c r="DN209" s="252">
        <v>2</v>
      </c>
      <c r="DO209" s="230">
        <v>50</v>
      </c>
      <c r="DP209" s="253"/>
    </row>
    <row r="210" spans="1:120" ht="15" customHeight="1" thickBot="1">
      <c r="A210" s="47">
        <v>8</v>
      </c>
      <c r="B210" s="48" t="s">
        <v>511</v>
      </c>
      <c r="C210" s="2">
        <v>16</v>
      </c>
      <c r="D210" s="2">
        <v>8</v>
      </c>
      <c r="E210" s="2">
        <v>2</v>
      </c>
      <c r="F210" s="2">
        <v>5</v>
      </c>
      <c r="G210" s="3">
        <v>31</v>
      </c>
      <c r="H210" s="2">
        <v>14322</v>
      </c>
      <c r="I210" s="290"/>
      <c r="J210" s="49">
        <v>11</v>
      </c>
      <c r="K210" s="49">
        <v>1</v>
      </c>
      <c r="L210" s="81">
        <f t="shared" si="75"/>
        <v>9.090909090909092</v>
      </c>
      <c r="M210" s="2">
        <v>168</v>
      </c>
      <c r="N210" s="2">
        <v>161</v>
      </c>
      <c r="O210" s="51">
        <f t="shared" si="58"/>
        <v>95.83333333333334</v>
      </c>
      <c r="P210">
        <v>80.51</v>
      </c>
      <c r="Q210">
        <v>84.34</v>
      </c>
      <c r="R210">
        <v>83.24</v>
      </c>
      <c r="S210">
        <v>81.6</v>
      </c>
      <c r="T210">
        <v>82.42</v>
      </c>
      <c r="U210" s="266">
        <v>172.84991568296797</v>
      </c>
      <c r="V210" s="266">
        <v>37.60539629005059</v>
      </c>
      <c r="W210" s="266">
        <v>39.96627318718381</v>
      </c>
      <c r="X210" s="266">
        <v>42.32715008431703</v>
      </c>
      <c r="Y210" s="266">
        <v>33.726812816188875</v>
      </c>
      <c r="Z210" s="266">
        <v>43.676222596964585</v>
      </c>
      <c r="AA210" s="266">
        <v>30.86003372681282</v>
      </c>
      <c r="AB210" s="266">
        <v>74.82</v>
      </c>
      <c r="AC210" s="266">
        <v>37.436762225969645</v>
      </c>
      <c r="AD210" s="267">
        <v>8</v>
      </c>
      <c r="AE210" s="268">
        <v>9</v>
      </c>
      <c r="AF210" s="269">
        <f t="shared" si="59"/>
        <v>1</v>
      </c>
      <c r="AG210" s="266">
        <f t="shared" si="60"/>
        <v>11.11111111111111</v>
      </c>
      <c r="AH210" s="228">
        <v>3</v>
      </c>
      <c r="AI210" s="229">
        <v>0</v>
      </c>
      <c r="AJ210" s="230">
        <v>0</v>
      </c>
      <c r="AK210" s="7">
        <v>6</v>
      </c>
      <c r="AL210" s="7">
        <v>6</v>
      </c>
      <c r="AM210" s="53">
        <v>100</v>
      </c>
      <c r="AN210" s="54">
        <v>0</v>
      </c>
      <c r="AO210" s="238">
        <v>0</v>
      </c>
      <c r="AP210" s="54">
        <v>0</v>
      </c>
      <c r="AQ210" s="207" t="s">
        <v>1120</v>
      </c>
      <c r="AR210" s="207">
        <v>300</v>
      </c>
      <c r="AS210" s="207">
        <v>118</v>
      </c>
      <c r="AT210" s="206">
        <v>75.64</v>
      </c>
      <c r="AU210" s="207">
        <v>300</v>
      </c>
      <c r="AV210" s="207">
        <v>147</v>
      </c>
      <c r="AW210" s="206">
        <v>94.23</v>
      </c>
      <c r="AX210" s="207">
        <v>300</v>
      </c>
      <c r="AY210" s="213">
        <v>157</v>
      </c>
      <c r="AZ210" s="210">
        <v>100.84</v>
      </c>
      <c r="BA210" s="231">
        <f t="shared" si="74"/>
        <v>89.32437499999999</v>
      </c>
      <c r="BB210" s="211" t="s">
        <v>933</v>
      </c>
      <c r="BC210" s="57">
        <v>7917</v>
      </c>
      <c r="BD210" s="57">
        <v>16</v>
      </c>
      <c r="BE210" s="56">
        <f t="shared" si="61"/>
        <v>0.0060629026146267525</v>
      </c>
      <c r="BF210" s="57">
        <v>2119</v>
      </c>
      <c r="BG210" s="57">
        <v>480</v>
      </c>
      <c r="BH210" s="58">
        <f t="shared" si="62"/>
        <v>0.4530438886267107</v>
      </c>
      <c r="BI210" s="1">
        <v>564</v>
      </c>
      <c r="BJ210" s="1">
        <v>144</v>
      </c>
      <c r="BK210" s="59">
        <f t="shared" si="63"/>
        <v>25.53191489361702</v>
      </c>
      <c r="BL210" s="1">
        <v>564</v>
      </c>
      <c r="BM210" s="1">
        <v>137</v>
      </c>
      <c r="BN210" s="59">
        <f t="shared" si="64"/>
        <v>24.29078014184397</v>
      </c>
      <c r="BO210" s="76">
        <v>2</v>
      </c>
      <c r="BP210" s="77">
        <v>5</v>
      </c>
      <c r="BQ210" s="77">
        <v>1</v>
      </c>
      <c r="BR210" s="77">
        <v>2</v>
      </c>
      <c r="BS210" s="78">
        <v>8</v>
      </c>
      <c r="BT210" s="77">
        <v>564</v>
      </c>
      <c r="BU210" s="312"/>
      <c r="BV210" s="312"/>
      <c r="BW210" s="312"/>
      <c r="BX210" s="312"/>
      <c r="BY210" s="52">
        <v>1</v>
      </c>
      <c r="BZ210" s="226">
        <v>33148</v>
      </c>
      <c r="CA210" s="227">
        <v>11</v>
      </c>
      <c r="CB210" s="227">
        <v>100</v>
      </c>
      <c r="CC210" s="65">
        <v>4086</v>
      </c>
      <c r="CD210" s="65">
        <v>2789</v>
      </c>
      <c r="CE210" s="273" t="s">
        <v>512</v>
      </c>
      <c r="CF210" s="277">
        <v>5719</v>
      </c>
      <c r="CG210" s="278">
        <v>2</v>
      </c>
      <c r="CH210" s="64">
        <v>100</v>
      </c>
      <c r="CI210" s="239">
        <v>7</v>
      </c>
      <c r="CJ210" s="79">
        <v>28</v>
      </c>
      <c r="CK210" s="79">
        <v>0</v>
      </c>
      <c r="CL210" s="79">
        <v>202</v>
      </c>
      <c r="CM210" s="79">
        <v>5</v>
      </c>
      <c r="CN210" s="79">
        <v>0</v>
      </c>
      <c r="CO210" s="79">
        <v>71</v>
      </c>
      <c r="CP210" s="79">
        <v>73</v>
      </c>
      <c r="CQ210" s="240" t="s">
        <v>1145</v>
      </c>
      <c r="CR210" s="241">
        <v>71.4</v>
      </c>
      <c r="CS210" s="350">
        <v>1</v>
      </c>
      <c r="CT210" s="351">
        <v>0</v>
      </c>
      <c r="CU210" s="352">
        <v>0</v>
      </c>
      <c r="CV210" s="68">
        <v>15618</v>
      </c>
      <c r="CW210" s="69">
        <v>19630</v>
      </c>
      <c r="CX210" s="70">
        <f t="shared" si="65"/>
        <v>125.68830836214624</v>
      </c>
      <c r="CY210" s="69">
        <v>19532</v>
      </c>
      <c r="CZ210" s="70">
        <f t="shared" si="66"/>
        <v>125.06082725060827</v>
      </c>
      <c r="DA210" s="69">
        <v>11855</v>
      </c>
      <c r="DB210" s="70">
        <f t="shared" si="67"/>
        <v>75.90600589063901</v>
      </c>
      <c r="DC210" s="69">
        <v>32807</v>
      </c>
      <c r="DD210" s="71">
        <f t="shared" si="68"/>
        <v>210.05890639006273</v>
      </c>
      <c r="DE210" s="69">
        <v>8298</v>
      </c>
      <c r="DF210" s="71">
        <f t="shared" si="69"/>
        <v>53.13100268920476</v>
      </c>
      <c r="DG210" s="69">
        <v>7541</v>
      </c>
      <c r="DH210" s="71">
        <f t="shared" si="70"/>
        <v>48.28403124599821</v>
      </c>
      <c r="DI210" s="72">
        <v>8048</v>
      </c>
      <c r="DJ210" s="73">
        <f t="shared" si="71"/>
        <v>51.53028556793443</v>
      </c>
      <c r="DK210" s="74">
        <v>6</v>
      </c>
      <c r="DL210" s="75">
        <f t="shared" si="72"/>
        <v>100</v>
      </c>
      <c r="DM210" s="251">
        <v>4</v>
      </c>
      <c r="DN210" s="252">
        <v>4</v>
      </c>
      <c r="DO210" s="230">
        <v>100</v>
      </c>
      <c r="DP210" s="253"/>
    </row>
    <row r="211" spans="1:120" ht="15" customHeight="1" thickBot="1">
      <c r="A211" s="47">
        <v>11</v>
      </c>
      <c r="B211" s="48" t="s">
        <v>513</v>
      </c>
      <c r="C211" s="2">
        <v>1</v>
      </c>
      <c r="D211" s="2">
        <v>2</v>
      </c>
      <c r="E211" s="2">
        <v>0</v>
      </c>
      <c r="F211" s="2">
        <v>0</v>
      </c>
      <c r="G211" s="3">
        <v>3</v>
      </c>
      <c r="H211" s="2">
        <v>1331</v>
      </c>
      <c r="I211" s="290"/>
      <c r="J211" s="49">
        <v>1</v>
      </c>
      <c r="K211" s="49">
        <v>0</v>
      </c>
      <c r="L211" s="50">
        <f t="shared" si="75"/>
        <v>0</v>
      </c>
      <c r="M211" s="2">
        <v>15</v>
      </c>
      <c r="N211" s="2">
        <v>12</v>
      </c>
      <c r="O211" s="51">
        <f t="shared" si="58"/>
        <v>80</v>
      </c>
      <c r="P211">
        <v>9.09</v>
      </c>
      <c r="Q211">
        <v>10.61</v>
      </c>
      <c r="R211">
        <v>9.09</v>
      </c>
      <c r="S211">
        <v>15.15</v>
      </c>
      <c r="T211">
        <v>10.98</v>
      </c>
      <c r="U211" s="266">
        <v>0</v>
      </c>
      <c r="V211" s="266">
        <v>3.076923076923077</v>
      </c>
      <c r="W211" s="266">
        <v>6.153846153846154</v>
      </c>
      <c r="X211" s="266">
        <v>1.5384615384615385</v>
      </c>
      <c r="Y211" s="266">
        <v>0</v>
      </c>
      <c r="Z211" s="266">
        <v>1.5384615384615385</v>
      </c>
      <c r="AA211" s="266">
        <v>1.5384615384615385</v>
      </c>
      <c r="AB211" s="266">
        <v>36.76</v>
      </c>
      <c r="AC211" s="266">
        <v>1.5384615384615385</v>
      </c>
      <c r="AD211" s="267">
        <v>9</v>
      </c>
      <c r="AE211" s="268">
        <v>9</v>
      </c>
      <c r="AF211" s="269">
        <f t="shared" si="59"/>
        <v>0</v>
      </c>
      <c r="AG211" s="266">
        <f t="shared" si="60"/>
        <v>0</v>
      </c>
      <c r="AH211" s="228">
        <v>0</v>
      </c>
      <c r="AI211" s="229">
        <v>0</v>
      </c>
      <c r="AJ211" s="230">
        <v>0</v>
      </c>
      <c r="AK211" s="7">
        <v>0</v>
      </c>
      <c r="AL211" s="7">
        <v>0</v>
      </c>
      <c r="AM211" s="53">
        <v>0</v>
      </c>
      <c r="AN211" s="54">
        <v>0</v>
      </c>
      <c r="AO211" s="238">
        <v>0</v>
      </c>
      <c r="AP211" s="54">
        <v>0</v>
      </c>
      <c r="AQ211" s="207" t="s">
        <v>1121</v>
      </c>
      <c r="AR211" s="207">
        <v>120</v>
      </c>
      <c r="AS211" s="207">
        <v>4</v>
      </c>
      <c r="AT211" s="206">
        <v>5.56</v>
      </c>
      <c r="AU211" s="207">
        <v>120</v>
      </c>
      <c r="AV211" s="207">
        <v>5</v>
      </c>
      <c r="AW211" s="206">
        <v>6.94</v>
      </c>
      <c r="AX211" s="207">
        <v>120</v>
      </c>
      <c r="AY211" s="213">
        <v>0</v>
      </c>
      <c r="AZ211" s="210">
        <v>0</v>
      </c>
      <c r="BA211" s="231">
        <f t="shared" si="74"/>
        <v>4.25375</v>
      </c>
      <c r="BB211" s="211" t="s">
        <v>930</v>
      </c>
      <c r="BC211" s="57">
        <v>682</v>
      </c>
      <c r="BD211" s="57">
        <v>30</v>
      </c>
      <c r="BE211" s="56">
        <f t="shared" si="61"/>
        <v>0.13196480938416422</v>
      </c>
      <c r="BF211" s="57">
        <v>210</v>
      </c>
      <c r="BG211" s="57">
        <v>3</v>
      </c>
      <c r="BH211" s="58">
        <f t="shared" si="62"/>
        <v>0.02857142857142857</v>
      </c>
      <c r="BI211" s="1">
        <v>40</v>
      </c>
      <c r="BJ211" s="1">
        <v>23</v>
      </c>
      <c r="BK211" s="59">
        <f t="shared" si="63"/>
        <v>57.49999999999999</v>
      </c>
      <c r="BL211" s="1">
        <v>40</v>
      </c>
      <c r="BM211" s="1">
        <v>15</v>
      </c>
      <c r="BN211" s="59">
        <f t="shared" si="64"/>
        <v>37.5</v>
      </c>
      <c r="BO211" s="76">
        <v>0</v>
      </c>
      <c r="BP211" s="77">
        <v>1</v>
      </c>
      <c r="BQ211" s="77">
        <v>0</v>
      </c>
      <c r="BR211" s="77">
        <v>0</v>
      </c>
      <c r="BS211" s="78">
        <v>1</v>
      </c>
      <c r="BT211" s="77">
        <v>40</v>
      </c>
      <c r="BU211" s="312"/>
      <c r="BV211" s="312"/>
      <c r="BW211" s="312"/>
      <c r="BX211" s="312"/>
      <c r="BY211" s="52">
        <v>0</v>
      </c>
      <c r="BZ211" s="226">
        <v>3475</v>
      </c>
      <c r="CA211" s="227">
        <v>2</v>
      </c>
      <c r="CB211" s="227">
        <v>100</v>
      </c>
      <c r="CC211" s="66">
        <v>649</v>
      </c>
      <c r="CD211" s="66">
        <v>444</v>
      </c>
      <c r="CE211" s="273" t="s">
        <v>514</v>
      </c>
      <c r="CF211" s="277">
        <v>4451</v>
      </c>
      <c r="CG211" s="278">
        <v>2</v>
      </c>
      <c r="CH211" s="64">
        <v>100</v>
      </c>
      <c r="CI211" s="239">
        <v>7</v>
      </c>
      <c r="CJ211" s="79">
        <v>2</v>
      </c>
      <c r="CK211" s="79">
        <v>0</v>
      </c>
      <c r="CL211" s="79">
        <v>25</v>
      </c>
      <c r="CM211" s="79">
        <v>12</v>
      </c>
      <c r="CN211" s="79">
        <v>2</v>
      </c>
      <c r="CO211" s="79">
        <v>25</v>
      </c>
      <c r="CP211" s="79">
        <v>14</v>
      </c>
      <c r="CQ211" s="240" t="s">
        <v>1143</v>
      </c>
      <c r="CR211" s="241">
        <v>85.7</v>
      </c>
      <c r="CS211" s="350">
        <v>0</v>
      </c>
      <c r="CT211" s="351">
        <v>0</v>
      </c>
      <c r="CU211" s="352">
        <v>0</v>
      </c>
      <c r="CV211" s="68">
        <v>1820</v>
      </c>
      <c r="CW211" s="69">
        <v>1521</v>
      </c>
      <c r="CX211" s="70">
        <f t="shared" si="65"/>
        <v>83.57142857142857</v>
      </c>
      <c r="CY211" s="69">
        <v>168</v>
      </c>
      <c r="CZ211" s="70">
        <f t="shared" si="66"/>
        <v>9.230769230769232</v>
      </c>
      <c r="DA211" s="69">
        <v>392</v>
      </c>
      <c r="DB211" s="70">
        <f t="shared" si="67"/>
        <v>21.53846153846154</v>
      </c>
      <c r="DC211" s="69">
        <v>1022</v>
      </c>
      <c r="DD211" s="71">
        <f t="shared" si="68"/>
        <v>56.15384615384615</v>
      </c>
      <c r="DE211" s="69">
        <v>936</v>
      </c>
      <c r="DF211" s="71">
        <f t="shared" si="69"/>
        <v>51.42857142857142</v>
      </c>
      <c r="DG211" s="69">
        <v>2126</v>
      </c>
      <c r="DH211" s="71">
        <f t="shared" si="70"/>
        <v>116.81318681318682</v>
      </c>
      <c r="DI211" s="72">
        <v>1651</v>
      </c>
      <c r="DJ211" s="73">
        <f t="shared" si="71"/>
        <v>90.71428571428571</v>
      </c>
      <c r="DK211" s="74">
        <v>6</v>
      </c>
      <c r="DL211" s="75">
        <f t="shared" si="72"/>
        <v>100</v>
      </c>
      <c r="DM211" s="251">
        <v>0</v>
      </c>
      <c r="DN211" s="252">
        <v>0</v>
      </c>
      <c r="DO211" s="230">
        <v>0</v>
      </c>
      <c r="DP211" s="253"/>
    </row>
    <row r="212" spans="1:120" ht="15" customHeight="1" thickBot="1">
      <c r="A212" s="47">
        <v>10</v>
      </c>
      <c r="B212" s="48" t="s">
        <v>515</v>
      </c>
      <c r="C212" s="2">
        <v>2</v>
      </c>
      <c r="D212" s="2">
        <v>0</v>
      </c>
      <c r="E212" s="2">
        <v>1</v>
      </c>
      <c r="F212" s="2">
        <v>0</v>
      </c>
      <c r="G212" s="3">
        <v>3</v>
      </c>
      <c r="H212" s="2">
        <v>1802</v>
      </c>
      <c r="I212" s="290"/>
      <c r="J212" s="49">
        <v>1</v>
      </c>
      <c r="K212" s="49">
        <v>0</v>
      </c>
      <c r="L212" s="50">
        <f t="shared" si="75"/>
        <v>0</v>
      </c>
      <c r="M212" s="2">
        <v>19</v>
      </c>
      <c r="N212" s="2">
        <v>19</v>
      </c>
      <c r="O212" s="51">
        <f t="shared" si="58"/>
        <v>100</v>
      </c>
      <c r="P212">
        <v>55.17</v>
      </c>
      <c r="Q212">
        <v>58.62</v>
      </c>
      <c r="R212">
        <v>53.45</v>
      </c>
      <c r="S212">
        <v>46.55</v>
      </c>
      <c r="T212">
        <v>53.45</v>
      </c>
      <c r="U212" s="266">
        <v>9.090909090909092</v>
      </c>
      <c r="V212" s="266">
        <v>56.81818181818182</v>
      </c>
      <c r="W212" s="266">
        <v>50</v>
      </c>
      <c r="X212" s="266">
        <v>75</v>
      </c>
      <c r="Y212" s="266">
        <v>29.545454545454547</v>
      </c>
      <c r="Z212" s="266">
        <v>59.09090909090909</v>
      </c>
      <c r="AA212" s="266">
        <v>29.545454545454547</v>
      </c>
      <c r="AB212" s="266">
        <v>57.89</v>
      </c>
      <c r="AC212" s="266">
        <v>65.9090909090909</v>
      </c>
      <c r="AD212" s="267">
        <v>9</v>
      </c>
      <c r="AE212" s="268">
        <v>9</v>
      </c>
      <c r="AF212" s="269">
        <f t="shared" si="59"/>
        <v>0</v>
      </c>
      <c r="AG212" s="266">
        <f t="shared" si="60"/>
        <v>0</v>
      </c>
      <c r="AH212" s="228">
        <v>0</v>
      </c>
      <c r="AI212" s="229">
        <v>0</v>
      </c>
      <c r="AJ212" s="230">
        <v>0</v>
      </c>
      <c r="AK212" s="7">
        <v>0</v>
      </c>
      <c r="AL212" s="7">
        <v>0</v>
      </c>
      <c r="AM212" s="53">
        <v>0</v>
      </c>
      <c r="AN212" s="54">
        <v>0</v>
      </c>
      <c r="AO212" s="238">
        <v>0</v>
      </c>
      <c r="AP212" s="54">
        <v>0</v>
      </c>
      <c r="AQ212" s="207" t="s">
        <v>1122</v>
      </c>
      <c r="AR212" s="207">
        <v>120</v>
      </c>
      <c r="AS212" s="207">
        <v>3</v>
      </c>
      <c r="AT212" s="206">
        <v>4.17</v>
      </c>
      <c r="AU212" s="207">
        <v>120</v>
      </c>
      <c r="AV212" s="207">
        <v>4</v>
      </c>
      <c r="AW212" s="206">
        <v>5.56</v>
      </c>
      <c r="AX212" s="207">
        <v>120</v>
      </c>
      <c r="AY212" s="213">
        <v>0</v>
      </c>
      <c r="AZ212" s="210">
        <v>0</v>
      </c>
      <c r="BA212" s="231">
        <f t="shared" si="74"/>
        <v>3.30125</v>
      </c>
      <c r="BB212" s="211" t="s">
        <v>930</v>
      </c>
      <c r="BC212" s="57">
        <v>913</v>
      </c>
      <c r="BD212" s="57">
        <v>289</v>
      </c>
      <c r="BE212" s="56">
        <f t="shared" si="61"/>
        <v>0.9496166484118292</v>
      </c>
      <c r="BF212" s="57">
        <v>272</v>
      </c>
      <c r="BG212" s="57">
        <v>105</v>
      </c>
      <c r="BH212" s="58">
        <f t="shared" si="62"/>
        <v>0.7720588235294118</v>
      </c>
      <c r="BI212" s="1">
        <v>53</v>
      </c>
      <c r="BJ212" s="1">
        <v>13</v>
      </c>
      <c r="BK212" s="59">
        <f t="shared" si="63"/>
        <v>24.528301886792452</v>
      </c>
      <c r="BL212" s="1">
        <v>53</v>
      </c>
      <c r="BM212" s="1">
        <v>11</v>
      </c>
      <c r="BN212" s="59">
        <f t="shared" si="64"/>
        <v>20.754716981132077</v>
      </c>
      <c r="BO212" s="76">
        <v>0</v>
      </c>
      <c r="BP212" s="77">
        <v>0</v>
      </c>
      <c r="BQ212" s="77">
        <v>0</v>
      </c>
      <c r="BR212" s="77">
        <v>0</v>
      </c>
      <c r="BS212" s="78">
        <v>0</v>
      </c>
      <c r="BT212" s="77">
        <v>53</v>
      </c>
      <c r="BU212" s="312"/>
      <c r="BV212" s="312"/>
      <c r="BW212" s="312"/>
      <c r="BX212" s="312"/>
      <c r="BY212" s="52">
        <v>0</v>
      </c>
      <c r="BZ212" s="226">
        <v>4159</v>
      </c>
      <c r="CA212" s="227">
        <v>2</v>
      </c>
      <c r="CB212" s="227">
        <v>100</v>
      </c>
      <c r="CC212" s="66">
        <v>580</v>
      </c>
      <c r="CD212" s="66">
        <v>545</v>
      </c>
      <c r="CE212" s="273" t="s">
        <v>516</v>
      </c>
      <c r="CF212" s="277">
        <v>2573</v>
      </c>
      <c r="CG212" s="278">
        <v>1</v>
      </c>
      <c r="CH212" s="64">
        <v>100</v>
      </c>
      <c r="CI212" s="239">
        <v>7</v>
      </c>
      <c r="CJ212" s="79">
        <v>16</v>
      </c>
      <c r="CK212" s="79">
        <v>0</v>
      </c>
      <c r="CL212" s="79">
        <v>130</v>
      </c>
      <c r="CM212" s="79">
        <v>29</v>
      </c>
      <c r="CN212" s="79">
        <v>0</v>
      </c>
      <c r="CO212" s="79">
        <v>16</v>
      </c>
      <c r="CP212" s="79">
        <v>38</v>
      </c>
      <c r="CQ212" s="240" t="s">
        <v>1145</v>
      </c>
      <c r="CR212" s="241">
        <v>71.4</v>
      </c>
      <c r="CS212" s="350">
        <v>0</v>
      </c>
      <c r="CT212" s="351">
        <v>0</v>
      </c>
      <c r="CU212" s="352">
        <v>0</v>
      </c>
      <c r="CV212" s="68">
        <v>1685</v>
      </c>
      <c r="CW212" s="69">
        <v>3346</v>
      </c>
      <c r="CX212" s="70">
        <f t="shared" si="65"/>
        <v>198.57566765578636</v>
      </c>
      <c r="CY212" s="69">
        <v>1594</v>
      </c>
      <c r="CZ212" s="70">
        <f t="shared" si="66"/>
        <v>94.59940652818992</v>
      </c>
      <c r="DA212" s="69">
        <v>1264</v>
      </c>
      <c r="DB212" s="70">
        <f t="shared" si="67"/>
        <v>75.01483679525222</v>
      </c>
      <c r="DC212" s="69">
        <v>2550</v>
      </c>
      <c r="DD212" s="71">
        <f t="shared" si="68"/>
        <v>151.3353115727003</v>
      </c>
      <c r="DE212" s="69">
        <v>2449</v>
      </c>
      <c r="DF212" s="71">
        <f t="shared" si="69"/>
        <v>145.3412462908012</v>
      </c>
      <c r="DG212" s="69">
        <v>1634</v>
      </c>
      <c r="DH212" s="71">
        <f t="shared" si="70"/>
        <v>96.973293768546</v>
      </c>
      <c r="DI212" s="72">
        <v>964</v>
      </c>
      <c r="DJ212" s="73">
        <f t="shared" si="71"/>
        <v>57.2106824925816</v>
      </c>
      <c r="DK212" s="74">
        <v>7</v>
      </c>
      <c r="DL212" s="75">
        <f t="shared" si="72"/>
        <v>116.66666666666667</v>
      </c>
      <c r="DM212" s="251">
        <v>2</v>
      </c>
      <c r="DN212" s="252">
        <v>1</v>
      </c>
      <c r="DO212" s="230">
        <v>50</v>
      </c>
      <c r="DP212" s="253"/>
    </row>
    <row r="213" spans="1:120" ht="15" customHeight="1" thickBot="1">
      <c r="A213" s="47">
        <v>3</v>
      </c>
      <c r="B213" s="48" t="s">
        <v>517</v>
      </c>
      <c r="C213" s="2">
        <v>4</v>
      </c>
      <c r="D213" s="2">
        <v>4</v>
      </c>
      <c r="E213" s="2">
        <v>1</v>
      </c>
      <c r="F213" s="2">
        <v>1</v>
      </c>
      <c r="G213" s="3">
        <v>10</v>
      </c>
      <c r="H213" s="2">
        <v>4499</v>
      </c>
      <c r="I213" s="290"/>
      <c r="J213" s="49">
        <v>3</v>
      </c>
      <c r="K213" s="49">
        <v>0</v>
      </c>
      <c r="L213" s="50">
        <f t="shared" si="75"/>
        <v>0</v>
      </c>
      <c r="M213" s="2">
        <v>39</v>
      </c>
      <c r="N213" s="2">
        <v>38</v>
      </c>
      <c r="O213" s="51">
        <f t="shared" si="58"/>
        <v>97.43589743589743</v>
      </c>
      <c r="P213">
        <v>72.83</v>
      </c>
      <c r="Q213">
        <v>65.22</v>
      </c>
      <c r="R213">
        <v>66.3</v>
      </c>
      <c r="S213">
        <v>44.57</v>
      </c>
      <c r="T213">
        <v>62.23</v>
      </c>
      <c r="U213" s="266">
        <v>15.887850467289718</v>
      </c>
      <c r="V213" s="266">
        <v>67.28971962616822</v>
      </c>
      <c r="W213" s="266">
        <v>76.63551401869158</v>
      </c>
      <c r="X213" s="266">
        <v>60.747663551401864</v>
      </c>
      <c r="Y213" s="266">
        <v>77.57009345794393</v>
      </c>
      <c r="Z213" s="266">
        <v>64.48598130841121</v>
      </c>
      <c r="AA213" s="266">
        <v>81.30841121495327</v>
      </c>
      <c r="AB213" s="266">
        <v>54.61</v>
      </c>
      <c r="AC213" s="266">
        <v>57.943925233644855</v>
      </c>
      <c r="AD213" s="267">
        <v>9</v>
      </c>
      <c r="AE213" s="268">
        <v>9</v>
      </c>
      <c r="AF213" s="269">
        <f t="shared" si="59"/>
        <v>0</v>
      </c>
      <c r="AG213" s="266">
        <f t="shared" si="60"/>
        <v>0</v>
      </c>
      <c r="AH213" s="228">
        <v>0</v>
      </c>
      <c r="AI213" s="229">
        <v>0</v>
      </c>
      <c r="AJ213" s="230">
        <v>0</v>
      </c>
      <c r="AK213" s="7">
        <v>1</v>
      </c>
      <c r="AL213" s="7">
        <v>0</v>
      </c>
      <c r="AM213" s="53">
        <v>0</v>
      </c>
      <c r="AN213" s="54">
        <v>0</v>
      </c>
      <c r="AO213" s="238">
        <v>1</v>
      </c>
      <c r="AP213" s="54">
        <v>0</v>
      </c>
      <c r="AQ213" s="207" t="s">
        <v>1123</v>
      </c>
      <c r="AR213" s="207">
        <v>168</v>
      </c>
      <c r="AS213" s="207">
        <v>0</v>
      </c>
      <c r="AT213" s="206">
        <v>0</v>
      </c>
      <c r="AU213" s="207">
        <v>168</v>
      </c>
      <c r="AV213" s="207">
        <v>0</v>
      </c>
      <c r="AW213" s="206">
        <v>0</v>
      </c>
      <c r="AX213" s="207">
        <v>168</v>
      </c>
      <c r="AY213" s="213">
        <v>0</v>
      </c>
      <c r="AZ213" s="210">
        <v>0</v>
      </c>
      <c r="BA213" s="231">
        <f t="shared" si="74"/>
        <v>0</v>
      </c>
      <c r="BB213" s="211" t="s">
        <v>924</v>
      </c>
      <c r="BC213" s="57">
        <v>2218</v>
      </c>
      <c r="BD213" s="57">
        <v>426</v>
      </c>
      <c r="BE213" s="56">
        <f t="shared" si="61"/>
        <v>0.5761947700631199</v>
      </c>
      <c r="BF213" s="57">
        <v>811</v>
      </c>
      <c r="BG213" s="57">
        <v>231</v>
      </c>
      <c r="BH213" s="58">
        <f t="shared" si="62"/>
        <v>0.5696670776818742</v>
      </c>
      <c r="BI213" s="1">
        <v>100</v>
      </c>
      <c r="BJ213" s="1">
        <v>61</v>
      </c>
      <c r="BK213" s="59">
        <f t="shared" si="63"/>
        <v>61</v>
      </c>
      <c r="BL213" s="1">
        <v>100</v>
      </c>
      <c r="BM213" s="1">
        <v>19</v>
      </c>
      <c r="BN213" s="59">
        <f t="shared" si="64"/>
        <v>19</v>
      </c>
      <c r="BO213" s="76">
        <v>0</v>
      </c>
      <c r="BP213" s="77">
        <v>1</v>
      </c>
      <c r="BQ213" s="77">
        <v>1</v>
      </c>
      <c r="BR213" s="77">
        <v>0</v>
      </c>
      <c r="BS213" s="78">
        <v>2</v>
      </c>
      <c r="BT213" s="77">
        <v>100</v>
      </c>
      <c r="BU213" s="312"/>
      <c r="BV213" s="312"/>
      <c r="BW213" s="312"/>
      <c r="BX213" s="312"/>
      <c r="BY213" s="52">
        <v>1</v>
      </c>
      <c r="BZ213" s="226">
        <v>9706</v>
      </c>
      <c r="CA213" s="227">
        <v>5</v>
      </c>
      <c r="CB213" s="227">
        <v>100</v>
      </c>
      <c r="CC213" s="65">
        <v>1636</v>
      </c>
      <c r="CD213" s="65">
        <v>1210</v>
      </c>
      <c r="CE213" s="273" t="s">
        <v>518</v>
      </c>
      <c r="CF213" s="277">
        <v>2386</v>
      </c>
      <c r="CG213" s="278">
        <v>1</v>
      </c>
      <c r="CH213" s="64">
        <v>100</v>
      </c>
      <c r="CI213" s="239">
        <v>7</v>
      </c>
      <c r="CJ213" s="79">
        <v>0</v>
      </c>
      <c r="CK213" s="79">
        <v>0</v>
      </c>
      <c r="CL213" s="79">
        <v>0</v>
      </c>
      <c r="CM213" s="79">
        <v>0</v>
      </c>
      <c r="CN213" s="79">
        <v>0</v>
      </c>
      <c r="CO213" s="79">
        <v>0</v>
      </c>
      <c r="CP213" s="79">
        <v>0</v>
      </c>
      <c r="CQ213" s="242" t="s">
        <v>1147</v>
      </c>
      <c r="CR213" s="243">
        <v>0</v>
      </c>
      <c r="CS213" s="350">
        <v>0</v>
      </c>
      <c r="CT213" s="351">
        <v>0</v>
      </c>
      <c r="CU213" s="352">
        <v>0</v>
      </c>
      <c r="CV213" s="68">
        <v>4171</v>
      </c>
      <c r="CW213" s="69">
        <v>3231</v>
      </c>
      <c r="CX213" s="70">
        <f t="shared" si="65"/>
        <v>77.46343802445456</v>
      </c>
      <c r="CY213" s="69">
        <v>2963</v>
      </c>
      <c r="CZ213" s="70">
        <f t="shared" si="66"/>
        <v>71.03812035483098</v>
      </c>
      <c r="DA213" s="69">
        <v>2687</v>
      </c>
      <c r="DB213" s="70">
        <f t="shared" si="67"/>
        <v>64.42100215775594</v>
      </c>
      <c r="DC213" s="69">
        <v>4064</v>
      </c>
      <c r="DD213" s="71">
        <f t="shared" si="68"/>
        <v>97.43466794533686</v>
      </c>
      <c r="DE213" s="69">
        <v>3578</v>
      </c>
      <c r="DF213" s="71">
        <f t="shared" si="69"/>
        <v>85.78278590266123</v>
      </c>
      <c r="DG213" s="69">
        <v>3390</v>
      </c>
      <c r="DH213" s="71">
        <f t="shared" si="70"/>
        <v>81.27547350755215</v>
      </c>
      <c r="DI213" s="72">
        <v>1895</v>
      </c>
      <c r="DJ213" s="73">
        <f t="shared" si="71"/>
        <v>45.43274994006234</v>
      </c>
      <c r="DK213" s="74">
        <v>7</v>
      </c>
      <c r="DL213" s="75">
        <f t="shared" si="72"/>
        <v>116.66666666666667</v>
      </c>
      <c r="DM213" s="251">
        <v>1</v>
      </c>
      <c r="DN213" s="252">
        <v>1</v>
      </c>
      <c r="DO213" s="230">
        <v>100</v>
      </c>
      <c r="DP213" s="253"/>
    </row>
    <row r="214" spans="1:120" ht="15" customHeight="1" thickBot="1">
      <c r="A214" s="47">
        <v>6</v>
      </c>
      <c r="B214" s="48" t="s">
        <v>519</v>
      </c>
      <c r="C214" s="2">
        <v>6</v>
      </c>
      <c r="D214" s="2">
        <v>3</v>
      </c>
      <c r="E214" s="2">
        <v>1</v>
      </c>
      <c r="F214" s="2">
        <v>4</v>
      </c>
      <c r="G214" s="3">
        <v>14</v>
      </c>
      <c r="H214" s="2">
        <v>5600</v>
      </c>
      <c r="I214" s="290"/>
      <c r="J214" s="49">
        <v>7</v>
      </c>
      <c r="K214" s="49">
        <v>4</v>
      </c>
      <c r="L214" s="81">
        <f t="shared" si="75"/>
        <v>57.142857142857146</v>
      </c>
      <c r="M214" s="2">
        <v>75</v>
      </c>
      <c r="N214" s="2">
        <v>74</v>
      </c>
      <c r="O214" s="51">
        <f t="shared" si="58"/>
        <v>98.66666666666667</v>
      </c>
      <c r="P214">
        <v>93.72</v>
      </c>
      <c r="Q214">
        <v>100.48</v>
      </c>
      <c r="R214">
        <v>88.89</v>
      </c>
      <c r="S214">
        <v>92.27</v>
      </c>
      <c r="T214">
        <v>93.84</v>
      </c>
      <c r="U214" s="266">
        <v>101.8018018018018</v>
      </c>
      <c r="V214" s="266">
        <v>78.37837837837837</v>
      </c>
      <c r="W214" s="266">
        <v>70.72072072072072</v>
      </c>
      <c r="X214" s="266">
        <v>81.08108108108108</v>
      </c>
      <c r="Y214" s="266">
        <v>68.46846846846847</v>
      </c>
      <c r="Z214" s="266">
        <v>79.72972972972973</v>
      </c>
      <c r="AA214" s="266">
        <v>68.91891891891892</v>
      </c>
      <c r="AB214" s="266">
        <v>71.17</v>
      </c>
      <c r="AC214" s="266">
        <v>77.47747747747748</v>
      </c>
      <c r="AD214" s="267">
        <v>8</v>
      </c>
      <c r="AE214" s="268">
        <v>9</v>
      </c>
      <c r="AF214" s="269">
        <f t="shared" si="59"/>
        <v>1</v>
      </c>
      <c r="AG214" s="266">
        <f t="shared" si="60"/>
        <v>11.11111111111111</v>
      </c>
      <c r="AH214" s="228">
        <v>0</v>
      </c>
      <c r="AI214" s="229">
        <v>0</v>
      </c>
      <c r="AJ214" s="230">
        <v>0</v>
      </c>
      <c r="AK214" s="7">
        <v>4</v>
      </c>
      <c r="AL214" s="7">
        <v>2</v>
      </c>
      <c r="AM214" s="53">
        <v>50</v>
      </c>
      <c r="AN214" s="54">
        <v>0</v>
      </c>
      <c r="AO214" s="238">
        <v>0</v>
      </c>
      <c r="AP214" s="54">
        <v>0</v>
      </c>
      <c r="AQ214" s="207" t="s">
        <v>1124</v>
      </c>
      <c r="AR214" s="207">
        <v>216</v>
      </c>
      <c r="AS214" s="207">
        <v>0</v>
      </c>
      <c r="AT214" s="206">
        <v>0</v>
      </c>
      <c r="AU214" s="207">
        <v>216</v>
      </c>
      <c r="AV214" s="207">
        <v>0</v>
      </c>
      <c r="AW214" s="206">
        <v>0</v>
      </c>
      <c r="AX214" s="207">
        <v>216</v>
      </c>
      <c r="AY214" s="213">
        <v>0</v>
      </c>
      <c r="AZ214" s="210">
        <v>0</v>
      </c>
      <c r="BA214" s="231">
        <f t="shared" si="74"/>
        <v>0</v>
      </c>
      <c r="BB214" s="211" t="s">
        <v>927</v>
      </c>
      <c r="BC214" s="57">
        <v>3024</v>
      </c>
      <c r="BD214" s="57">
        <v>1032</v>
      </c>
      <c r="BE214" s="56">
        <f t="shared" si="61"/>
        <v>1.0238095238095237</v>
      </c>
      <c r="BF214" s="57">
        <v>894</v>
      </c>
      <c r="BG214" s="57">
        <v>75</v>
      </c>
      <c r="BH214" s="58">
        <f t="shared" si="62"/>
        <v>0.16778523489932887</v>
      </c>
      <c r="BI214" s="1">
        <v>222</v>
      </c>
      <c r="BJ214" s="1">
        <v>116</v>
      </c>
      <c r="BK214" s="59">
        <f t="shared" si="63"/>
        <v>52.25225225225225</v>
      </c>
      <c r="BL214" s="1">
        <v>222</v>
      </c>
      <c r="BM214" s="1">
        <v>48</v>
      </c>
      <c r="BN214" s="59">
        <f t="shared" si="64"/>
        <v>21.62162162162162</v>
      </c>
      <c r="BO214" s="76">
        <v>1</v>
      </c>
      <c r="BP214" s="77">
        <v>3</v>
      </c>
      <c r="BQ214" s="77">
        <v>1</v>
      </c>
      <c r="BR214" s="77">
        <v>2</v>
      </c>
      <c r="BS214" s="78">
        <v>6</v>
      </c>
      <c r="BT214" s="77">
        <v>222</v>
      </c>
      <c r="BU214" s="312"/>
      <c r="BV214" s="312"/>
      <c r="BW214" s="312"/>
      <c r="BX214" s="312"/>
      <c r="BY214" s="52">
        <v>0</v>
      </c>
      <c r="BZ214" s="226">
        <v>14267</v>
      </c>
      <c r="CA214" s="227">
        <v>7</v>
      </c>
      <c r="CB214" s="227">
        <v>100</v>
      </c>
      <c r="CC214" s="65">
        <v>2072</v>
      </c>
      <c r="CD214" s="65">
        <v>1737</v>
      </c>
      <c r="CE214" s="273" t="s">
        <v>520</v>
      </c>
      <c r="CF214" s="277">
        <v>2974</v>
      </c>
      <c r="CG214" s="278">
        <v>0</v>
      </c>
      <c r="CH214" s="64">
        <v>85</v>
      </c>
      <c r="CI214" s="239">
        <v>7</v>
      </c>
      <c r="CJ214" s="79">
        <v>73</v>
      </c>
      <c r="CK214" s="79">
        <v>0</v>
      </c>
      <c r="CL214" s="79">
        <v>0</v>
      </c>
      <c r="CM214" s="79">
        <v>0</v>
      </c>
      <c r="CN214" s="79">
        <v>17</v>
      </c>
      <c r="CO214" s="79">
        <v>0</v>
      </c>
      <c r="CP214" s="79">
        <v>0</v>
      </c>
      <c r="CQ214" s="240" t="s">
        <v>1169</v>
      </c>
      <c r="CR214" s="241">
        <v>28.5</v>
      </c>
      <c r="CS214" s="350">
        <v>1</v>
      </c>
      <c r="CT214" s="351">
        <v>0</v>
      </c>
      <c r="CU214" s="352">
        <v>0</v>
      </c>
      <c r="CV214" s="68">
        <v>3700</v>
      </c>
      <c r="CW214" s="69">
        <v>5913</v>
      </c>
      <c r="CX214" s="70">
        <f t="shared" si="65"/>
        <v>159.8108108108108</v>
      </c>
      <c r="CY214" s="69">
        <v>1562</v>
      </c>
      <c r="CZ214" s="70">
        <f t="shared" si="66"/>
        <v>42.21621621621622</v>
      </c>
      <c r="DA214" s="69">
        <v>2227</v>
      </c>
      <c r="DB214" s="70">
        <f t="shared" si="67"/>
        <v>60.189189189189186</v>
      </c>
      <c r="DC214" s="69">
        <v>4420</v>
      </c>
      <c r="DD214" s="71">
        <f t="shared" si="68"/>
        <v>119.45945945945947</v>
      </c>
      <c r="DE214" s="69">
        <v>4237</v>
      </c>
      <c r="DF214" s="71">
        <f t="shared" si="69"/>
        <v>114.51351351351352</v>
      </c>
      <c r="DG214" s="69">
        <v>2953</v>
      </c>
      <c r="DH214" s="71">
        <f t="shared" si="70"/>
        <v>79.8108108108108</v>
      </c>
      <c r="DI214" s="72">
        <v>247</v>
      </c>
      <c r="DJ214" s="73">
        <f t="shared" si="71"/>
        <v>6.675675675675675</v>
      </c>
      <c r="DK214" s="74">
        <v>5</v>
      </c>
      <c r="DL214" s="75">
        <f t="shared" si="72"/>
        <v>83.33333333333334</v>
      </c>
      <c r="DM214" s="251">
        <v>1</v>
      </c>
      <c r="DN214" s="252">
        <v>1</v>
      </c>
      <c r="DO214" s="230">
        <v>100</v>
      </c>
      <c r="DP214" s="253"/>
    </row>
    <row r="215" spans="1:120" ht="15" customHeight="1" thickBot="1">
      <c r="A215" s="47">
        <v>7</v>
      </c>
      <c r="B215" s="48" t="s">
        <v>521</v>
      </c>
      <c r="C215" s="2">
        <v>9</v>
      </c>
      <c r="D215" s="2">
        <v>5</v>
      </c>
      <c r="E215" s="2">
        <v>0</v>
      </c>
      <c r="F215" s="2">
        <v>0</v>
      </c>
      <c r="G215" s="3">
        <v>14</v>
      </c>
      <c r="H215" s="2">
        <v>5449</v>
      </c>
      <c r="I215" s="290"/>
      <c r="J215" s="49">
        <v>3</v>
      </c>
      <c r="K215" s="49">
        <v>0</v>
      </c>
      <c r="L215" s="50">
        <f t="shared" si="75"/>
        <v>0</v>
      </c>
      <c r="M215" s="2">
        <v>71</v>
      </c>
      <c r="N215" s="2">
        <v>70</v>
      </c>
      <c r="O215" s="51">
        <f t="shared" si="58"/>
        <v>98.59154929577466</v>
      </c>
      <c r="P215">
        <v>62.66</v>
      </c>
      <c r="Q215">
        <v>56.96</v>
      </c>
      <c r="R215">
        <v>58.23</v>
      </c>
      <c r="S215">
        <v>48.1</v>
      </c>
      <c r="T215">
        <v>56.49</v>
      </c>
      <c r="U215" s="266">
        <v>79.21348314606742</v>
      </c>
      <c r="V215" s="266">
        <v>90.4494382022472</v>
      </c>
      <c r="W215" s="266">
        <v>91.57303370786516</v>
      </c>
      <c r="X215" s="266">
        <v>101.12359550561798</v>
      </c>
      <c r="Y215" s="266">
        <v>91.01123595505618</v>
      </c>
      <c r="Z215" s="266">
        <v>102.80898876404494</v>
      </c>
      <c r="AA215" s="266">
        <v>65.1685393258427</v>
      </c>
      <c r="AB215" s="266">
        <v>120.63</v>
      </c>
      <c r="AC215" s="266">
        <v>70.78651685393258</v>
      </c>
      <c r="AD215" s="267">
        <v>6</v>
      </c>
      <c r="AE215" s="268">
        <v>9</v>
      </c>
      <c r="AF215" s="269">
        <f t="shared" si="59"/>
        <v>3</v>
      </c>
      <c r="AG215" s="266">
        <f t="shared" si="60"/>
        <v>33.33333333333333</v>
      </c>
      <c r="AH215" s="228">
        <v>0</v>
      </c>
      <c r="AI215" s="229">
        <v>0</v>
      </c>
      <c r="AJ215" s="230">
        <v>0</v>
      </c>
      <c r="AK215" s="7">
        <v>7</v>
      </c>
      <c r="AL215" s="7">
        <v>7</v>
      </c>
      <c r="AM215" s="53">
        <v>100</v>
      </c>
      <c r="AN215" s="54">
        <v>0</v>
      </c>
      <c r="AO215" s="238">
        <v>0</v>
      </c>
      <c r="AP215" s="54">
        <v>0</v>
      </c>
      <c r="AQ215" s="207" t="s">
        <v>1125</v>
      </c>
      <c r="AR215" s="207">
        <v>216</v>
      </c>
      <c r="AS215" s="207">
        <v>91</v>
      </c>
      <c r="AT215" s="206">
        <v>75.83</v>
      </c>
      <c r="AU215" s="207">
        <v>216</v>
      </c>
      <c r="AV215" s="207">
        <v>158</v>
      </c>
      <c r="AW215" s="206">
        <v>131.67</v>
      </c>
      <c r="AX215" s="207">
        <v>216</v>
      </c>
      <c r="AY215" s="213">
        <v>108</v>
      </c>
      <c r="AZ215" s="210">
        <v>90</v>
      </c>
      <c r="BA215" s="231">
        <f t="shared" si="74"/>
        <v>97.708125</v>
      </c>
      <c r="BB215" s="211" t="s">
        <v>927</v>
      </c>
      <c r="BC215" s="57">
        <v>2837</v>
      </c>
      <c r="BD215" s="57">
        <v>676</v>
      </c>
      <c r="BE215" s="56">
        <f t="shared" si="61"/>
        <v>0.7148396193161791</v>
      </c>
      <c r="BF215" s="57">
        <v>939</v>
      </c>
      <c r="BG215" s="57">
        <v>8</v>
      </c>
      <c r="BH215" s="58">
        <f t="shared" si="62"/>
        <v>0.01703940362087327</v>
      </c>
      <c r="BI215" s="1">
        <v>194</v>
      </c>
      <c r="BJ215" s="1">
        <v>91</v>
      </c>
      <c r="BK215" s="59">
        <f t="shared" si="63"/>
        <v>46.90721649484536</v>
      </c>
      <c r="BL215" s="1">
        <v>194</v>
      </c>
      <c r="BM215" s="1">
        <v>53</v>
      </c>
      <c r="BN215" s="59">
        <f t="shared" si="64"/>
        <v>27.31958762886598</v>
      </c>
      <c r="BO215" s="76">
        <v>0</v>
      </c>
      <c r="BP215" s="77">
        <v>1</v>
      </c>
      <c r="BQ215" s="77">
        <v>1</v>
      </c>
      <c r="BR215" s="77">
        <v>0</v>
      </c>
      <c r="BS215" s="78">
        <v>2</v>
      </c>
      <c r="BT215" s="77">
        <v>194</v>
      </c>
      <c r="BU215" s="312"/>
      <c r="BV215" s="312"/>
      <c r="BW215" s="312"/>
      <c r="BX215" s="312"/>
      <c r="BY215" s="52">
        <v>0</v>
      </c>
      <c r="BZ215" s="226">
        <v>12251</v>
      </c>
      <c r="CA215" s="227">
        <v>6</v>
      </c>
      <c r="CB215" s="227">
        <v>100</v>
      </c>
      <c r="CC215" s="65">
        <v>1791</v>
      </c>
      <c r="CD215" s="65">
        <v>1750</v>
      </c>
      <c r="CE215" s="273" t="s">
        <v>522</v>
      </c>
      <c r="CF215" s="277">
        <v>18033</v>
      </c>
      <c r="CG215" s="278">
        <v>8</v>
      </c>
      <c r="CH215" s="64">
        <v>100</v>
      </c>
      <c r="CI215" s="239">
        <v>7</v>
      </c>
      <c r="CJ215" s="79">
        <v>0</v>
      </c>
      <c r="CK215" s="79">
        <v>0</v>
      </c>
      <c r="CL215" s="79">
        <v>119</v>
      </c>
      <c r="CM215" s="79">
        <v>0</v>
      </c>
      <c r="CN215" s="79">
        <v>0</v>
      </c>
      <c r="CO215" s="79">
        <v>57</v>
      </c>
      <c r="CP215" s="79">
        <v>57</v>
      </c>
      <c r="CQ215" s="244" t="s">
        <v>1150</v>
      </c>
      <c r="CR215" s="241">
        <v>42.8</v>
      </c>
      <c r="CS215" s="350">
        <v>1</v>
      </c>
      <c r="CT215" s="351">
        <v>1</v>
      </c>
      <c r="CU215" s="352">
        <v>100</v>
      </c>
      <c r="CV215" s="68">
        <v>5504</v>
      </c>
      <c r="CW215" s="69">
        <v>10374</v>
      </c>
      <c r="CX215" s="70">
        <f t="shared" si="65"/>
        <v>188.48110465116278</v>
      </c>
      <c r="CY215" s="69">
        <v>3058</v>
      </c>
      <c r="CZ215" s="70">
        <f t="shared" si="66"/>
        <v>55.559593023255815</v>
      </c>
      <c r="DA215" s="69">
        <v>2438</v>
      </c>
      <c r="DB215" s="70">
        <f t="shared" si="67"/>
        <v>44.29505813953488</v>
      </c>
      <c r="DC215" s="69">
        <v>5551</v>
      </c>
      <c r="DD215" s="71">
        <f t="shared" si="68"/>
        <v>100.85392441860466</v>
      </c>
      <c r="DE215" s="69">
        <v>5427</v>
      </c>
      <c r="DF215" s="71">
        <f t="shared" si="69"/>
        <v>98.60101744186046</v>
      </c>
      <c r="DG215" s="69">
        <v>5974</v>
      </c>
      <c r="DH215" s="71">
        <f t="shared" si="70"/>
        <v>108.5392441860465</v>
      </c>
      <c r="DI215" s="72">
        <v>4956</v>
      </c>
      <c r="DJ215" s="73">
        <f t="shared" si="71"/>
        <v>90.0436046511628</v>
      </c>
      <c r="DK215" s="74">
        <v>6</v>
      </c>
      <c r="DL215" s="75">
        <f t="shared" si="72"/>
        <v>100</v>
      </c>
      <c r="DM215" s="251">
        <v>3</v>
      </c>
      <c r="DN215" s="252">
        <v>2</v>
      </c>
      <c r="DO215" s="230">
        <v>66.66</v>
      </c>
      <c r="DP215" s="253"/>
    </row>
    <row r="216" spans="1:120" ht="15" customHeight="1" thickBot="1">
      <c r="A216" s="47">
        <v>9</v>
      </c>
      <c r="B216" s="48" t="s">
        <v>523</v>
      </c>
      <c r="C216" s="2">
        <v>2</v>
      </c>
      <c r="D216" s="2">
        <v>2</v>
      </c>
      <c r="E216" s="2">
        <v>0</v>
      </c>
      <c r="F216" s="2">
        <v>0</v>
      </c>
      <c r="G216" s="3">
        <v>4</v>
      </c>
      <c r="H216" s="2">
        <v>1974</v>
      </c>
      <c r="I216" s="290"/>
      <c r="J216" s="49">
        <v>1</v>
      </c>
      <c r="K216" s="49">
        <v>0</v>
      </c>
      <c r="L216" s="50">
        <f t="shared" si="75"/>
        <v>0</v>
      </c>
      <c r="M216" s="2">
        <v>27</v>
      </c>
      <c r="N216" s="2">
        <v>27</v>
      </c>
      <c r="O216" s="51">
        <f t="shared" si="58"/>
        <v>100</v>
      </c>
      <c r="P216">
        <v>26.79</v>
      </c>
      <c r="Q216">
        <v>25</v>
      </c>
      <c r="R216">
        <v>28.57</v>
      </c>
      <c r="S216">
        <v>39.29</v>
      </c>
      <c r="T216">
        <v>29.91</v>
      </c>
      <c r="U216" s="266">
        <v>0</v>
      </c>
      <c r="V216" s="266">
        <v>31.70731707317073</v>
      </c>
      <c r="W216" s="266">
        <v>46.34146341463415</v>
      </c>
      <c r="X216" s="266">
        <v>36.58536585365854</v>
      </c>
      <c r="Y216" s="266">
        <v>43.90243902439025</v>
      </c>
      <c r="Z216" s="266">
        <v>24.390243902439025</v>
      </c>
      <c r="AA216" s="266">
        <v>24.390243902439025</v>
      </c>
      <c r="AB216" s="266">
        <v>40.74</v>
      </c>
      <c r="AC216" s="266">
        <v>41.46341463414634</v>
      </c>
      <c r="AD216" s="267">
        <v>9</v>
      </c>
      <c r="AE216" s="268">
        <v>9</v>
      </c>
      <c r="AF216" s="269">
        <f t="shared" si="59"/>
        <v>0</v>
      </c>
      <c r="AG216" s="266">
        <f t="shared" si="60"/>
        <v>0</v>
      </c>
      <c r="AH216" s="228">
        <v>0</v>
      </c>
      <c r="AI216" s="229">
        <v>0</v>
      </c>
      <c r="AJ216" s="230">
        <v>0</v>
      </c>
      <c r="AK216" s="7">
        <v>4</v>
      </c>
      <c r="AL216" s="7">
        <v>3</v>
      </c>
      <c r="AM216" s="53">
        <v>75</v>
      </c>
      <c r="AN216" s="54">
        <v>0</v>
      </c>
      <c r="AO216" s="238">
        <v>0</v>
      </c>
      <c r="AP216" s="54">
        <v>0</v>
      </c>
      <c r="AQ216" s="207" t="s">
        <v>1126</v>
      </c>
      <c r="AR216" s="207">
        <v>120</v>
      </c>
      <c r="AS216" s="207">
        <v>0</v>
      </c>
      <c r="AT216" s="206">
        <v>0</v>
      </c>
      <c r="AU216" s="207">
        <v>120</v>
      </c>
      <c r="AV216" s="207">
        <v>0</v>
      </c>
      <c r="AW216" s="206">
        <v>0</v>
      </c>
      <c r="AX216" s="207">
        <v>120</v>
      </c>
      <c r="AY216" s="213">
        <v>0</v>
      </c>
      <c r="AZ216" s="210">
        <v>0</v>
      </c>
      <c r="BA216" s="231">
        <f t="shared" si="74"/>
        <v>0</v>
      </c>
      <c r="BB216" s="211" t="s">
        <v>930</v>
      </c>
      <c r="BC216" s="57">
        <v>1023</v>
      </c>
      <c r="BD216" s="57">
        <v>244</v>
      </c>
      <c r="BE216" s="56">
        <f t="shared" si="61"/>
        <v>0.7155425219941349</v>
      </c>
      <c r="BF216" s="57">
        <v>381</v>
      </c>
      <c r="BG216" s="57">
        <v>27</v>
      </c>
      <c r="BH216" s="58">
        <f t="shared" si="62"/>
        <v>0.14173228346456693</v>
      </c>
      <c r="BI216" s="1">
        <v>46</v>
      </c>
      <c r="BJ216" s="1">
        <v>18</v>
      </c>
      <c r="BK216" s="59">
        <f t="shared" si="63"/>
        <v>39.130434782608695</v>
      </c>
      <c r="BL216" s="1">
        <v>46</v>
      </c>
      <c r="BM216" s="1">
        <v>12</v>
      </c>
      <c r="BN216" s="59">
        <f t="shared" si="64"/>
        <v>26.08695652173913</v>
      </c>
      <c r="BO216" s="76">
        <v>0</v>
      </c>
      <c r="BP216" s="77">
        <v>0</v>
      </c>
      <c r="BQ216" s="77">
        <v>0</v>
      </c>
      <c r="BR216" s="77">
        <v>0</v>
      </c>
      <c r="BS216" s="78">
        <v>0</v>
      </c>
      <c r="BT216" s="77">
        <v>46</v>
      </c>
      <c r="BU216" s="312"/>
      <c r="BV216" s="312"/>
      <c r="BW216" s="312"/>
      <c r="BX216" s="312"/>
      <c r="BY216" s="52">
        <v>0</v>
      </c>
      <c r="BZ216" s="226">
        <v>4495</v>
      </c>
      <c r="CA216" s="227">
        <v>2</v>
      </c>
      <c r="CB216" s="227">
        <v>100</v>
      </c>
      <c r="CC216" s="66">
        <v>701</v>
      </c>
      <c r="CD216" s="66">
        <v>647</v>
      </c>
      <c r="CE216" s="273" t="s">
        <v>524</v>
      </c>
      <c r="CF216" s="277">
        <v>13810</v>
      </c>
      <c r="CG216" s="278">
        <v>7</v>
      </c>
      <c r="CH216" s="64">
        <v>100</v>
      </c>
      <c r="CI216" s="239">
        <v>7</v>
      </c>
      <c r="CJ216" s="79">
        <v>0</v>
      </c>
      <c r="CK216" s="79">
        <v>0</v>
      </c>
      <c r="CL216" s="79">
        <v>282</v>
      </c>
      <c r="CM216" s="79">
        <v>0</v>
      </c>
      <c r="CN216" s="79">
        <v>0</v>
      </c>
      <c r="CO216" s="79">
        <v>193</v>
      </c>
      <c r="CP216" s="79">
        <v>158</v>
      </c>
      <c r="CQ216" s="240" t="s">
        <v>1150</v>
      </c>
      <c r="CR216" s="241">
        <v>42.8</v>
      </c>
      <c r="CS216" s="350">
        <v>0</v>
      </c>
      <c r="CT216" s="351">
        <v>0</v>
      </c>
      <c r="CU216" s="352">
        <v>0</v>
      </c>
      <c r="CV216" s="68">
        <v>957</v>
      </c>
      <c r="CW216" s="69">
        <v>1890</v>
      </c>
      <c r="CX216" s="70">
        <f t="shared" si="65"/>
        <v>197.4921630094044</v>
      </c>
      <c r="CY216" s="69">
        <v>959</v>
      </c>
      <c r="CZ216" s="70">
        <f t="shared" si="66"/>
        <v>100.20898641588296</v>
      </c>
      <c r="DA216" s="69">
        <v>1004</v>
      </c>
      <c r="DB216" s="70">
        <f t="shared" si="67"/>
        <v>104.91118077324974</v>
      </c>
      <c r="DC216" s="69">
        <v>1231</v>
      </c>
      <c r="DD216" s="71">
        <f t="shared" si="68"/>
        <v>128.63113897596656</v>
      </c>
      <c r="DE216" s="69">
        <v>1594</v>
      </c>
      <c r="DF216" s="71">
        <f t="shared" si="69"/>
        <v>166.5621734587252</v>
      </c>
      <c r="DG216" s="69">
        <v>1356</v>
      </c>
      <c r="DH216" s="71">
        <f t="shared" si="70"/>
        <v>141.69278996865205</v>
      </c>
      <c r="DI216" s="72">
        <v>228</v>
      </c>
      <c r="DJ216" s="73">
        <f t="shared" si="71"/>
        <v>23.824451410658305</v>
      </c>
      <c r="DK216" s="74">
        <v>6</v>
      </c>
      <c r="DL216" s="75">
        <f t="shared" si="72"/>
        <v>100</v>
      </c>
      <c r="DM216" s="251">
        <v>0</v>
      </c>
      <c r="DN216" s="252">
        <v>0</v>
      </c>
      <c r="DO216" s="230">
        <v>0</v>
      </c>
      <c r="DP216" s="253"/>
    </row>
    <row r="217" spans="1:120" ht="15" customHeight="1" thickBot="1">
      <c r="A217" s="47">
        <v>6</v>
      </c>
      <c r="B217" s="48" t="s">
        <v>525</v>
      </c>
      <c r="C217" s="2">
        <v>4</v>
      </c>
      <c r="D217" s="2">
        <v>4</v>
      </c>
      <c r="E217" s="2">
        <v>0</v>
      </c>
      <c r="F217" s="2">
        <v>0</v>
      </c>
      <c r="G217" s="3">
        <v>8</v>
      </c>
      <c r="H217" s="2">
        <v>3159</v>
      </c>
      <c r="I217" s="290"/>
      <c r="J217" s="49">
        <v>1</v>
      </c>
      <c r="K217" s="49">
        <v>1</v>
      </c>
      <c r="L217" s="50">
        <f t="shared" si="75"/>
        <v>100</v>
      </c>
      <c r="M217" s="2">
        <v>32</v>
      </c>
      <c r="N217" s="2">
        <v>31</v>
      </c>
      <c r="O217" s="51">
        <f t="shared" si="58"/>
        <v>96.875</v>
      </c>
      <c r="P217">
        <v>92.96</v>
      </c>
      <c r="Q217">
        <v>101.41</v>
      </c>
      <c r="R217">
        <v>112.68</v>
      </c>
      <c r="S217">
        <v>97.18</v>
      </c>
      <c r="T217">
        <v>101.06</v>
      </c>
      <c r="U217" s="266">
        <v>0</v>
      </c>
      <c r="V217" s="266">
        <v>97.61904761904762</v>
      </c>
      <c r="W217" s="266">
        <v>84.52380952380952</v>
      </c>
      <c r="X217" s="266">
        <v>95.23809523809523</v>
      </c>
      <c r="Y217" s="266">
        <v>82.14285714285714</v>
      </c>
      <c r="Z217" s="266">
        <v>102.38095238095238</v>
      </c>
      <c r="AA217" s="266">
        <v>82.14285714285714</v>
      </c>
      <c r="AB217" s="266">
        <v>79.77</v>
      </c>
      <c r="AC217" s="266">
        <v>86.90476190476191</v>
      </c>
      <c r="AD217" s="267">
        <v>6</v>
      </c>
      <c r="AE217" s="268">
        <v>9</v>
      </c>
      <c r="AF217" s="269">
        <f t="shared" si="59"/>
        <v>3</v>
      </c>
      <c r="AG217" s="266">
        <f t="shared" si="60"/>
        <v>33.33333333333333</v>
      </c>
      <c r="AH217" s="228">
        <v>0</v>
      </c>
      <c r="AI217" s="229">
        <v>0</v>
      </c>
      <c r="AJ217" s="230">
        <v>0</v>
      </c>
      <c r="AK217" s="7">
        <v>6</v>
      </c>
      <c r="AL217" s="7">
        <v>6</v>
      </c>
      <c r="AM217" s="53">
        <v>100</v>
      </c>
      <c r="AN217" s="54">
        <v>0</v>
      </c>
      <c r="AO217" s="238">
        <v>1</v>
      </c>
      <c r="AP217" s="54">
        <v>0</v>
      </c>
      <c r="AQ217" s="207" t="s">
        <v>1127</v>
      </c>
      <c r="AR217" s="207">
        <v>168</v>
      </c>
      <c r="AS217" s="207">
        <v>14</v>
      </c>
      <c r="AT217" s="206">
        <v>12.96</v>
      </c>
      <c r="AU217" s="207">
        <v>168</v>
      </c>
      <c r="AV217" s="207">
        <v>14</v>
      </c>
      <c r="AW217" s="206">
        <v>12.96</v>
      </c>
      <c r="AX217" s="207">
        <v>168</v>
      </c>
      <c r="AY217" s="213">
        <v>0</v>
      </c>
      <c r="AZ217" s="210">
        <v>0</v>
      </c>
      <c r="BA217" s="231">
        <f t="shared" si="74"/>
        <v>8.91</v>
      </c>
      <c r="BB217" s="211" t="s">
        <v>924</v>
      </c>
      <c r="BC217" s="57">
        <v>1644</v>
      </c>
      <c r="BD217" s="57">
        <v>598</v>
      </c>
      <c r="BE217" s="56">
        <f t="shared" si="61"/>
        <v>1.0912408759124088</v>
      </c>
      <c r="BF217" s="57">
        <v>526</v>
      </c>
      <c r="BG217" s="57">
        <v>128</v>
      </c>
      <c r="BH217" s="58">
        <f t="shared" si="62"/>
        <v>0.4866920152091255</v>
      </c>
      <c r="BI217" s="1">
        <v>90</v>
      </c>
      <c r="BJ217" s="1">
        <v>15</v>
      </c>
      <c r="BK217" s="59">
        <f t="shared" si="63"/>
        <v>16.666666666666664</v>
      </c>
      <c r="BL217" s="1">
        <v>90</v>
      </c>
      <c r="BM217" s="1">
        <v>18</v>
      </c>
      <c r="BN217" s="59">
        <f t="shared" si="64"/>
        <v>20</v>
      </c>
      <c r="BO217" s="76">
        <v>0</v>
      </c>
      <c r="BP217" s="77">
        <v>1</v>
      </c>
      <c r="BQ217" s="77">
        <v>0</v>
      </c>
      <c r="BR217" s="77">
        <v>0</v>
      </c>
      <c r="BS217" s="78">
        <v>1</v>
      </c>
      <c r="BT217" s="77">
        <v>90</v>
      </c>
      <c r="BU217" s="312"/>
      <c r="BV217" s="312"/>
      <c r="BW217" s="312"/>
      <c r="BX217" s="312"/>
      <c r="BY217" s="52">
        <v>0</v>
      </c>
      <c r="BZ217" s="226">
        <v>6409</v>
      </c>
      <c r="CA217" s="227">
        <v>3</v>
      </c>
      <c r="CB217" s="227">
        <v>100</v>
      </c>
      <c r="CC217" s="66">
        <v>770</v>
      </c>
      <c r="CD217" s="66">
        <v>670</v>
      </c>
      <c r="CE217" s="273" t="s">
        <v>526</v>
      </c>
      <c r="CF217" s="277">
        <v>33148</v>
      </c>
      <c r="CG217" s="278">
        <v>13</v>
      </c>
      <c r="CH217" s="64">
        <v>100</v>
      </c>
      <c r="CI217" s="239">
        <v>7</v>
      </c>
      <c r="CJ217" s="79">
        <v>17</v>
      </c>
      <c r="CK217" s="79">
        <v>0</v>
      </c>
      <c r="CL217" s="79">
        <v>20</v>
      </c>
      <c r="CM217" s="79">
        <v>13</v>
      </c>
      <c r="CN217" s="79">
        <v>0</v>
      </c>
      <c r="CO217" s="79">
        <v>20</v>
      </c>
      <c r="CP217" s="79">
        <v>19</v>
      </c>
      <c r="CQ217" s="240" t="s">
        <v>1145</v>
      </c>
      <c r="CR217" s="241">
        <v>71.4</v>
      </c>
      <c r="CS217" s="350">
        <v>0</v>
      </c>
      <c r="CT217" s="351">
        <v>0</v>
      </c>
      <c r="CU217" s="352">
        <v>0</v>
      </c>
      <c r="CV217" s="68">
        <v>1747</v>
      </c>
      <c r="CW217" s="69">
        <v>3456</v>
      </c>
      <c r="CX217" s="70">
        <f t="shared" si="65"/>
        <v>197.8248425872925</v>
      </c>
      <c r="CY217" s="69">
        <v>1733</v>
      </c>
      <c r="CZ217" s="70">
        <f t="shared" si="66"/>
        <v>99.19862621637093</v>
      </c>
      <c r="DA217" s="69">
        <v>1258</v>
      </c>
      <c r="DB217" s="70">
        <f t="shared" si="67"/>
        <v>72.00915855752719</v>
      </c>
      <c r="DC217" s="69">
        <v>3983</v>
      </c>
      <c r="DD217" s="71">
        <f t="shared" si="68"/>
        <v>227.9908414424728</v>
      </c>
      <c r="DE217" s="69">
        <v>1669</v>
      </c>
      <c r="DF217" s="71">
        <f t="shared" si="69"/>
        <v>95.53520320549514</v>
      </c>
      <c r="DG217" s="69">
        <v>1543</v>
      </c>
      <c r="DH217" s="71">
        <f t="shared" si="70"/>
        <v>88.32283915283344</v>
      </c>
      <c r="DI217" s="72">
        <v>2419</v>
      </c>
      <c r="DJ217" s="73">
        <f t="shared" si="71"/>
        <v>138.46594161419577</v>
      </c>
      <c r="DK217" s="74">
        <v>7</v>
      </c>
      <c r="DL217" s="75">
        <f t="shared" si="72"/>
        <v>116.66666666666667</v>
      </c>
      <c r="DM217" s="251">
        <v>2</v>
      </c>
      <c r="DN217" s="252">
        <v>2</v>
      </c>
      <c r="DO217" s="230">
        <v>100</v>
      </c>
      <c r="DP217" s="253"/>
    </row>
    <row r="218" spans="1:120" ht="15" customHeight="1" thickBot="1">
      <c r="A218" s="47">
        <v>9</v>
      </c>
      <c r="B218" s="48" t="s">
        <v>527</v>
      </c>
      <c r="C218" s="2">
        <v>1</v>
      </c>
      <c r="D218" s="2">
        <v>0</v>
      </c>
      <c r="E218" s="2">
        <v>0</v>
      </c>
      <c r="F218" s="2">
        <v>1</v>
      </c>
      <c r="G218" s="3">
        <v>2</v>
      </c>
      <c r="H218" s="2">
        <v>1194</v>
      </c>
      <c r="I218" s="290"/>
      <c r="J218" s="49">
        <v>1</v>
      </c>
      <c r="K218" s="49">
        <v>0</v>
      </c>
      <c r="L218" s="50">
        <f t="shared" si="75"/>
        <v>0</v>
      </c>
      <c r="M218" s="2">
        <v>13</v>
      </c>
      <c r="N218" s="2">
        <v>13</v>
      </c>
      <c r="O218" s="51">
        <f t="shared" si="58"/>
        <v>100</v>
      </c>
      <c r="P218">
        <v>80.56</v>
      </c>
      <c r="Q218">
        <v>97.22</v>
      </c>
      <c r="R218">
        <v>75</v>
      </c>
      <c r="S218">
        <v>138.89</v>
      </c>
      <c r="T218">
        <v>97.92</v>
      </c>
      <c r="U218" s="266">
        <v>8.51063829787234</v>
      </c>
      <c r="V218" s="266">
        <v>91.48936170212765</v>
      </c>
      <c r="W218" s="266">
        <v>78.72340425531915</v>
      </c>
      <c r="X218" s="266">
        <v>91.48936170212765</v>
      </c>
      <c r="Y218" s="266">
        <v>59.57446808510638</v>
      </c>
      <c r="Z218" s="266">
        <v>80.85106382978722</v>
      </c>
      <c r="AA218" s="266">
        <v>78.72340425531915</v>
      </c>
      <c r="AB218" s="266">
        <v>61.11</v>
      </c>
      <c r="AC218" s="266">
        <v>82.97872340425532</v>
      </c>
      <c r="AD218" s="267">
        <v>9</v>
      </c>
      <c r="AE218" s="268">
        <v>9</v>
      </c>
      <c r="AF218" s="269">
        <f t="shared" si="59"/>
        <v>0</v>
      </c>
      <c r="AG218" s="266">
        <f t="shared" si="60"/>
        <v>0</v>
      </c>
      <c r="AH218" s="228">
        <v>1</v>
      </c>
      <c r="AI218" s="229">
        <v>1</v>
      </c>
      <c r="AJ218" s="230">
        <v>100</v>
      </c>
      <c r="AK218" s="7">
        <v>1</v>
      </c>
      <c r="AL218" s="7">
        <v>0</v>
      </c>
      <c r="AM218" s="53">
        <v>0</v>
      </c>
      <c r="AN218" s="54">
        <v>0</v>
      </c>
      <c r="AO218" s="238">
        <v>0</v>
      </c>
      <c r="AP218" s="54">
        <v>0</v>
      </c>
      <c r="AQ218" s="207" t="s">
        <v>1128</v>
      </c>
      <c r="AR218" s="207">
        <v>120</v>
      </c>
      <c r="AS218" s="207">
        <v>0</v>
      </c>
      <c r="AT218" s="206">
        <v>0</v>
      </c>
      <c r="AU218" s="207">
        <v>120</v>
      </c>
      <c r="AV218" s="207">
        <v>0</v>
      </c>
      <c r="AW218" s="206">
        <v>0</v>
      </c>
      <c r="AX218" s="207">
        <v>120</v>
      </c>
      <c r="AY218" s="213">
        <v>0</v>
      </c>
      <c r="AZ218" s="210">
        <v>0</v>
      </c>
      <c r="BA218" s="231">
        <f t="shared" si="74"/>
        <v>0</v>
      </c>
      <c r="BB218" s="211" t="s">
        <v>930</v>
      </c>
      <c r="BC218" s="57">
        <v>590</v>
      </c>
      <c r="BD218" s="57">
        <v>38</v>
      </c>
      <c r="BE218" s="56">
        <f t="shared" si="61"/>
        <v>0.19322033898305085</v>
      </c>
      <c r="BF218" s="57">
        <v>174</v>
      </c>
      <c r="BG218" s="57">
        <v>18</v>
      </c>
      <c r="BH218" s="58">
        <f t="shared" si="62"/>
        <v>0.20689655172413793</v>
      </c>
      <c r="BI218" s="1">
        <v>46</v>
      </c>
      <c r="BJ218" s="1">
        <v>23</v>
      </c>
      <c r="BK218" s="59">
        <f t="shared" si="63"/>
        <v>50</v>
      </c>
      <c r="BL218" s="1">
        <v>46</v>
      </c>
      <c r="BM218" s="1">
        <v>15</v>
      </c>
      <c r="BN218" s="59">
        <f t="shared" si="64"/>
        <v>32.608695652173914</v>
      </c>
      <c r="BO218" s="76">
        <v>0</v>
      </c>
      <c r="BP218" s="77">
        <v>1</v>
      </c>
      <c r="BQ218" s="77">
        <v>0</v>
      </c>
      <c r="BR218" s="77">
        <v>0</v>
      </c>
      <c r="BS218" s="78">
        <v>1</v>
      </c>
      <c r="BT218" s="77">
        <v>46</v>
      </c>
      <c r="BU218" s="312"/>
      <c r="BV218" s="312"/>
      <c r="BW218" s="312"/>
      <c r="BX218" s="312"/>
      <c r="BY218" s="52">
        <v>0</v>
      </c>
      <c r="BZ218" s="226">
        <v>2805</v>
      </c>
      <c r="CA218" s="227">
        <v>1</v>
      </c>
      <c r="CB218" s="227">
        <v>100</v>
      </c>
      <c r="CC218" s="66">
        <v>425</v>
      </c>
      <c r="CD218" s="66">
        <v>390</v>
      </c>
      <c r="CE218" s="273" t="s">
        <v>528</v>
      </c>
      <c r="CF218" s="277">
        <v>2805</v>
      </c>
      <c r="CG218" s="278">
        <v>1</v>
      </c>
      <c r="CH218" s="64">
        <v>100</v>
      </c>
      <c r="CI218" s="239">
        <v>7</v>
      </c>
      <c r="CJ218" s="79">
        <v>150</v>
      </c>
      <c r="CK218" s="79">
        <v>0</v>
      </c>
      <c r="CL218" s="79">
        <v>180</v>
      </c>
      <c r="CM218" s="79">
        <v>2312</v>
      </c>
      <c r="CN218" s="79">
        <v>0</v>
      </c>
      <c r="CO218" s="79">
        <v>148</v>
      </c>
      <c r="CP218" s="79">
        <v>124</v>
      </c>
      <c r="CQ218" s="240" t="s">
        <v>1145</v>
      </c>
      <c r="CR218" s="241">
        <v>71.4</v>
      </c>
      <c r="CS218" s="350">
        <v>0</v>
      </c>
      <c r="CT218" s="351">
        <v>0</v>
      </c>
      <c r="CU218" s="352">
        <v>0</v>
      </c>
      <c r="CV218" s="68">
        <v>976</v>
      </c>
      <c r="CW218" s="69">
        <v>2082</v>
      </c>
      <c r="CX218" s="70">
        <f t="shared" si="65"/>
        <v>213.31967213114754</v>
      </c>
      <c r="CY218" s="69">
        <v>1097</v>
      </c>
      <c r="CZ218" s="70">
        <f t="shared" si="66"/>
        <v>112.39754098360655</v>
      </c>
      <c r="DA218" s="69">
        <v>725</v>
      </c>
      <c r="DB218" s="70">
        <f t="shared" si="67"/>
        <v>74.2827868852459</v>
      </c>
      <c r="DC218" s="69">
        <v>2059</v>
      </c>
      <c r="DD218" s="71">
        <f t="shared" si="68"/>
        <v>210.96311475409837</v>
      </c>
      <c r="DE218" s="69">
        <v>1182</v>
      </c>
      <c r="DF218" s="71">
        <f t="shared" si="69"/>
        <v>121.10655737704919</v>
      </c>
      <c r="DG218" s="69">
        <v>1283</v>
      </c>
      <c r="DH218" s="71">
        <f t="shared" si="70"/>
        <v>131.45491803278688</v>
      </c>
      <c r="DI218" s="72">
        <v>1056</v>
      </c>
      <c r="DJ218" s="73">
        <f t="shared" si="71"/>
        <v>108.19672131147541</v>
      </c>
      <c r="DK218" s="74">
        <v>7</v>
      </c>
      <c r="DL218" s="75">
        <f t="shared" si="72"/>
        <v>116.66666666666667</v>
      </c>
      <c r="DM218" s="251">
        <v>0</v>
      </c>
      <c r="DN218" s="252">
        <v>0</v>
      </c>
      <c r="DO218" s="230">
        <v>0</v>
      </c>
      <c r="DP218" s="253"/>
    </row>
    <row r="219" spans="1:120" ht="15" customHeight="1" thickBot="1">
      <c r="A219" s="47">
        <v>7</v>
      </c>
      <c r="B219" s="48" t="s">
        <v>529</v>
      </c>
      <c r="C219" s="2">
        <v>1</v>
      </c>
      <c r="D219" s="2">
        <v>2</v>
      </c>
      <c r="E219" s="2">
        <v>0</v>
      </c>
      <c r="F219" s="2">
        <v>0</v>
      </c>
      <c r="G219" s="3">
        <v>3</v>
      </c>
      <c r="H219" s="2">
        <v>1194</v>
      </c>
      <c r="I219" s="290"/>
      <c r="J219" s="49">
        <v>1</v>
      </c>
      <c r="K219" s="49">
        <v>0</v>
      </c>
      <c r="L219" s="50">
        <f t="shared" si="75"/>
        <v>0</v>
      </c>
      <c r="M219" s="2">
        <v>19</v>
      </c>
      <c r="N219" s="2">
        <v>18</v>
      </c>
      <c r="O219" s="51">
        <f t="shared" si="58"/>
        <v>94.73684210526315</v>
      </c>
      <c r="P219">
        <v>69.23</v>
      </c>
      <c r="Q219">
        <v>61.54</v>
      </c>
      <c r="R219">
        <v>69.23</v>
      </c>
      <c r="S219">
        <v>65.38</v>
      </c>
      <c r="T219">
        <v>66.35</v>
      </c>
      <c r="U219" s="266">
        <v>0</v>
      </c>
      <c r="V219" s="266">
        <v>18.51851851851852</v>
      </c>
      <c r="W219" s="266">
        <v>11.11111111111111</v>
      </c>
      <c r="X219" s="266">
        <v>0</v>
      </c>
      <c r="Y219" s="266">
        <v>11.11111111111111</v>
      </c>
      <c r="Z219" s="266">
        <v>7.4074074074074066</v>
      </c>
      <c r="AA219" s="266">
        <v>0</v>
      </c>
      <c r="AB219" s="266">
        <v>82.17</v>
      </c>
      <c r="AC219" s="266">
        <v>0</v>
      </c>
      <c r="AD219" s="267">
        <v>8</v>
      </c>
      <c r="AE219" s="268">
        <v>9</v>
      </c>
      <c r="AF219" s="269">
        <f t="shared" si="59"/>
        <v>1</v>
      </c>
      <c r="AG219" s="266">
        <f t="shared" si="60"/>
        <v>11.11111111111111</v>
      </c>
      <c r="AH219" s="228">
        <v>0</v>
      </c>
      <c r="AI219" s="229">
        <v>0</v>
      </c>
      <c r="AJ219" s="230">
        <v>0</v>
      </c>
      <c r="AK219" s="7">
        <v>0</v>
      </c>
      <c r="AL219" s="7">
        <v>0</v>
      </c>
      <c r="AM219" s="53">
        <v>0</v>
      </c>
      <c r="AN219" s="54">
        <v>0</v>
      </c>
      <c r="AO219" s="238">
        <v>1</v>
      </c>
      <c r="AP219" s="54">
        <v>0</v>
      </c>
      <c r="AQ219" s="207" t="s">
        <v>1129</v>
      </c>
      <c r="AR219" s="207">
        <v>120</v>
      </c>
      <c r="AS219" s="207">
        <v>38</v>
      </c>
      <c r="AT219" s="206">
        <v>52.78</v>
      </c>
      <c r="AU219" s="207">
        <v>120</v>
      </c>
      <c r="AV219" s="207">
        <v>60</v>
      </c>
      <c r="AW219" s="206">
        <v>83.33</v>
      </c>
      <c r="AX219" s="207">
        <v>120</v>
      </c>
      <c r="AY219" s="213">
        <v>0</v>
      </c>
      <c r="AZ219" s="210">
        <v>0</v>
      </c>
      <c r="BA219" s="231">
        <f t="shared" si="74"/>
        <v>45.833124999999995</v>
      </c>
      <c r="BB219" s="211" t="s">
        <v>930</v>
      </c>
      <c r="BC219" s="57">
        <v>641</v>
      </c>
      <c r="BD219" s="57">
        <v>138</v>
      </c>
      <c r="BE219" s="56">
        <f t="shared" si="61"/>
        <v>0.6458658346333853</v>
      </c>
      <c r="BF219" s="57">
        <v>220</v>
      </c>
      <c r="BG219" s="57">
        <v>7</v>
      </c>
      <c r="BH219" s="58">
        <f t="shared" si="62"/>
        <v>0.06363636363636363</v>
      </c>
      <c r="BI219" s="1">
        <v>33</v>
      </c>
      <c r="BJ219" s="1">
        <v>13</v>
      </c>
      <c r="BK219" s="59">
        <f t="shared" si="63"/>
        <v>39.39393939393939</v>
      </c>
      <c r="BL219" s="1">
        <v>33</v>
      </c>
      <c r="BM219" s="1">
        <v>6</v>
      </c>
      <c r="BN219" s="59">
        <f t="shared" si="64"/>
        <v>18.181818181818183</v>
      </c>
      <c r="BO219" s="76">
        <v>0</v>
      </c>
      <c r="BP219" s="77">
        <v>0</v>
      </c>
      <c r="BQ219" s="77">
        <v>0</v>
      </c>
      <c r="BR219" s="77">
        <v>0</v>
      </c>
      <c r="BS219" s="78">
        <v>0</v>
      </c>
      <c r="BT219" s="77">
        <v>33</v>
      </c>
      <c r="BU219" s="312"/>
      <c r="BV219" s="312"/>
      <c r="BW219" s="312"/>
      <c r="BX219" s="312"/>
      <c r="BY219" s="52">
        <v>0</v>
      </c>
      <c r="BZ219" s="226">
        <v>2663</v>
      </c>
      <c r="CA219" s="227">
        <v>1</v>
      </c>
      <c r="CB219" s="227">
        <v>100</v>
      </c>
      <c r="CC219" s="66">
        <v>408</v>
      </c>
      <c r="CD219" s="66">
        <v>408</v>
      </c>
      <c r="CE219" s="273" t="s">
        <v>135</v>
      </c>
      <c r="CF219" s="277">
        <v>2663</v>
      </c>
      <c r="CG219" s="278">
        <v>1</v>
      </c>
      <c r="CH219" s="64">
        <v>100</v>
      </c>
      <c r="CI219" s="239">
        <v>7</v>
      </c>
      <c r="CJ219" s="79">
        <v>17</v>
      </c>
      <c r="CK219" s="79">
        <v>0</v>
      </c>
      <c r="CL219" s="79">
        <v>13</v>
      </c>
      <c r="CM219" s="79">
        <v>94</v>
      </c>
      <c r="CN219" s="79">
        <v>0</v>
      </c>
      <c r="CO219" s="79">
        <v>60</v>
      </c>
      <c r="CP219" s="79">
        <v>28</v>
      </c>
      <c r="CQ219" s="240" t="s">
        <v>1145</v>
      </c>
      <c r="CR219" s="241">
        <v>71.4</v>
      </c>
      <c r="CS219" s="350">
        <v>0</v>
      </c>
      <c r="CT219" s="351">
        <v>0</v>
      </c>
      <c r="CU219" s="352">
        <v>0</v>
      </c>
      <c r="CV219" s="68">
        <v>1595</v>
      </c>
      <c r="CW219" s="69">
        <v>2734</v>
      </c>
      <c r="CX219" s="70">
        <f t="shared" si="65"/>
        <v>171.41065830721004</v>
      </c>
      <c r="CY219" s="69">
        <v>976</v>
      </c>
      <c r="CZ219" s="70">
        <f t="shared" si="66"/>
        <v>61.19122257053291</v>
      </c>
      <c r="DA219" s="69">
        <v>1124</v>
      </c>
      <c r="DB219" s="70">
        <f t="shared" si="67"/>
        <v>70.47021943573668</v>
      </c>
      <c r="DC219" s="69">
        <v>1246</v>
      </c>
      <c r="DD219" s="71">
        <f t="shared" si="68"/>
        <v>78.11912225705329</v>
      </c>
      <c r="DE219" s="69">
        <v>1228</v>
      </c>
      <c r="DF219" s="71">
        <f t="shared" si="69"/>
        <v>76.99059561128526</v>
      </c>
      <c r="DG219" s="69">
        <v>1823</v>
      </c>
      <c r="DH219" s="71">
        <f t="shared" si="70"/>
        <v>114.29467084639498</v>
      </c>
      <c r="DI219" s="72">
        <v>455</v>
      </c>
      <c r="DJ219" s="73">
        <f t="shared" si="71"/>
        <v>28.526645768025077</v>
      </c>
      <c r="DK219" s="74">
        <v>6</v>
      </c>
      <c r="DL219" s="75">
        <f t="shared" si="72"/>
        <v>100</v>
      </c>
      <c r="DM219" s="251">
        <v>0</v>
      </c>
      <c r="DN219" s="252">
        <v>0</v>
      </c>
      <c r="DO219" s="230">
        <v>0</v>
      </c>
      <c r="DP219" s="253"/>
    </row>
    <row r="220" spans="1:120" ht="15" customHeight="1" thickBot="1">
      <c r="A220" s="47">
        <v>4</v>
      </c>
      <c r="B220" s="48" t="s">
        <v>530</v>
      </c>
      <c r="C220" s="85">
        <v>568</v>
      </c>
      <c r="D220" s="85">
        <v>462</v>
      </c>
      <c r="E220" s="85">
        <v>54</v>
      </c>
      <c r="F220" s="85">
        <v>125</v>
      </c>
      <c r="G220" s="85">
        <v>1209</v>
      </c>
      <c r="H220" s="92">
        <v>390095</v>
      </c>
      <c r="I220" s="93">
        <f>G220/H220*100000</f>
        <v>309.9245055691562</v>
      </c>
      <c r="J220" s="49">
        <v>278</v>
      </c>
      <c r="K220" s="49">
        <v>191</v>
      </c>
      <c r="L220" s="81">
        <f t="shared" si="75"/>
        <v>68.70503597122303</v>
      </c>
      <c r="M220" s="2">
        <v>5064</v>
      </c>
      <c r="N220" s="2">
        <v>5022</v>
      </c>
      <c r="O220" s="51">
        <f t="shared" si="58"/>
        <v>99.17061611374407</v>
      </c>
      <c r="P220">
        <v>76.35</v>
      </c>
      <c r="Q220">
        <v>78.04</v>
      </c>
      <c r="R220">
        <v>76.24</v>
      </c>
      <c r="S220">
        <v>77.95</v>
      </c>
      <c r="T220">
        <v>77.15</v>
      </c>
      <c r="U220" s="266">
        <v>111.35041998707733</v>
      </c>
      <c r="V220" s="266">
        <v>76.94737597817503</v>
      </c>
      <c r="W220" s="266">
        <v>76.2868834805083</v>
      </c>
      <c r="X220" s="266">
        <v>80.11343240720798</v>
      </c>
      <c r="Y220" s="266">
        <v>65.6472108550506</v>
      </c>
      <c r="Z220" s="266">
        <v>77.35659415607725</v>
      </c>
      <c r="AA220" s="266">
        <v>75.30332400028718</v>
      </c>
      <c r="AB220" s="266">
        <v>66.88</v>
      </c>
      <c r="AC220" s="266">
        <v>68.20302965036973</v>
      </c>
      <c r="AD220" s="267">
        <v>8</v>
      </c>
      <c r="AE220" s="268">
        <v>9</v>
      </c>
      <c r="AF220" s="269">
        <f t="shared" si="59"/>
        <v>1</v>
      </c>
      <c r="AG220" s="266">
        <f t="shared" si="60"/>
        <v>11.11111111111111</v>
      </c>
      <c r="AH220" s="228">
        <v>350</v>
      </c>
      <c r="AI220" s="229">
        <v>241</v>
      </c>
      <c r="AJ220" s="230">
        <v>68.9</v>
      </c>
      <c r="AK220" s="7">
        <v>383</v>
      </c>
      <c r="AL220" s="7">
        <v>342</v>
      </c>
      <c r="AM220" s="53">
        <v>89.2950391644909</v>
      </c>
      <c r="AN220" s="54">
        <v>0</v>
      </c>
      <c r="AO220" s="238">
        <v>234</v>
      </c>
      <c r="AP220" s="94">
        <v>1</v>
      </c>
      <c r="AQ220" s="207" t="s">
        <v>1130</v>
      </c>
      <c r="AR220" s="207">
        <v>636</v>
      </c>
      <c r="AS220" s="207">
        <v>706</v>
      </c>
      <c r="AT220" s="206">
        <v>113.14</v>
      </c>
      <c r="AU220" s="207">
        <v>636</v>
      </c>
      <c r="AV220" s="207">
        <v>737</v>
      </c>
      <c r="AW220" s="206">
        <v>118.11</v>
      </c>
      <c r="AX220" s="207">
        <v>636</v>
      </c>
      <c r="AY220" s="213">
        <v>709</v>
      </c>
      <c r="AZ220" s="210">
        <v>113.62</v>
      </c>
      <c r="BA220" s="231">
        <f t="shared" si="74"/>
        <v>114.84312499999999</v>
      </c>
      <c r="BB220" s="211" t="s">
        <v>1131</v>
      </c>
      <c r="BC220" s="57">
        <v>231666</v>
      </c>
      <c r="BD220" s="57">
        <v>18750</v>
      </c>
      <c r="BE220" s="56">
        <f t="shared" si="61"/>
        <v>0.24280645411929244</v>
      </c>
      <c r="BF220" s="57">
        <v>63045</v>
      </c>
      <c r="BG220" s="57">
        <v>9012</v>
      </c>
      <c r="BH220" s="58">
        <f t="shared" si="62"/>
        <v>0.285891030216512</v>
      </c>
      <c r="BI220" s="1">
        <v>13448</v>
      </c>
      <c r="BJ220" s="1">
        <v>5062</v>
      </c>
      <c r="BK220" s="59">
        <f t="shared" si="63"/>
        <v>37.64128494943486</v>
      </c>
      <c r="BL220" s="1">
        <v>13448</v>
      </c>
      <c r="BM220" s="1">
        <v>2095</v>
      </c>
      <c r="BN220" s="59">
        <f t="shared" si="64"/>
        <v>15.578524687685903</v>
      </c>
      <c r="BO220" s="95">
        <v>12</v>
      </c>
      <c r="BP220" s="78">
        <v>106</v>
      </c>
      <c r="BQ220" s="78">
        <v>34</v>
      </c>
      <c r="BR220" s="78">
        <v>57</v>
      </c>
      <c r="BS220" s="78">
        <v>197</v>
      </c>
      <c r="BT220" s="78">
        <v>13448</v>
      </c>
      <c r="BU220" s="89">
        <f>BS220/BT220*1000</f>
        <v>14.649018441403927</v>
      </c>
      <c r="BV220" s="90">
        <f>BP220/BT220*1000</f>
        <v>7.882212968471149</v>
      </c>
      <c r="BW220" s="90">
        <f>BQ220/BT220*1000</f>
        <v>2.528256989886972</v>
      </c>
      <c r="BX220" s="91">
        <f>BR220/BT220*1000</f>
        <v>4.238548483045807</v>
      </c>
      <c r="BY220" s="52">
        <v>7</v>
      </c>
      <c r="BZ220" s="226">
        <v>830231</v>
      </c>
      <c r="CA220" s="227">
        <v>247</v>
      </c>
      <c r="CB220" s="227">
        <v>100</v>
      </c>
      <c r="CC220" s="65">
        <v>51946</v>
      </c>
      <c r="CD220" s="65">
        <v>24760</v>
      </c>
      <c r="CE220" s="273" t="s">
        <v>244</v>
      </c>
      <c r="CF220" s="277">
        <v>830231</v>
      </c>
      <c r="CG220" s="278">
        <v>225</v>
      </c>
      <c r="CH220" s="64">
        <v>91</v>
      </c>
      <c r="CI220" s="239">
        <v>7</v>
      </c>
      <c r="CJ220" s="79">
        <v>1252</v>
      </c>
      <c r="CK220" s="79">
        <v>92</v>
      </c>
      <c r="CL220" s="79">
        <v>3604</v>
      </c>
      <c r="CM220" s="79">
        <v>93</v>
      </c>
      <c r="CN220" s="79">
        <v>259</v>
      </c>
      <c r="CO220" s="79">
        <v>532</v>
      </c>
      <c r="CP220" s="79">
        <v>377</v>
      </c>
      <c r="CQ220" s="240" t="s">
        <v>1159</v>
      </c>
      <c r="CR220" s="241">
        <v>100</v>
      </c>
      <c r="CS220" s="350">
        <v>7</v>
      </c>
      <c r="CT220" s="351">
        <v>3</v>
      </c>
      <c r="CU220" s="352">
        <v>42.8</v>
      </c>
      <c r="CV220" s="68">
        <v>326855</v>
      </c>
      <c r="CW220" s="69">
        <v>278708</v>
      </c>
      <c r="CX220" s="70">
        <f t="shared" si="65"/>
        <v>85.26961496688133</v>
      </c>
      <c r="CY220" s="69">
        <v>132288</v>
      </c>
      <c r="CZ220" s="70">
        <f t="shared" si="66"/>
        <v>40.47299261140261</v>
      </c>
      <c r="DA220" s="69">
        <v>87279</v>
      </c>
      <c r="DB220" s="70">
        <f t="shared" si="67"/>
        <v>26.702666319927797</v>
      </c>
      <c r="DC220" s="69">
        <v>253795</v>
      </c>
      <c r="DD220" s="71">
        <f t="shared" si="68"/>
        <v>77.64758073151702</v>
      </c>
      <c r="DE220" s="69">
        <v>225370</v>
      </c>
      <c r="DF220" s="71">
        <f t="shared" si="69"/>
        <v>68.95106392742959</v>
      </c>
      <c r="DG220" s="69">
        <v>206795</v>
      </c>
      <c r="DH220" s="71">
        <f t="shared" si="70"/>
        <v>63.26811583117896</v>
      </c>
      <c r="DI220" s="72">
        <v>207283</v>
      </c>
      <c r="DJ220" s="73">
        <f t="shared" si="71"/>
        <v>63.41741750929312</v>
      </c>
      <c r="DK220" s="74">
        <v>2</v>
      </c>
      <c r="DL220" s="75">
        <f t="shared" si="72"/>
        <v>33.33333333333333</v>
      </c>
      <c r="DM220" s="251">
        <v>431</v>
      </c>
      <c r="DN220" s="252">
        <v>275</v>
      </c>
      <c r="DO220" s="230">
        <v>63.8</v>
      </c>
      <c r="DP220" s="253"/>
    </row>
    <row r="221" spans="1:120" ht="15" customHeight="1" thickBot="1">
      <c r="A221" s="47">
        <v>4</v>
      </c>
      <c r="B221" s="48" t="s">
        <v>531</v>
      </c>
      <c r="C221" s="2">
        <v>16</v>
      </c>
      <c r="D221" s="2">
        <v>9</v>
      </c>
      <c r="E221" s="2">
        <v>2</v>
      </c>
      <c r="F221" s="2">
        <v>6</v>
      </c>
      <c r="G221" s="3">
        <v>33</v>
      </c>
      <c r="H221" s="2">
        <v>17551</v>
      </c>
      <c r="I221" s="290"/>
      <c r="J221" s="49">
        <v>8</v>
      </c>
      <c r="K221" s="49">
        <v>1</v>
      </c>
      <c r="L221" s="81">
        <f t="shared" si="75"/>
        <v>12.5</v>
      </c>
      <c r="M221" s="2">
        <v>225</v>
      </c>
      <c r="N221" s="2">
        <v>193</v>
      </c>
      <c r="O221" s="51">
        <f t="shared" si="58"/>
        <v>85.77777777777777</v>
      </c>
      <c r="P221">
        <v>87.33</v>
      </c>
      <c r="Q221">
        <v>85.34</v>
      </c>
      <c r="R221">
        <v>86.56</v>
      </c>
      <c r="S221">
        <v>79.24</v>
      </c>
      <c r="T221">
        <v>84.62</v>
      </c>
      <c r="U221" s="266">
        <v>31.101190476190478</v>
      </c>
      <c r="V221" s="266">
        <v>56.69642857142857</v>
      </c>
      <c r="W221" s="266">
        <v>49.702380952380956</v>
      </c>
      <c r="X221" s="266">
        <v>56.547619047619044</v>
      </c>
      <c r="Y221" s="266">
        <v>39.58333333333333</v>
      </c>
      <c r="Z221" s="266">
        <v>49.55357142857143</v>
      </c>
      <c r="AA221" s="266">
        <v>37.202380952380956</v>
      </c>
      <c r="AB221" s="266">
        <v>74.73</v>
      </c>
      <c r="AC221" s="266">
        <v>51.78571428571429</v>
      </c>
      <c r="AD221" s="267">
        <v>9</v>
      </c>
      <c r="AE221" s="268">
        <v>9</v>
      </c>
      <c r="AF221" s="269">
        <f t="shared" si="59"/>
        <v>0</v>
      </c>
      <c r="AG221" s="266">
        <f t="shared" si="60"/>
        <v>0</v>
      </c>
      <c r="AH221" s="228">
        <v>1</v>
      </c>
      <c r="AI221" s="229">
        <v>0</v>
      </c>
      <c r="AJ221" s="230">
        <v>0</v>
      </c>
      <c r="AK221" s="7">
        <v>20</v>
      </c>
      <c r="AL221" s="7">
        <v>10</v>
      </c>
      <c r="AM221" s="53">
        <v>50</v>
      </c>
      <c r="AN221" s="54">
        <v>0</v>
      </c>
      <c r="AO221" s="238">
        <v>11</v>
      </c>
      <c r="AP221" s="54">
        <v>0</v>
      </c>
      <c r="AQ221" s="207" t="s">
        <v>1132</v>
      </c>
      <c r="AR221" s="207">
        <v>300</v>
      </c>
      <c r="AS221" s="207">
        <v>183</v>
      </c>
      <c r="AT221" s="206">
        <v>108.93</v>
      </c>
      <c r="AU221" s="207">
        <v>300</v>
      </c>
      <c r="AV221" s="207">
        <v>260</v>
      </c>
      <c r="AW221" s="206">
        <v>154.76</v>
      </c>
      <c r="AX221" s="207">
        <v>300</v>
      </c>
      <c r="AY221" s="213">
        <v>132</v>
      </c>
      <c r="AZ221" s="210">
        <v>78.57</v>
      </c>
      <c r="BA221" s="231">
        <f t="shared" si="74"/>
        <v>113.76437499999999</v>
      </c>
      <c r="BB221" s="211" t="s">
        <v>947</v>
      </c>
      <c r="BC221" s="57">
        <v>9332</v>
      </c>
      <c r="BD221" s="57">
        <v>1652</v>
      </c>
      <c r="BE221" s="56">
        <f t="shared" si="61"/>
        <v>0.5310758679811401</v>
      </c>
      <c r="BF221" s="57">
        <v>3221</v>
      </c>
      <c r="BG221" s="57">
        <v>141</v>
      </c>
      <c r="BH221" s="58">
        <f t="shared" si="62"/>
        <v>0.08755045017075443</v>
      </c>
      <c r="BI221" s="1">
        <v>634</v>
      </c>
      <c r="BJ221" s="1">
        <v>422</v>
      </c>
      <c r="BK221" s="59">
        <f t="shared" si="63"/>
        <v>66.5615141955836</v>
      </c>
      <c r="BL221" s="1">
        <v>634</v>
      </c>
      <c r="BM221" s="1">
        <v>128</v>
      </c>
      <c r="BN221" s="59">
        <f t="shared" si="64"/>
        <v>20.189274447949526</v>
      </c>
      <c r="BO221" s="96">
        <v>0</v>
      </c>
      <c r="BP221" s="77">
        <v>4</v>
      </c>
      <c r="BQ221" s="77">
        <v>0</v>
      </c>
      <c r="BR221" s="77">
        <v>1</v>
      </c>
      <c r="BS221" s="78">
        <v>5</v>
      </c>
      <c r="BT221" s="77">
        <v>634</v>
      </c>
      <c r="BU221" s="291"/>
      <c r="BV221" s="291"/>
      <c r="BW221" s="291"/>
      <c r="BX221" s="291"/>
      <c r="BY221" s="52">
        <v>0</v>
      </c>
      <c r="BZ221" s="226">
        <v>43085</v>
      </c>
      <c r="CA221" s="227">
        <v>16</v>
      </c>
      <c r="CB221" s="227">
        <v>100</v>
      </c>
      <c r="CC221" s="65">
        <v>6383</v>
      </c>
      <c r="CD221" s="65">
        <v>5090</v>
      </c>
      <c r="CE221" s="273" t="s">
        <v>532</v>
      </c>
      <c r="CF221" s="277">
        <v>43085</v>
      </c>
      <c r="CG221" s="278">
        <v>16</v>
      </c>
      <c r="CH221" s="64">
        <v>100</v>
      </c>
      <c r="CI221" s="239">
        <v>7</v>
      </c>
      <c r="CJ221" s="79">
        <v>59</v>
      </c>
      <c r="CK221" s="79">
        <v>0</v>
      </c>
      <c r="CL221" s="79">
        <v>8</v>
      </c>
      <c r="CM221" s="79">
        <v>0</v>
      </c>
      <c r="CN221" s="79">
        <v>0</v>
      </c>
      <c r="CO221" s="79">
        <v>39</v>
      </c>
      <c r="CP221" s="79">
        <v>22</v>
      </c>
      <c r="CQ221" s="240" t="s">
        <v>1146</v>
      </c>
      <c r="CR221" s="241">
        <v>57.1</v>
      </c>
      <c r="CS221" s="350">
        <v>1</v>
      </c>
      <c r="CT221" s="351">
        <v>1</v>
      </c>
      <c r="CU221" s="352">
        <v>100</v>
      </c>
      <c r="CV221" s="68">
        <v>9584</v>
      </c>
      <c r="CW221" s="69">
        <v>8317</v>
      </c>
      <c r="CX221" s="70">
        <f t="shared" si="65"/>
        <v>86.78005008347245</v>
      </c>
      <c r="CY221" s="69">
        <v>6246</v>
      </c>
      <c r="CZ221" s="70">
        <f t="shared" si="66"/>
        <v>65.17111853088481</v>
      </c>
      <c r="DA221" s="69">
        <v>3033</v>
      </c>
      <c r="DB221" s="70">
        <f t="shared" si="67"/>
        <v>31.646494156928213</v>
      </c>
      <c r="DC221" s="69">
        <v>6967</v>
      </c>
      <c r="DD221" s="71">
        <f t="shared" si="68"/>
        <v>72.6940734557596</v>
      </c>
      <c r="DE221" s="69">
        <v>8000</v>
      </c>
      <c r="DF221" s="71">
        <f t="shared" si="69"/>
        <v>83.47245409015025</v>
      </c>
      <c r="DG221" s="69">
        <v>5611</v>
      </c>
      <c r="DH221" s="71">
        <f t="shared" si="70"/>
        <v>58.54549248747914</v>
      </c>
      <c r="DI221" s="72">
        <v>5238</v>
      </c>
      <c r="DJ221" s="73">
        <f t="shared" si="71"/>
        <v>54.65358931552588</v>
      </c>
      <c r="DK221" s="74">
        <v>4</v>
      </c>
      <c r="DL221" s="75">
        <f t="shared" si="72"/>
        <v>66.66666666666666</v>
      </c>
      <c r="DM221" s="251">
        <v>3</v>
      </c>
      <c r="DN221" s="252">
        <v>3</v>
      </c>
      <c r="DO221" s="230">
        <v>100</v>
      </c>
      <c r="DP221" s="253"/>
    </row>
    <row r="222" spans="1:120" ht="15" customHeight="1" thickBot="1">
      <c r="A222" s="47">
        <v>10</v>
      </c>
      <c r="B222" s="48" t="s">
        <v>533</v>
      </c>
      <c r="C222" s="2">
        <v>7</v>
      </c>
      <c r="D222" s="2">
        <v>10</v>
      </c>
      <c r="E222" s="2">
        <v>2</v>
      </c>
      <c r="F222" s="2">
        <v>1</v>
      </c>
      <c r="G222" s="3">
        <v>20</v>
      </c>
      <c r="H222" s="2">
        <v>8330</v>
      </c>
      <c r="I222" s="290"/>
      <c r="J222" s="49">
        <v>3</v>
      </c>
      <c r="K222" s="49">
        <v>0</v>
      </c>
      <c r="L222" s="50">
        <f t="shared" si="75"/>
        <v>0</v>
      </c>
      <c r="M222" s="2">
        <v>99</v>
      </c>
      <c r="N222" s="2">
        <v>88</v>
      </c>
      <c r="O222" s="51">
        <f t="shared" si="58"/>
        <v>88.88888888888889</v>
      </c>
      <c r="P222">
        <v>101.89</v>
      </c>
      <c r="Q222">
        <v>107.3</v>
      </c>
      <c r="R222">
        <v>108.65</v>
      </c>
      <c r="S222">
        <v>80.81</v>
      </c>
      <c r="T222">
        <v>99.66</v>
      </c>
      <c r="U222" s="266">
        <v>44.680851063829785</v>
      </c>
      <c r="V222" s="266">
        <v>96.01063829787235</v>
      </c>
      <c r="W222" s="266">
        <v>96.27659574468085</v>
      </c>
      <c r="X222" s="266">
        <v>94.14893617021278</v>
      </c>
      <c r="Y222" s="266">
        <v>91.22340425531915</v>
      </c>
      <c r="Z222" s="266">
        <v>92.5531914893617</v>
      </c>
      <c r="AA222" s="266">
        <v>70.2127659574468</v>
      </c>
      <c r="AB222" s="266">
        <v>86.15</v>
      </c>
      <c r="AC222" s="266">
        <v>71.01063829787235</v>
      </c>
      <c r="AD222" s="267">
        <v>5</v>
      </c>
      <c r="AE222" s="268">
        <v>9</v>
      </c>
      <c r="AF222" s="269">
        <f t="shared" si="59"/>
        <v>4</v>
      </c>
      <c r="AG222" s="266">
        <f t="shared" si="60"/>
        <v>44.44444444444444</v>
      </c>
      <c r="AH222" s="228">
        <v>1</v>
      </c>
      <c r="AI222" s="229">
        <v>0</v>
      </c>
      <c r="AJ222" s="230">
        <v>0</v>
      </c>
      <c r="AK222" s="7">
        <v>5</v>
      </c>
      <c r="AL222" s="7">
        <v>5</v>
      </c>
      <c r="AM222" s="53">
        <v>100</v>
      </c>
      <c r="AN222" s="54">
        <v>0</v>
      </c>
      <c r="AO222" s="238">
        <v>2</v>
      </c>
      <c r="AP222" s="54">
        <v>0</v>
      </c>
      <c r="AQ222" s="207" t="s">
        <v>1133</v>
      </c>
      <c r="AR222" s="207">
        <v>216</v>
      </c>
      <c r="AS222" s="207">
        <v>0</v>
      </c>
      <c r="AT222" s="206">
        <v>0</v>
      </c>
      <c r="AU222" s="207">
        <v>216</v>
      </c>
      <c r="AV222" s="207">
        <v>0</v>
      </c>
      <c r="AW222" s="206">
        <v>0</v>
      </c>
      <c r="AX222" s="207">
        <v>216</v>
      </c>
      <c r="AY222" s="213">
        <v>0</v>
      </c>
      <c r="AZ222" s="210">
        <v>0</v>
      </c>
      <c r="BA222" s="231">
        <f t="shared" si="74"/>
        <v>0</v>
      </c>
      <c r="BB222" s="211" t="s">
        <v>960</v>
      </c>
      <c r="BC222" s="57">
        <v>4616</v>
      </c>
      <c r="BD222" s="57">
        <v>689</v>
      </c>
      <c r="BE222" s="56">
        <f t="shared" si="61"/>
        <v>0.447790294627383</v>
      </c>
      <c r="BF222" s="57">
        <v>1384</v>
      </c>
      <c r="BG222" s="57">
        <v>11</v>
      </c>
      <c r="BH222" s="58">
        <f t="shared" si="62"/>
        <v>0.015895953757225433</v>
      </c>
      <c r="BI222" s="1">
        <v>415</v>
      </c>
      <c r="BJ222" s="1">
        <v>191</v>
      </c>
      <c r="BK222" s="59">
        <f t="shared" si="63"/>
        <v>46.024096385542165</v>
      </c>
      <c r="BL222" s="1">
        <v>415</v>
      </c>
      <c r="BM222" s="1">
        <v>114</v>
      </c>
      <c r="BN222" s="59">
        <f t="shared" si="64"/>
        <v>27.469879518072286</v>
      </c>
      <c r="BO222" s="96">
        <v>1</v>
      </c>
      <c r="BP222" s="77">
        <v>1</v>
      </c>
      <c r="BQ222" s="77">
        <v>0</v>
      </c>
      <c r="BR222" s="77">
        <v>1</v>
      </c>
      <c r="BS222" s="78">
        <v>2</v>
      </c>
      <c r="BT222" s="77">
        <v>415</v>
      </c>
      <c r="BU222" s="291"/>
      <c r="BV222" s="291"/>
      <c r="BW222" s="291"/>
      <c r="BX222" s="291"/>
      <c r="BY222" s="52">
        <v>0</v>
      </c>
      <c r="BZ222" s="226">
        <v>20623</v>
      </c>
      <c r="CA222" s="227">
        <v>9</v>
      </c>
      <c r="CB222" s="227">
        <v>100</v>
      </c>
      <c r="CC222" s="65">
        <v>2281</v>
      </c>
      <c r="CD222" s="65">
        <v>1183</v>
      </c>
      <c r="CE222" s="273" t="s">
        <v>534</v>
      </c>
      <c r="CF222" s="277">
        <v>20623</v>
      </c>
      <c r="CG222" s="278">
        <v>5</v>
      </c>
      <c r="CH222" s="64">
        <v>55</v>
      </c>
      <c r="CI222" s="239">
        <v>7</v>
      </c>
      <c r="CJ222" s="79">
        <v>20</v>
      </c>
      <c r="CK222" s="79">
        <v>0</v>
      </c>
      <c r="CL222" s="79">
        <v>185</v>
      </c>
      <c r="CM222" s="79">
        <v>0</v>
      </c>
      <c r="CN222" s="79">
        <v>0</v>
      </c>
      <c r="CO222" s="79">
        <v>32</v>
      </c>
      <c r="CP222" s="79">
        <v>34</v>
      </c>
      <c r="CQ222" s="240" t="s">
        <v>1146</v>
      </c>
      <c r="CR222" s="241">
        <v>57.1</v>
      </c>
      <c r="CS222" s="350">
        <v>1</v>
      </c>
      <c r="CT222" s="351">
        <v>0</v>
      </c>
      <c r="CU222" s="352">
        <v>0</v>
      </c>
      <c r="CV222" s="68">
        <v>10195</v>
      </c>
      <c r="CW222" s="69">
        <v>15359</v>
      </c>
      <c r="CX222" s="70">
        <f t="shared" si="65"/>
        <v>150.6522805296714</v>
      </c>
      <c r="CY222" s="69">
        <v>7212</v>
      </c>
      <c r="CZ222" s="70">
        <f t="shared" si="66"/>
        <v>70.74055909759686</v>
      </c>
      <c r="DA222" s="69">
        <v>7928</v>
      </c>
      <c r="DB222" s="70">
        <f t="shared" si="67"/>
        <v>77.76360961255517</v>
      </c>
      <c r="DC222" s="69">
        <v>16570</v>
      </c>
      <c r="DD222" s="71">
        <f t="shared" si="68"/>
        <v>162.53065228052967</v>
      </c>
      <c r="DE222" s="69">
        <v>16403</v>
      </c>
      <c r="DF222" s="71">
        <f t="shared" si="69"/>
        <v>160.89259440902404</v>
      </c>
      <c r="DG222" s="69">
        <v>14481</v>
      </c>
      <c r="DH222" s="71">
        <f t="shared" si="70"/>
        <v>142.04021579205494</v>
      </c>
      <c r="DI222" s="72">
        <v>5028</v>
      </c>
      <c r="DJ222" s="73">
        <f t="shared" si="71"/>
        <v>49.31829328102011</v>
      </c>
      <c r="DK222" s="74">
        <v>6</v>
      </c>
      <c r="DL222" s="75">
        <f t="shared" si="72"/>
        <v>100</v>
      </c>
      <c r="DM222" s="251">
        <v>2</v>
      </c>
      <c r="DN222" s="252">
        <v>0</v>
      </c>
      <c r="DO222" s="230">
        <v>0</v>
      </c>
      <c r="DP222" s="253"/>
    </row>
    <row r="223" spans="1:120" ht="15" customHeight="1" thickBot="1">
      <c r="A223" s="47">
        <v>5</v>
      </c>
      <c r="B223" s="48" t="s">
        <v>535</v>
      </c>
      <c r="C223" s="2">
        <v>13</v>
      </c>
      <c r="D223" s="2">
        <v>14</v>
      </c>
      <c r="E223" s="2">
        <v>3</v>
      </c>
      <c r="F223" s="2">
        <v>1</v>
      </c>
      <c r="G223" s="3">
        <v>31</v>
      </c>
      <c r="H223" s="2">
        <v>9677</v>
      </c>
      <c r="I223" s="290"/>
      <c r="J223" s="49">
        <v>6</v>
      </c>
      <c r="K223" s="49">
        <v>6</v>
      </c>
      <c r="L223" s="50">
        <f t="shared" si="75"/>
        <v>100</v>
      </c>
      <c r="M223" s="2">
        <v>141</v>
      </c>
      <c r="N223" s="2">
        <v>134</v>
      </c>
      <c r="O223" s="51">
        <f t="shared" si="58"/>
        <v>95.0354609929078</v>
      </c>
      <c r="P223">
        <v>115.83</v>
      </c>
      <c r="Q223">
        <v>125.54</v>
      </c>
      <c r="R223">
        <v>119.78</v>
      </c>
      <c r="S223">
        <v>112.23</v>
      </c>
      <c r="T223">
        <v>118.35</v>
      </c>
      <c r="U223" s="266">
        <v>151.73611111111111</v>
      </c>
      <c r="V223" s="266">
        <v>72.91666666666666</v>
      </c>
      <c r="W223" s="266">
        <v>74.30555555555556</v>
      </c>
      <c r="X223" s="266">
        <v>77.43055555555556</v>
      </c>
      <c r="Y223" s="266">
        <v>67.70833333333334</v>
      </c>
      <c r="Z223" s="266">
        <v>75.34722222222221</v>
      </c>
      <c r="AA223" s="266">
        <v>59.72222222222222</v>
      </c>
      <c r="AB223" s="266">
        <v>81.24</v>
      </c>
      <c r="AC223" s="266">
        <v>61.458333333333336</v>
      </c>
      <c r="AD223" s="267">
        <v>7</v>
      </c>
      <c r="AE223" s="268">
        <v>9</v>
      </c>
      <c r="AF223" s="269">
        <f t="shared" si="59"/>
        <v>2</v>
      </c>
      <c r="AG223" s="266">
        <f t="shared" si="60"/>
        <v>22.22222222222222</v>
      </c>
      <c r="AH223" s="228">
        <v>0</v>
      </c>
      <c r="AI223" s="229">
        <v>0</v>
      </c>
      <c r="AJ223" s="230">
        <v>0</v>
      </c>
      <c r="AK223" s="7">
        <v>0</v>
      </c>
      <c r="AL223" s="7">
        <v>0</v>
      </c>
      <c r="AM223" s="53">
        <v>0</v>
      </c>
      <c r="AN223" s="54">
        <v>0</v>
      </c>
      <c r="AO223" s="238">
        <v>1</v>
      </c>
      <c r="AP223" s="54">
        <v>0</v>
      </c>
      <c r="AQ223" s="207" t="s">
        <v>1134</v>
      </c>
      <c r="AR223" s="207">
        <v>216</v>
      </c>
      <c r="AS223" s="207">
        <v>72</v>
      </c>
      <c r="AT223" s="206">
        <v>54.55</v>
      </c>
      <c r="AU223" s="207">
        <v>216</v>
      </c>
      <c r="AV223" s="207">
        <v>75</v>
      </c>
      <c r="AW223" s="206">
        <v>56.82</v>
      </c>
      <c r="AX223" s="207">
        <v>216</v>
      </c>
      <c r="AY223" s="213">
        <v>0</v>
      </c>
      <c r="AZ223" s="210">
        <v>0</v>
      </c>
      <c r="BA223" s="231">
        <f t="shared" si="74"/>
        <v>38.2125</v>
      </c>
      <c r="BB223" s="211" t="s">
        <v>960</v>
      </c>
      <c r="BC223" s="57">
        <v>5378</v>
      </c>
      <c r="BD223" s="57">
        <v>1372</v>
      </c>
      <c r="BE223" s="56">
        <f t="shared" si="61"/>
        <v>0.7653402751952398</v>
      </c>
      <c r="BF223" s="57">
        <v>1819</v>
      </c>
      <c r="BG223" s="57">
        <v>421</v>
      </c>
      <c r="BH223" s="58">
        <f t="shared" si="62"/>
        <v>0.462891698735569</v>
      </c>
      <c r="BI223" s="1">
        <v>320</v>
      </c>
      <c r="BJ223" s="1">
        <v>93</v>
      </c>
      <c r="BK223" s="59">
        <f t="shared" si="63"/>
        <v>29.062500000000004</v>
      </c>
      <c r="BL223" s="1">
        <v>320</v>
      </c>
      <c r="BM223" s="1">
        <v>74</v>
      </c>
      <c r="BN223" s="59">
        <f t="shared" si="64"/>
        <v>23.125</v>
      </c>
      <c r="BO223" s="96">
        <v>0</v>
      </c>
      <c r="BP223" s="77">
        <v>0</v>
      </c>
      <c r="BQ223" s="77">
        <v>0</v>
      </c>
      <c r="BR223" s="77">
        <v>1</v>
      </c>
      <c r="BS223" s="78">
        <v>1</v>
      </c>
      <c r="BT223" s="77">
        <v>320</v>
      </c>
      <c r="BU223" s="291"/>
      <c r="BV223" s="291"/>
      <c r="BW223" s="291"/>
      <c r="BX223" s="291"/>
      <c r="BY223" s="52">
        <v>0</v>
      </c>
      <c r="BZ223" s="226">
        <v>20393</v>
      </c>
      <c r="CA223" s="227">
        <v>10</v>
      </c>
      <c r="CB223" s="227">
        <v>100</v>
      </c>
      <c r="CC223" s="65">
        <v>1939</v>
      </c>
      <c r="CD223" s="65">
        <v>1493</v>
      </c>
      <c r="CE223" s="273" t="s">
        <v>536</v>
      </c>
      <c r="CF223" s="277">
        <v>20393</v>
      </c>
      <c r="CG223" s="278">
        <v>9</v>
      </c>
      <c r="CH223" s="64">
        <v>90</v>
      </c>
      <c r="CI223" s="239">
        <v>7</v>
      </c>
      <c r="CJ223" s="79">
        <v>95</v>
      </c>
      <c r="CK223" s="79">
        <v>0</v>
      </c>
      <c r="CL223" s="79">
        <v>38</v>
      </c>
      <c r="CM223" s="79">
        <v>30</v>
      </c>
      <c r="CN223" s="79">
        <v>0</v>
      </c>
      <c r="CO223" s="79">
        <v>170</v>
      </c>
      <c r="CP223" s="79">
        <v>164</v>
      </c>
      <c r="CQ223" s="240" t="s">
        <v>1145</v>
      </c>
      <c r="CR223" s="241">
        <v>71.4</v>
      </c>
      <c r="CS223" s="350">
        <v>2</v>
      </c>
      <c r="CT223" s="351">
        <v>0</v>
      </c>
      <c r="CU223" s="352">
        <v>0</v>
      </c>
      <c r="CV223" s="68">
        <v>14875</v>
      </c>
      <c r="CW223" s="69">
        <v>21411</v>
      </c>
      <c r="CX223" s="70">
        <f t="shared" si="65"/>
        <v>143.93949579831934</v>
      </c>
      <c r="CY223" s="69">
        <v>3986</v>
      </c>
      <c r="CZ223" s="70">
        <f t="shared" si="66"/>
        <v>26.796638655462186</v>
      </c>
      <c r="DA223" s="69">
        <v>6480</v>
      </c>
      <c r="DB223" s="70">
        <f t="shared" si="67"/>
        <v>43.563025210084035</v>
      </c>
      <c r="DC223" s="69">
        <v>10458</v>
      </c>
      <c r="DD223" s="71">
        <f t="shared" si="68"/>
        <v>70.30588235294117</v>
      </c>
      <c r="DE223" s="69">
        <v>13417</v>
      </c>
      <c r="DF223" s="71">
        <f t="shared" si="69"/>
        <v>90.19831932773108</v>
      </c>
      <c r="DG223" s="69">
        <v>10364</v>
      </c>
      <c r="DH223" s="71">
        <f t="shared" si="70"/>
        <v>69.67394957983193</v>
      </c>
      <c r="DI223" s="72">
        <v>9057</v>
      </c>
      <c r="DJ223" s="73">
        <f t="shared" si="71"/>
        <v>60.8873949579832</v>
      </c>
      <c r="DK223" s="74">
        <v>6</v>
      </c>
      <c r="DL223" s="75">
        <f t="shared" si="72"/>
        <v>100</v>
      </c>
      <c r="DM223" s="251">
        <v>1</v>
      </c>
      <c r="DN223" s="252">
        <v>1</v>
      </c>
      <c r="DO223" s="230">
        <v>100</v>
      </c>
      <c r="DP223" s="253"/>
    </row>
    <row r="224" spans="1:120" ht="15" customHeight="1" thickBot="1">
      <c r="A224" s="47">
        <v>8</v>
      </c>
      <c r="B224" s="48" t="s">
        <v>537</v>
      </c>
      <c r="C224" s="2">
        <v>4</v>
      </c>
      <c r="D224" s="2">
        <v>0</v>
      </c>
      <c r="E224" s="2">
        <v>0</v>
      </c>
      <c r="F224" s="2">
        <v>1</v>
      </c>
      <c r="G224" s="3">
        <v>5</v>
      </c>
      <c r="H224" s="2">
        <v>1963</v>
      </c>
      <c r="I224" s="290"/>
      <c r="J224" s="49">
        <v>2</v>
      </c>
      <c r="K224" s="49">
        <v>0</v>
      </c>
      <c r="L224" s="50">
        <f t="shared" si="75"/>
        <v>0</v>
      </c>
      <c r="M224" s="2">
        <v>28</v>
      </c>
      <c r="N224" s="2">
        <v>26</v>
      </c>
      <c r="O224" s="51">
        <f t="shared" si="58"/>
        <v>92.85714285714286</v>
      </c>
      <c r="P224">
        <v>123.81</v>
      </c>
      <c r="Q224">
        <v>131.75</v>
      </c>
      <c r="R224">
        <v>131.75</v>
      </c>
      <c r="S224">
        <v>101.59</v>
      </c>
      <c r="T224">
        <v>122.22</v>
      </c>
      <c r="U224" s="266">
        <v>12.5</v>
      </c>
      <c r="V224" s="266">
        <v>101.38888888888889</v>
      </c>
      <c r="W224" s="266">
        <v>108.33333333333333</v>
      </c>
      <c r="X224" s="266">
        <v>109.72222222222223</v>
      </c>
      <c r="Y224" s="266">
        <v>86.11111111111111</v>
      </c>
      <c r="Z224" s="266">
        <v>113.88888888888889</v>
      </c>
      <c r="AA224" s="266">
        <v>113.88888888888889</v>
      </c>
      <c r="AB224" s="266">
        <v>91.8</v>
      </c>
      <c r="AC224" s="266">
        <v>87.5</v>
      </c>
      <c r="AD224" s="267">
        <v>3</v>
      </c>
      <c r="AE224" s="268">
        <v>9</v>
      </c>
      <c r="AF224" s="269">
        <f t="shared" si="59"/>
        <v>6</v>
      </c>
      <c r="AG224" s="266">
        <f t="shared" si="60"/>
        <v>66.66666666666666</v>
      </c>
      <c r="AH224" s="228">
        <v>0</v>
      </c>
      <c r="AI224" s="229">
        <v>0</v>
      </c>
      <c r="AJ224" s="230">
        <v>0</v>
      </c>
      <c r="AK224" s="7">
        <v>0</v>
      </c>
      <c r="AL224" s="7">
        <v>0</v>
      </c>
      <c r="AM224" s="53">
        <v>0</v>
      </c>
      <c r="AN224" s="54">
        <v>0</v>
      </c>
      <c r="AO224" s="238">
        <v>0</v>
      </c>
      <c r="AP224" s="54">
        <v>0</v>
      </c>
      <c r="AQ224" s="207" t="s">
        <v>1135</v>
      </c>
      <c r="AR224" s="207">
        <v>120</v>
      </c>
      <c r="AS224" s="207">
        <v>15</v>
      </c>
      <c r="AT224" s="206">
        <v>20.83</v>
      </c>
      <c r="AU224" s="207">
        <v>120</v>
      </c>
      <c r="AV224" s="207">
        <v>47</v>
      </c>
      <c r="AW224" s="206">
        <v>65.28</v>
      </c>
      <c r="AX224" s="207">
        <v>120</v>
      </c>
      <c r="AY224" s="213">
        <v>0</v>
      </c>
      <c r="AZ224" s="210">
        <v>0</v>
      </c>
      <c r="BA224" s="231">
        <f t="shared" si="74"/>
        <v>28.211249999999996</v>
      </c>
      <c r="BB224" s="211" t="s">
        <v>930</v>
      </c>
      <c r="BC224" s="57">
        <v>1015</v>
      </c>
      <c r="BD224" s="57">
        <v>288</v>
      </c>
      <c r="BE224" s="56">
        <f t="shared" si="61"/>
        <v>0.8512315270935961</v>
      </c>
      <c r="BF224" s="57">
        <v>298</v>
      </c>
      <c r="BG224" s="57">
        <v>43</v>
      </c>
      <c r="BH224" s="58">
        <f t="shared" si="62"/>
        <v>0.28859060402684567</v>
      </c>
      <c r="BI224" s="1">
        <v>78</v>
      </c>
      <c r="BJ224" s="1">
        <v>37</v>
      </c>
      <c r="BK224" s="59">
        <f t="shared" si="63"/>
        <v>47.43589743589743</v>
      </c>
      <c r="BL224" s="1">
        <v>78</v>
      </c>
      <c r="BM224" s="1">
        <v>23</v>
      </c>
      <c r="BN224" s="59">
        <f t="shared" si="64"/>
        <v>29.48717948717949</v>
      </c>
      <c r="BO224" s="96">
        <v>0</v>
      </c>
      <c r="BP224" s="77">
        <v>0</v>
      </c>
      <c r="BQ224" s="77">
        <v>0</v>
      </c>
      <c r="BR224" s="77">
        <v>0</v>
      </c>
      <c r="BS224" s="78">
        <v>0</v>
      </c>
      <c r="BT224" s="77">
        <v>78</v>
      </c>
      <c r="BU224" s="291"/>
      <c r="BV224" s="291"/>
      <c r="BW224" s="291"/>
      <c r="BX224" s="291"/>
      <c r="BY224" s="52">
        <v>0</v>
      </c>
      <c r="BZ224" s="226">
        <v>4875</v>
      </c>
      <c r="CA224" s="227">
        <v>2</v>
      </c>
      <c r="CB224" s="227">
        <v>100</v>
      </c>
      <c r="CC224" s="66">
        <v>824</v>
      </c>
      <c r="CD224" s="66">
        <v>656</v>
      </c>
      <c r="CE224" s="273" t="s">
        <v>538</v>
      </c>
      <c r="CF224" s="277">
        <v>2998</v>
      </c>
      <c r="CG224" s="278">
        <v>1</v>
      </c>
      <c r="CH224" s="64">
        <v>100</v>
      </c>
      <c r="CI224" s="239">
        <v>7</v>
      </c>
      <c r="CJ224" s="79">
        <v>20</v>
      </c>
      <c r="CK224" s="79">
        <v>0</v>
      </c>
      <c r="CL224" s="79">
        <v>52</v>
      </c>
      <c r="CM224" s="79">
        <v>0</v>
      </c>
      <c r="CN224" s="79">
        <v>0</v>
      </c>
      <c r="CO224" s="79">
        <v>2</v>
      </c>
      <c r="CP224" s="79">
        <v>0</v>
      </c>
      <c r="CQ224" s="242" t="s">
        <v>1164</v>
      </c>
      <c r="CR224" s="241">
        <v>42.8</v>
      </c>
      <c r="CS224" s="350">
        <v>0</v>
      </c>
      <c r="CT224" s="351">
        <v>0</v>
      </c>
      <c r="CU224" s="352">
        <v>0</v>
      </c>
      <c r="CV224" s="68">
        <v>1202</v>
      </c>
      <c r="CW224" s="69">
        <v>2509</v>
      </c>
      <c r="CX224" s="70">
        <f t="shared" si="65"/>
        <v>208.73544093178035</v>
      </c>
      <c r="CY224" s="69">
        <v>1278</v>
      </c>
      <c r="CZ224" s="70">
        <f t="shared" si="66"/>
        <v>106.32279534109816</v>
      </c>
      <c r="DA224" s="69">
        <v>1460</v>
      </c>
      <c r="DB224" s="70">
        <f t="shared" si="67"/>
        <v>121.46422628951747</v>
      </c>
      <c r="DC224" s="69">
        <v>2878</v>
      </c>
      <c r="DD224" s="71">
        <f t="shared" si="68"/>
        <v>239.4342762063228</v>
      </c>
      <c r="DE224" s="69">
        <v>1455</v>
      </c>
      <c r="DF224" s="71">
        <f t="shared" si="69"/>
        <v>121.04825291181365</v>
      </c>
      <c r="DG224" s="69">
        <v>869</v>
      </c>
      <c r="DH224" s="71">
        <f t="shared" si="70"/>
        <v>72.29617304492513</v>
      </c>
      <c r="DI224" s="72">
        <v>1440</v>
      </c>
      <c r="DJ224" s="73">
        <f t="shared" si="71"/>
        <v>119.80033277870217</v>
      </c>
      <c r="DK224" s="74">
        <v>7</v>
      </c>
      <c r="DL224" s="75">
        <f t="shared" si="72"/>
        <v>116.66666666666667</v>
      </c>
      <c r="DM224" s="251">
        <v>2</v>
      </c>
      <c r="DN224" s="252">
        <v>2</v>
      </c>
      <c r="DO224" s="230">
        <v>100</v>
      </c>
      <c r="DP224" s="253"/>
    </row>
    <row r="225" spans="1:120" ht="15" customHeight="1" thickBot="1">
      <c r="A225" s="47">
        <v>5</v>
      </c>
      <c r="B225" s="48" t="s">
        <v>539</v>
      </c>
      <c r="C225" s="2">
        <v>2</v>
      </c>
      <c r="D225" s="2">
        <v>1</v>
      </c>
      <c r="E225" s="2">
        <v>0</v>
      </c>
      <c r="F225" s="2">
        <v>0</v>
      </c>
      <c r="G225" s="3">
        <v>3</v>
      </c>
      <c r="H225" s="2">
        <v>1974</v>
      </c>
      <c r="I225" s="290"/>
      <c r="J225" s="49">
        <v>1</v>
      </c>
      <c r="K225" s="49">
        <v>0</v>
      </c>
      <c r="L225" s="50">
        <f t="shared" si="75"/>
        <v>0</v>
      </c>
      <c r="M225" s="2">
        <v>34</v>
      </c>
      <c r="N225" s="2">
        <v>32</v>
      </c>
      <c r="O225" s="51">
        <f t="shared" si="58"/>
        <v>94.11764705882352</v>
      </c>
      <c r="P225">
        <v>81.63</v>
      </c>
      <c r="Q225">
        <v>87.76</v>
      </c>
      <c r="R225">
        <v>89.8</v>
      </c>
      <c r="S225">
        <v>77.55</v>
      </c>
      <c r="T225">
        <v>84.18</v>
      </c>
      <c r="U225" s="266">
        <v>69.04761904761905</v>
      </c>
      <c r="V225" s="266">
        <v>85.71428571428571</v>
      </c>
      <c r="W225" s="266">
        <v>73.80952380952381</v>
      </c>
      <c r="X225" s="266">
        <v>95.23809523809523</v>
      </c>
      <c r="Y225" s="266">
        <v>57.14285714285714</v>
      </c>
      <c r="Z225" s="266">
        <v>107.14285714285714</v>
      </c>
      <c r="AA225" s="266">
        <v>85.71428571428571</v>
      </c>
      <c r="AB225" s="266">
        <v>66.84</v>
      </c>
      <c r="AC225" s="266">
        <v>42.857142857142854</v>
      </c>
      <c r="AD225" s="267">
        <v>7</v>
      </c>
      <c r="AE225" s="268">
        <v>9</v>
      </c>
      <c r="AF225" s="269">
        <f t="shared" si="59"/>
        <v>2</v>
      </c>
      <c r="AG225" s="266">
        <f t="shared" si="60"/>
        <v>22.22222222222222</v>
      </c>
      <c r="AH225" s="228">
        <v>0</v>
      </c>
      <c r="AI225" s="229">
        <v>0</v>
      </c>
      <c r="AJ225" s="230">
        <v>0</v>
      </c>
      <c r="AK225" s="7">
        <v>0</v>
      </c>
      <c r="AL225" s="7">
        <v>0</v>
      </c>
      <c r="AM225" s="53">
        <v>0</v>
      </c>
      <c r="AN225" s="54">
        <v>0</v>
      </c>
      <c r="AO225" s="238">
        <v>0</v>
      </c>
      <c r="AP225" s="54">
        <v>0</v>
      </c>
      <c r="AQ225" s="207" t="s">
        <v>1136</v>
      </c>
      <c r="AR225" s="207">
        <v>120</v>
      </c>
      <c r="AS225" s="207">
        <v>0</v>
      </c>
      <c r="AT225" s="206">
        <v>0</v>
      </c>
      <c r="AU225" s="207">
        <v>120</v>
      </c>
      <c r="AV225" s="207">
        <v>8</v>
      </c>
      <c r="AW225" s="206">
        <v>11.11</v>
      </c>
      <c r="AX225" s="207">
        <v>120</v>
      </c>
      <c r="AY225" s="213">
        <v>0</v>
      </c>
      <c r="AZ225" s="210">
        <v>0</v>
      </c>
      <c r="BA225" s="231">
        <f t="shared" si="74"/>
        <v>3.471875</v>
      </c>
      <c r="BB225" s="211" t="s">
        <v>930</v>
      </c>
      <c r="BC225" s="57">
        <v>1084</v>
      </c>
      <c r="BD225" s="57">
        <v>259</v>
      </c>
      <c r="BE225" s="56">
        <f t="shared" si="61"/>
        <v>0.716789667896679</v>
      </c>
      <c r="BF225" s="57">
        <v>411</v>
      </c>
      <c r="BG225" s="57">
        <v>36</v>
      </c>
      <c r="BH225" s="58">
        <f t="shared" si="62"/>
        <v>0.17518248175182483</v>
      </c>
      <c r="BI225" s="1">
        <v>51</v>
      </c>
      <c r="BJ225" s="1">
        <v>28</v>
      </c>
      <c r="BK225" s="59">
        <f t="shared" si="63"/>
        <v>54.90196078431373</v>
      </c>
      <c r="BL225" s="1">
        <v>51</v>
      </c>
      <c r="BM225" s="1">
        <v>16</v>
      </c>
      <c r="BN225" s="59">
        <f t="shared" si="64"/>
        <v>31.372549019607842</v>
      </c>
      <c r="BO225" s="96">
        <v>0</v>
      </c>
      <c r="BP225" s="77">
        <v>1</v>
      </c>
      <c r="BQ225" s="77">
        <v>0</v>
      </c>
      <c r="BR225" s="77">
        <v>0</v>
      </c>
      <c r="BS225" s="78">
        <v>1</v>
      </c>
      <c r="BT225" s="77">
        <v>51</v>
      </c>
      <c r="BU225" s="291"/>
      <c r="BV225" s="291"/>
      <c r="BW225" s="291"/>
      <c r="BX225" s="291"/>
      <c r="BY225" s="52">
        <v>0</v>
      </c>
      <c r="BZ225" s="226">
        <v>4316</v>
      </c>
      <c r="CA225" s="227">
        <v>2</v>
      </c>
      <c r="CB225" s="227">
        <v>100</v>
      </c>
      <c r="CC225" s="66">
        <v>776</v>
      </c>
      <c r="CD225" s="66">
        <v>638</v>
      </c>
      <c r="CE225" s="273" t="s">
        <v>540</v>
      </c>
      <c r="CF225" s="277">
        <v>2990</v>
      </c>
      <c r="CG225" s="278">
        <v>1</v>
      </c>
      <c r="CH225" s="64">
        <v>100</v>
      </c>
      <c r="CI225" s="239">
        <v>7</v>
      </c>
      <c r="CJ225" s="79">
        <v>352</v>
      </c>
      <c r="CK225" s="79">
        <v>0</v>
      </c>
      <c r="CL225" s="79">
        <v>29</v>
      </c>
      <c r="CM225" s="79">
        <v>6</v>
      </c>
      <c r="CN225" s="79">
        <v>0</v>
      </c>
      <c r="CO225" s="79">
        <v>132</v>
      </c>
      <c r="CP225" s="79">
        <v>57</v>
      </c>
      <c r="CQ225" s="242" t="s">
        <v>1145</v>
      </c>
      <c r="CR225" s="241">
        <v>71.4</v>
      </c>
      <c r="CS225" s="350">
        <v>0</v>
      </c>
      <c r="CT225" s="351">
        <v>0</v>
      </c>
      <c r="CU225" s="352">
        <v>0</v>
      </c>
      <c r="CV225" s="68">
        <v>1859</v>
      </c>
      <c r="CW225" s="69">
        <v>4147</v>
      </c>
      <c r="CX225" s="70">
        <f t="shared" si="65"/>
        <v>223.0769230769231</v>
      </c>
      <c r="CY225" s="69">
        <v>2152</v>
      </c>
      <c r="CZ225" s="70">
        <f t="shared" si="66"/>
        <v>115.76116191500807</v>
      </c>
      <c r="DA225" s="69">
        <v>773</v>
      </c>
      <c r="DB225" s="70">
        <f t="shared" si="67"/>
        <v>41.58149542764927</v>
      </c>
      <c r="DC225" s="69">
        <v>1100</v>
      </c>
      <c r="DD225" s="71">
        <f t="shared" si="68"/>
        <v>59.171597633136095</v>
      </c>
      <c r="DE225" s="69">
        <v>1881</v>
      </c>
      <c r="DF225" s="71">
        <f t="shared" si="69"/>
        <v>101.18343195266273</v>
      </c>
      <c r="DG225" s="69">
        <v>1882</v>
      </c>
      <c r="DH225" s="71">
        <f t="shared" si="70"/>
        <v>101.23722431414738</v>
      </c>
      <c r="DI225" s="72">
        <v>702</v>
      </c>
      <c r="DJ225" s="73">
        <f t="shared" si="71"/>
        <v>37.76223776223776</v>
      </c>
      <c r="DK225" s="74">
        <v>5</v>
      </c>
      <c r="DL225" s="75">
        <f t="shared" si="72"/>
        <v>83.33333333333334</v>
      </c>
      <c r="DM225" s="251">
        <v>0</v>
      </c>
      <c r="DN225" s="252">
        <v>0</v>
      </c>
      <c r="DO225" s="230">
        <v>0</v>
      </c>
      <c r="DP225" s="253"/>
    </row>
    <row r="226" spans="1:120" ht="15" customHeight="1" thickBot="1">
      <c r="A226" s="47">
        <v>6</v>
      </c>
      <c r="B226" s="48" t="s">
        <v>541</v>
      </c>
      <c r="C226" s="2">
        <v>2</v>
      </c>
      <c r="D226" s="2">
        <v>1</v>
      </c>
      <c r="E226" s="2">
        <v>0</v>
      </c>
      <c r="F226" s="2">
        <v>1</v>
      </c>
      <c r="G226" s="3">
        <v>4</v>
      </c>
      <c r="H226" s="2">
        <v>1367</v>
      </c>
      <c r="I226" s="290"/>
      <c r="J226" s="49">
        <v>0</v>
      </c>
      <c r="K226" s="49">
        <v>0</v>
      </c>
      <c r="L226" s="50">
        <v>0</v>
      </c>
      <c r="M226" s="2">
        <v>15</v>
      </c>
      <c r="N226" s="2">
        <v>15</v>
      </c>
      <c r="O226" s="51">
        <f t="shared" si="58"/>
        <v>100</v>
      </c>
      <c r="P226">
        <v>75</v>
      </c>
      <c r="Q226">
        <v>61.11</v>
      </c>
      <c r="R226">
        <v>80.56</v>
      </c>
      <c r="S226">
        <v>61.11</v>
      </c>
      <c r="T226">
        <v>69.44</v>
      </c>
      <c r="U226" s="266">
        <v>6.451612903225806</v>
      </c>
      <c r="V226" s="266">
        <v>83.87096774193549</v>
      </c>
      <c r="W226" s="266">
        <v>109.6774193548387</v>
      </c>
      <c r="X226" s="266">
        <v>74.19354838709677</v>
      </c>
      <c r="Y226" s="266">
        <v>96.7741935483871</v>
      </c>
      <c r="Z226" s="266">
        <v>80.64516129032258</v>
      </c>
      <c r="AA226" s="266">
        <v>58.06451612903226</v>
      </c>
      <c r="AB226" s="266">
        <v>76.92</v>
      </c>
      <c r="AC226" s="266">
        <v>83.87096774193549</v>
      </c>
      <c r="AD226" s="267">
        <v>7</v>
      </c>
      <c r="AE226" s="268">
        <v>9</v>
      </c>
      <c r="AF226" s="269">
        <f t="shared" si="59"/>
        <v>2</v>
      </c>
      <c r="AG226" s="266">
        <f t="shared" si="60"/>
        <v>22.22222222222222</v>
      </c>
      <c r="AH226" s="228">
        <v>0</v>
      </c>
      <c r="AI226" s="229">
        <v>0</v>
      </c>
      <c r="AJ226" s="230">
        <v>0</v>
      </c>
      <c r="AK226" s="7">
        <v>3</v>
      </c>
      <c r="AL226" s="7">
        <v>0</v>
      </c>
      <c r="AM226" s="53">
        <v>0</v>
      </c>
      <c r="AN226" s="54">
        <v>0</v>
      </c>
      <c r="AO226" s="238">
        <v>0</v>
      </c>
      <c r="AP226" s="54">
        <v>0</v>
      </c>
      <c r="AQ226" s="207" t="s">
        <v>1137</v>
      </c>
      <c r="AR226" s="207">
        <v>120</v>
      </c>
      <c r="AS226" s="207">
        <v>25</v>
      </c>
      <c r="AT226" s="206">
        <v>34.72</v>
      </c>
      <c r="AU226" s="207">
        <v>120</v>
      </c>
      <c r="AV226" s="207">
        <v>31</v>
      </c>
      <c r="AW226" s="206">
        <v>43.06</v>
      </c>
      <c r="AX226" s="207">
        <v>120</v>
      </c>
      <c r="AY226" s="213">
        <v>0</v>
      </c>
      <c r="AZ226" s="210">
        <v>0</v>
      </c>
      <c r="BA226" s="231">
        <f t="shared" si="74"/>
        <v>26.476249999999997</v>
      </c>
      <c r="BB226" s="211" t="s">
        <v>930</v>
      </c>
      <c r="BC226" s="57">
        <v>725</v>
      </c>
      <c r="BD226" s="57">
        <v>295</v>
      </c>
      <c r="BE226" s="56">
        <f t="shared" si="61"/>
        <v>1.2206896551724138</v>
      </c>
      <c r="BF226" s="57">
        <v>266</v>
      </c>
      <c r="BG226" s="57">
        <v>97</v>
      </c>
      <c r="BH226" s="58">
        <f t="shared" si="62"/>
        <v>0.7293233082706767</v>
      </c>
      <c r="BI226" s="1">
        <v>31</v>
      </c>
      <c r="BJ226" s="1">
        <v>10</v>
      </c>
      <c r="BK226" s="59">
        <f t="shared" si="63"/>
        <v>32.25806451612903</v>
      </c>
      <c r="BL226" s="1">
        <v>31</v>
      </c>
      <c r="BM226" s="1">
        <v>8</v>
      </c>
      <c r="BN226" s="59">
        <f t="shared" si="64"/>
        <v>25.806451612903224</v>
      </c>
      <c r="BO226" s="96">
        <v>0</v>
      </c>
      <c r="BP226" s="77">
        <v>0</v>
      </c>
      <c r="BQ226" s="77">
        <v>0</v>
      </c>
      <c r="BR226" s="77">
        <v>0</v>
      </c>
      <c r="BS226" s="78">
        <v>0</v>
      </c>
      <c r="BT226" s="77">
        <v>31</v>
      </c>
      <c r="BU226" s="291"/>
      <c r="BV226" s="291"/>
      <c r="BW226" s="291"/>
      <c r="BX226" s="291"/>
      <c r="BY226" s="52">
        <v>0</v>
      </c>
      <c r="BZ226" s="226">
        <v>2998</v>
      </c>
      <c r="CA226" s="227">
        <v>1</v>
      </c>
      <c r="CB226" s="227">
        <v>100</v>
      </c>
      <c r="CC226" s="66">
        <v>545</v>
      </c>
      <c r="CD226" s="66">
        <v>484</v>
      </c>
      <c r="CE226" s="273" t="s">
        <v>542</v>
      </c>
      <c r="CF226" s="277">
        <v>4875</v>
      </c>
      <c r="CG226" s="278">
        <v>2</v>
      </c>
      <c r="CH226" s="64">
        <v>100</v>
      </c>
      <c r="CI226" s="239">
        <v>7</v>
      </c>
      <c r="CJ226" s="79">
        <v>21</v>
      </c>
      <c r="CK226" s="79">
        <v>0</v>
      </c>
      <c r="CL226" s="79">
        <v>34</v>
      </c>
      <c r="CM226" s="79">
        <v>12</v>
      </c>
      <c r="CN226" s="79">
        <v>39</v>
      </c>
      <c r="CO226" s="79">
        <v>8</v>
      </c>
      <c r="CP226" s="79">
        <v>8</v>
      </c>
      <c r="CQ226" s="240" t="s">
        <v>1143</v>
      </c>
      <c r="CR226" s="241">
        <v>85.7</v>
      </c>
      <c r="CS226" s="350">
        <v>0</v>
      </c>
      <c r="CT226" s="351">
        <v>0</v>
      </c>
      <c r="CU226" s="352">
        <v>0</v>
      </c>
      <c r="CV226" s="68">
        <v>1318</v>
      </c>
      <c r="CW226" s="69">
        <v>2527</v>
      </c>
      <c r="CX226" s="70">
        <f t="shared" si="65"/>
        <v>191.7298937784522</v>
      </c>
      <c r="CY226" s="69">
        <v>1330</v>
      </c>
      <c r="CZ226" s="70">
        <f t="shared" si="66"/>
        <v>100.91047040971168</v>
      </c>
      <c r="DA226" s="69">
        <v>1000</v>
      </c>
      <c r="DB226" s="70">
        <f t="shared" si="67"/>
        <v>75.87253414264038</v>
      </c>
      <c r="DC226" s="69">
        <v>2793</v>
      </c>
      <c r="DD226" s="71">
        <f t="shared" si="68"/>
        <v>211.91198786039456</v>
      </c>
      <c r="DE226" s="69">
        <v>1561</v>
      </c>
      <c r="DF226" s="71">
        <f t="shared" si="69"/>
        <v>118.4370257966616</v>
      </c>
      <c r="DG226" s="69">
        <v>1337</v>
      </c>
      <c r="DH226" s="71">
        <f t="shared" si="70"/>
        <v>101.44157814871018</v>
      </c>
      <c r="DI226" s="72">
        <v>2639</v>
      </c>
      <c r="DJ226" s="73">
        <f t="shared" si="71"/>
        <v>200.22761760242793</v>
      </c>
      <c r="DK226" s="74">
        <v>7</v>
      </c>
      <c r="DL226" s="75">
        <f t="shared" si="72"/>
        <v>116.66666666666667</v>
      </c>
      <c r="DM226" s="251">
        <v>1</v>
      </c>
      <c r="DN226" s="252">
        <v>1</v>
      </c>
      <c r="DO226" s="230">
        <v>100</v>
      </c>
      <c r="DP226" s="253"/>
    </row>
    <row r="227" spans="1:120" ht="15" customHeight="1" thickBot="1">
      <c r="A227" s="47">
        <v>6</v>
      </c>
      <c r="B227" s="48" t="s">
        <v>543</v>
      </c>
      <c r="C227" s="2">
        <v>1</v>
      </c>
      <c r="D227" s="2">
        <v>0</v>
      </c>
      <c r="E227" s="2">
        <v>0</v>
      </c>
      <c r="F227" s="2">
        <v>1</v>
      </c>
      <c r="G227" s="3">
        <v>2</v>
      </c>
      <c r="H227" s="2">
        <v>1508</v>
      </c>
      <c r="I227" s="290"/>
      <c r="J227" s="49">
        <v>0</v>
      </c>
      <c r="K227" s="49">
        <v>0</v>
      </c>
      <c r="L227" s="50">
        <v>0</v>
      </c>
      <c r="M227" s="2">
        <v>12</v>
      </c>
      <c r="N227" s="2">
        <v>11</v>
      </c>
      <c r="O227" s="51">
        <f t="shared" si="58"/>
        <v>91.66666666666666</v>
      </c>
      <c r="P227">
        <v>87.5</v>
      </c>
      <c r="Q227">
        <v>87.5</v>
      </c>
      <c r="R227">
        <v>81.25</v>
      </c>
      <c r="S227">
        <v>96.88</v>
      </c>
      <c r="T227">
        <v>88.28</v>
      </c>
      <c r="U227" s="266">
        <v>107.40740740740742</v>
      </c>
      <c r="V227" s="266">
        <v>166.66666666666669</v>
      </c>
      <c r="W227" s="266">
        <v>144.44444444444443</v>
      </c>
      <c r="X227" s="266">
        <v>137.03703703703704</v>
      </c>
      <c r="Y227" s="266">
        <v>140.74074074074073</v>
      </c>
      <c r="Z227" s="266">
        <v>140.74074074074073</v>
      </c>
      <c r="AA227" s="266">
        <v>114.81481481481481</v>
      </c>
      <c r="AB227" s="266">
        <v>92.78</v>
      </c>
      <c r="AC227" s="266">
        <v>133.33333333333331</v>
      </c>
      <c r="AD227" s="267">
        <v>0</v>
      </c>
      <c r="AE227" s="268">
        <v>9</v>
      </c>
      <c r="AF227" s="269">
        <f t="shared" si="59"/>
        <v>9</v>
      </c>
      <c r="AG227" s="266">
        <f t="shared" si="60"/>
        <v>100</v>
      </c>
      <c r="AH227" s="228">
        <v>5</v>
      </c>
      <c r="AI227" s="229">
        <v>5</v>
      </c>
      <c r="AJ227" s="230">
        <v>100</v>
      </c>
      <c r="AK227" s="7">
        <v>0</v>
      </c>
      <c r="AL227" s="7">
        <v>0</v>
      </c>
      <c r="AM227" s="53">
        <v>0</v>
      </c>
      <c r="AN227" s="54">
        <v>0</v>
      </c>
      <c r="AO227" s="238">
        <v>0</v>
      </c>
      <c r="AP227" s="54">
        <v>0</v>
      </c>
      <c r="AQ227" s="207" t="s">
        <v>1138</v>
      </c>
      <c r="AR227" s="207">
        <v>120</v>
      </c>
      <c r="AS227" s="207">
        <v>29</v>
      </c>
      <c r="AT227" s="206">
        <v>40.28</v>
      </c>
      <c r="AU227" s="207">
        <v>120</v>
      </c>
      <c r="AV227" s="207">
        <v>103</v>
      </c>
      <c r="AW227" s="206">
        <v>143.06</v>
      </c>
      <c r="AX227" s="207">
        <v>120</v>
      </c>
      <c r="AY227" s="213">
        <v>0</v>
      </c>
      <c r="AZ227" s="210">
        <v>0</v>
      </c>
      <c r="BA227" s="231">
        <f t="shared" si="74"/>
        <v>59.81125</v>
      </c>
      <c r="BB227" s="211" t="s">
        <v>930</v>
      </c>
      <c r="BC227" s="57">
        <v>801</v>
      </c>
      <c r="BD227" s="57">
        <v>218</v>
      </c>
      <c r="BE227" s="56">
        <f t="shared" si="61"/>
        <v>0.8164794007490637</v>
      </c>
      <c r="BF227" s="57">
        <v>260</v>
      </c>
      <c r="BG227" s="57">
        <v>49</v>
      </c>
      <c r="BH227" s="58">
        <f t="shared" si="62"/>
        <v>0.3769230769230769</v>
      </c>
      <c r="BI227" s="1">
        <v>40</v>
      </c>
      <c r="BJ227" s="1">
        <v>8</v>
      </c>
      <c r="BK227" s="59">
        <f t="shared" si="63"/>
        <v>20</v>
      </c>
      <c r="BL227" s="1">
        <v>40</v>
      </c>
      <c r="BM227" s="1">
        <v>3</v>
      </c>
      <c r="BN227" s="59">
        <f t="shared" si="64"/>
        <v>7.5</v>
      </c>
      <c r="BO227" s="96">
        <v>0</v>
      </c>
      <c r="BP227" s="77">
        <v>0</v>
      </c>
      <c r="BQ227" s="77">
        <v>0</v>
      </c>
      <c r="BR227" s="77">
        <v>0</v>
      </c>
      <c r="BS227" s="78">
        <v>0</v>
      </c>
      <c r="BT227" s="77">
        <v>40</v>
      </c>
      <c r="BU227" s="291"/>
      <c r="BV227" s="291"/>
      <c r="BW227" s="291"/>
      <c r="BX227" s="291"/>
      <c r="BY227" s="52">
        <v>0</v>
      </c>
      <c r="BZ227" s="226">
        <v>2990</v>
      </c>
      <c r="CA227" s="227">
        <v>1</v>
      </c>
      <c r="CB227" s="227">
        <v>100</v>
      </c>
      <c r="CC227" s="66">
        <v>432</v>
      </c>
      <c r="CD227" s="66">
        <v>432</v>
      </c>
      <c r="CE227" s="273" t="s">
        <v>135</v>
      </c>
      <c r="CF227" s="277">
        <v>4316</v>
      </c>
      <c r="CG227" s="278">
        <v>2</v>
      </c>
      <c r="CH227" s="64">
        <v>100</v>
      </c>
      <c r="CI227" s="239">
        <v>7</v>
      </c>
      <c r="CJ227" s="79">
        <v>4</v>
      </c>
      <c r="CK227" s="79">
        <v>0</v>
      </c>
      <c r="CL227" s="79">
        <v>5</v>
      </c>
      <c r="CM227" s="79">
        <v>20</v>
      </c>
      <c r="CN227" s="79">
        <v>2</v>
      </c>
      <c r="CO227" s="79">
        <v>0</v>
      </c>
      <c r="CP227" s="79">
        <v>0</v>
      </c>
      <c r="CQ227" s="240" t="s">
        <v>1177</v>
      </c>
      <c r="CR227" s="241">
        <v>57.1</v>
      </c>
      <c r="CS227" s="350">
        <v>0</v>
      </c>
      <c r="CT227" s="351">
        <v>0</v>
      </c>
      <c r="CU227" s="352">
        <v>0</v>
      </c>
      <c r="CV227" s="68">
        <v>1836</v>
      </c>
      <c r="CW227" s="69">
        <v>2348</v>
      </c>
      <c r="CX227" s="70">
        <f t="shared" si="65"/>
        <v>127.8867102396514</v>
      </c>
      <c r="CY227" s="69">
        <v>481</v>
      </c>
      <c r="CZ227" s="70">
        <f t="shared" si="66"/>
        <v>26.19825708061002</v>
      </c>
      <c r="DA227" s="69">
        <v>1827</v>
      </c>
      <c r="DB227" s="70">
        <f t="shared" si="67"/>
        <v>99.50980392156863</v>
      </c>
      <c r="DC227" s="69">
        <v>1826</v>
      </c>
      <c r="DD227" s="71">
        <f t="shared" si="68"/>
        <v>99.45533769063181</v>
      </c>
      <c r="DE227" s="69">
        <v>1826</v>
      </c>
      <c r="DF227" s="71">
        <f t="shared" si="69"/>
        <v>99.45533769063181</v>
      </c>
      <c r="DG227" s="69">
        <v>1826</v>
      </c>
      <c r="DH227" s="71">
        <f t="shared" si="70"/>
        <v>99.45533769063181</v>
      </c>
      <c r="DI227" s="72">
        <v>1826</v>
      </c>
      <c r="DJ227" s="73">
        <f t="shared" si="71"/>
        <v>99.45533769063181</v>
      </c>
      <c r="DK227" s="74">
        <v>6</v>
      </c>
      <c r="DL227" s="75">
        <f t="shared" si="72"/>
        <v>100</v>
      </c>
      <c r="DM227" s="251">
        <v>0</v>
      </c>
      <c r="DN227" s="252">
        <v>0</v>
      </c>
      <c r="DO227" s="230">
        <v>0</v>
      </c>
      <c r="DP227" s="253"/>
    </row>
    <row r="228" spans="1:120" ht="15" customHeight="1" thickBot="1">
      <c r="A228" s="47">
        <v>7</v>
      </c>
      <c r="B228" s="48" t="s">
        <v>544</v>
      </c>
      <c r="C228" s="2">
        <v>5</v>
      </c>
      <c r="D228" s="2">
        <v>1</v>
      </c>
      <c r="E228" s="2">
        <v>1</v>
      </c>
      <c r="F228" s="2">
        <v>2</v>
      </c>
      <c r="G228" s="3">
        <v>9</v>
      </c>
      <c r="H228" s="2">
        <v>2025</v>
      </c>
      <c r="I228" s="290"/>
      <c r="J228" s="49">
        <v>1</v>
      </c>
      <c r="K228" s="49">
        <v>0</v>
      </c>
      <c r="L228" s="50">
        <f>(K228*100/J228)</f>
        <v>0</v>
      </c>
      <c r="M228" s="2">
        <v>24</v>
      </c>
      <c r="N228" s="2">
        <v>23</v>
      </c>
      <c r="O228" s="51">
        <f t="shared" si="58"/>
        <v>95.83333333333334</v>
      </c>
      <c r="P228">
        <v>42.86</v>
      </c>
      <c r="Q228">
        <v>42.86</v>
      </c>
      <c r="R228">
        <v>42.86</v>
      </c>
      <c r="S228">
        <v>35.71</v>
      </c>
      <c r="T228">
        <v>41.07</v>
      </c>
      <c r="U228" s="266">
        <v>0</v>
      </c>
      <c r="V228" s="266">
        <v>7.894736842105263</v>
      </c>
      <c r="W228" s="266">
        <v>2.631578947368421</v>
      </c>
      <c r="X228" s="266">
        <v>5.263157894736842</v>
      </c>
      <c r="Y228" s="266">
        <v>0</v>
      </c>
      <c r="Z228" s="266">
        <v>2.631578947368421</v>
      </c>
      <c r="AA228" s="266">
        <v>0</v>
      </c>
      <c r="AB228" s="266">
        <v>52.94</v>
      </c>
      <c r="AC228" s="266">
        <v>2.631578947368421</v>
      </c>
      <c r="AD228" s="267">
        <v>9</v>
      </c>
      <c r="AE228" s="268">
        <v>9</v>
      </c>
      <c r="AF228" s="269">
        <f t="shared" si="59"/>
        <v>0</v>
      </c>
      <c r="AG228" s="266">
        <f t="shared" si="60"/>
        <v>0</v>
      </c>
      <c r="AH228" s="228">
        <v>0</v>
      </c>
      <c r="AI228" s="229">
        <v>0</v>
      </c>
      <c r="AJ228" s="230">
        <v>0</v>
      </c>
      <c r="AK228" s="7">
        <v>1</v>
      </c>
      <c r="AL228" s="7">
        <v>0</v>
      </c>
      <c r="AM228" s="53">
        <v>0</v>
      </c>
      <c r="AN228" s="54">
        <v>0</v>
      </c>
      <c r="AO228" s="238">
        <v>0</v>
      </c>
      <c r="AP228" s="54">
        <v>0</v>
      </c>
      <c r="AQ228" s="207" t="s">
        <v>1139</v>
      </c>
      <c r="AR228" s="207">
        <v>120</v>
      </c>
      <c r="AS228" s="207">
        <v>0</v>
      </c>
      <c r="AT228" s="206">
        <v>0</v>
      </c>
      <c r="AU228" s="207">
        <v>120</v>
      </c>
      <c r="AV228" s="207">
        <v>0</v>
      </c>
      <c r="AW228" s="206">
        <v>0</v>
      </c>
      <c r="AX228" s="207">
        <v>120</v>
      </c>
      <c r="AY228" s="213">
        <v>0</v>
      </c>
      <c r="AZ228" s="210">
        <v>0</v>
      </c>
      <c r="BA228" s="231">
        <f t="shared" si="74"/>
        <v>0</v>
      </c>
      <c r="BB228" s="211" t="s">
        <v>930</v>
      </c>
      <c r="BC228" s="57">
        <v>1014</v>
      </c>
      <c r="BD228" s="57">
        <v>547</v>
      </c>
      <c r="BE228" s="56">
        <f t="shared" si="61"/>
        <v>1.6183431952662721</v>
      </c>
      <c r="BF228" s="57">
        <v>338</v>
      </c>
      <c r="BG228" s="57">
        <v>110</v>
      </c>
      <c r="BH228" s="58">
        <f t="shared" si="62"/>
        <v>0.650887573964497</v>
      </c>
      <c r="BI228" s="1">
        <v>34</v>
      </c>
      <c r="BJ228" s="1">
        <v>17</v>
      </c>
      <c r="BK228" s="59">
        <f t="shared" si="63"/>
        <v>50</v>
      </c>
      <c r="BL228" s="1">
        <v>34</v>
      </c>
      <c r="BM228" s="1">
        <v>7</v>
      </c>
      <c r="BN228" s="59">
        <f t="shared" si="64"/>
        <v>20.588235294117645</v>
      </c>
      <c r="BO228" s="97">
        <v>0</v>
      </c>
      <c r="BP228" s="83">
        <v>1</v>
      </c>
      <c r="BQ228" s="83">
        <v>1</v>
      </c>
      <c r="BR228" s="83">
        <v>0</v>
      </c>
      <c r="BS228" s="84">
        <v>2</v>
      </c>
      <c r="BT228" s="83">
        <v>34</v>
      </c>
      <c r="BU228" s="291"/>
      <c r="BV228" s="291"/>
      <c r="BW228" s="291"/>
      <c r="BX228" s="291"/>
      <c r="BY228" s="52">
        <v>0</v>
      </c>
      <c r="BZ228" s="226">
        <v>4323</v>
      </c>
      <c r="CA228" s="227">
        <v>2</v>
      </c>
      <c r="CB228" s="227">
        <v>100</v>
      </c>
      <c r="CC228" s="66">
        <v>748</v>
      </c>
      <c r="CD228" s="66">
        <v>651</v>
      </c>
      <c r="CE228" s="273" t="s">
        <v>254</v>
      </c>
      <c r="CF228" s="277">
        <v>4323</v>
      </c>
      <c r="CG228" s="278">
        <v>2</v>
      </c>
      <c r="CH228" s="64">
        <v>100</v>
      </c>
      <c r="CI228" s="239">
        <v>7</v>
      </c>
      <c r="CJ228" s="98">
        <v>0</v>
      </c>
      <c r="CK228" s="98">
        <v>0</v>
      </c>
      <c r="CL228" s="98">
        <v>17</v>
      </c>
      <c r="CM228" s="98">
        <v>0</v>
      </c>
      <c r="CN228" s="98">
        <v>0</v>
      </c>
      <c r="CO228" s="98">
        <v>0</v>
      </c>
      <c r="CP228" s="98">
        <v>0</v>
      </c>
      <c r="CQ228" s="240" t="s">
        <v>1154</v>
      </c>
      <c r="CR228" s="241">
        <v>14.2</v>
      </c>
      <c r="CS228" s="350">
        <v>0</v>
      </c>
      <c r="CT228" s="351">
        <v>0</v>
      </c>
      <c r="CU228" s="352">
        <v>0</v>
      </c>
      <c r="CV228" s="68">
        <v>888</v>
      </c>
      <c r="CW228" s="69">
        <v>1761</v>
      </c>
      <c r="CX228" s="70">
        <f t="shared" si="65"/>
        <v>198.3108108108108</v>
      </c>
      <c r="CY228" s="69">
        <v>879</v>
      </c>
      <c r="CZ228" s="70">
        <f t="shared" si="66"/>
        <v>98.98648648648648</v>
      </c>
      <c r="DA228" s="69">
        <v>1196</v>
      </c>
      <c r="DB228" s="70">
        <f t="shared" si="67"/>
        <v>134.6846846846847</v>
      </c>
      <c r="DC228" s="69">
        <v>1705</v>
      </c>
      <c r="DD228" s="71">
        <f t="shared" si="68"/>
        <v>192.0045045045045</v>
      </c>
      <c r="DE228" s="69">
        <v>1316</v>
      </c>
      <c r="DF228" s="71">
        <f t="shared" si="69"/>
        <v>148.19819819819818</v>
      </c>
      <c r="DG228" s="69">
        <v>1259</v>
      </c>
      <c r="DH228" s="71">
        <f t="shared" si="70"/>
        <v>141.77927927927928</v>
      </c>
      <c r="DI228" s="72">
        <v>907</v>
      </c>
      <c r="DJ228" s="73">
        <f t="shared" si="71"/>
        <v>102.13963963963964</v>
      </c>
      <c r="DK228" s="74">
        <v>7</v>
      </c>
      <c r="DL228" s="75">
        <f t="shared" si="72"/>
        <v>116.66666666666667</v>
      </c>
      <c r="DM228" s="251">
        <v>0</v>
      </c>
      <c r="DN228" s="252">
        <v>0</v>
      </c>
      <c r="DO228" s="230">
        <v>0</v>
      </c>
      <c r="DP228" s="253"/>
    </row>
    <row r="229" spans="1:120" s="101" customFormat="1" ht="15" customHeight="1" thickBot="1">
      <c r="A229" s="99"/>
      <c r="B229" s="33" t="s">
        <v>545</v>
      </c>
      <c r="C229" s="85">
        <v>1976</v>
      </c>
      <c r="D229" s="85">
        <v>1326</v>
      </c>
      <c r="E229" s="85">
        <v>209</v>
      </c>
      <c r="F229" s="85">
        <v>452</v>
      </c>
      <c r="G229" s="85">
        <v>3963</v>
      </c>
      <c r="H229" s="92">
        <v>1394090</v>
      </c>
      <c r="I229" s="100">
        <f>G229/H229*100000</f>
        <v>284.2714602357093</v>
      </c>
      <c r="J229" s="49">
        <v>1</v>
      </c>
      <c r="K229" s="49">
        <v>0</v>
      </c>
      <c r="L229" s="50">
        <f>(K229*100/J229)</f>
        <v>0</v>
      </c>
      <c r="M229" s="101">
        <v>18531</v>
      </c>
      <c r="N229" s="101">
        <v>17726</v>
      </c>
      <c r="O229" s="51">
        <f t="shared" si="58"/>
        <v>95.6559279045923</v>
      </c>
      <c r="P229">
        <v>82.04</v>
      </c>
      <c r="Q229">
        <v>82.38</v>
      </c>
      <c r="R229">
        <v>81.08</v>
      </c>
      <c r="S229">
        <v>81.22</v>
      </c>
      <c r="T229">
        <v>81.68</v>
      </c>
      <c r="U229" s="270">
        <v>78.39236886597509</v>
      </c>
      <c r="V229" s="270">
        <v>75.0902753136154</v>
      </c>
      <c r="W229" s="270">
        <v>75.10906092800936</v>
      </c>
      <c r="X229" s="270">
        <v>77.73278507169843</v>
      </c>
      <c r="Y229" s="270">
        <v>67.00411196226179</v>
      </c>
      <c r="Z229" s="266">
        <v>74.88989542674655</v>
      </c>
      <c r="AA229" s="266">
        <v>70.70070341689453</v>
      </c>
      <c r="AB229" s="271">
        <v>72.05</v>
      </c>
      <c r="AC229" s="266">
        <v>58.942996096766784</v>
      </c>
      <c r="AD229" s="272">
        <v>9</v>
      </c>
      <c r="AE229" s="268">
        <v>9</v>
      </c>
      <c r="AF229" s="269">
        <f t="shared" si="59"/>
        <v>0</v>
      </c>
      <c r="AG229" s="266">
        <f t="shared" si="60"/>
        <v>0</v>
      </c>
      <c r="AH229" s="228">
        <f>SUM(AH5:AH228)</f>
        <v>658</v>
      </c>
      <c r="AI229" s="228">
        <f aca="true" t="shared" si="76" ref="AI229">SUM(AI5:AI228)</f>
        <v>312</v>
      </c>
      <c r="AJ229" s="228">
        <v>47.5</v>
      </c>
      <c r="AK229" s="7">
        <v>1070</v>
      </c>
      <c r="AL229" s="53"/>
      <c r="AM229" s="53">
        <v>79.6261682242991</v>
      </c>
      <c r="AN229" s="54">
        <v>0</v>
      </c>
      <c r="AO229" s="238">
        <v>440</v>
      </c>
      <c r="AP229" s="94">
        <v>3</v>
      </c>
      <c r="AQ229" s="232"/>
      <c r="AR229" s="207">
        <f>SUM(AR5:AR228)</f>
        <v>39108</v>
      </c>
      <c r="AS229" s="207">
        <f>SUM(AS5:AS228)</f>
        <v>7155</v>
      </c>
      <c r="AT229" s="206">
        <f>(AS229*100/BB229)</f>
        <v>30.608316221765914</v>
      </c>
      <c r="AU229" s="207">
        <f>SUM(AU5:AU228)</f>
        <v>39108</v>
      </c>
      <c r="AV229" s="207">
        <f>SUM(AV5:AV228)</f>
        <v>12387</v>
      </c>
      <c r="AW229" s="206">
        <f>(AV229*100/BB229)</f>
        <v>52.99024640657084</v>
      </c>
      <c r="AX229" s="207">
        <f>SUM(AX5:AX228)</f>
        <v>39108</v>
      </c>
      <c r="AY229" s="233">
        <f>SUM(AY5:AY228)</f>
        <v>5058</v>
      </c>
      <c r="AZ229" s="210">
        <f>(AY229*100/BB229)</f>
        <v>21.637577002053387</v>
      </c>
      <c r="BA229" s="231">
        <f t="shared" si="74"/>
        <v>34.799313398357285</v>
      </c>
      <c r="BB229" s="234">
        <v>23376</v>
      </c>
      <c r="BC229" s="57">
        <v>764972</v>
      </c>
      <c r="BD229" s="57">
        <v>126706</v>
      </c>
      <c r="BE229" s="56">
        <f t="shared" si="61"/>
        <v>0.4969044618626564</v>
      </c>
      <c r="BF229" s="57">
        <v>236781</v>
      </c>
      <c r="BG229" s="57">
        <v>37431</v>
      </c>
      <c r="BH229" s="58">
        <f t="shared" si="62"/>
        <v>0.31616557071724505</v>
      </c>
      <c r="BI229" s="103">
        <v>46429</v>
      </c>
      <c r="BJ229" s="103">
        <v>21418</v>
      </c>
      <c r="BK229" s="59">
        <f t="shared" si="63"/>
        <v>46.13065110168214</v>
      </c>
      <c r="BL229" s="103">
        <v>46429</v>
      </c>
      <c r="BM229" s="101">
        <v>10018</v>
      </c>
      <c r="BN229" s="59">
        <f t="shared" si="64"/>
        <v>21.577031596631414</v>
      </c>
      <c r="BO229" s="104">
        <v>70</v>
      </c>
      <c r="BP229" s="105">
        <v>416</v>
      </c>
      <c r="BQ229" s="105">
        <v>132</v>
      </c>
      <c r="BR229" s="105">
        <v>196</v>
      </c>
      <c r="BS229" s="105">
        <v>744</v>
      </c>
      <c r="BT229" s="105">
        <v>46429</v>
      </c>
      <c r="BU229" s="106">
        <f>BS229/BT229*1000</f>
        <v>16.02446746645416</v>
      </c>
      <c r="BV229" s="107">
        <f>BP229/BT229*1000</f>
        <v>8.959917293071141</v>
      </c>
      <c r="BW229" s="107">
        <f>BQ229/BT229*1000</f>
        <v>2.843050679532189</v>
      </c>
      <c r="BX229" s="108">
        <f>BR229/BT229*1000</f>
        <v>4.221499493850826</v>
      </c>
      <c r="BY229" s="52">
        <f>SUM(BY5:BY228)</f>
        <v>38</v>
      </c>
      <c r="BZ229" s="226">
        <v>3160748</v>
      </c>
      <c r="CA229" s="226">
        <v>1288</v>
      </c>
      <c r="CB229" s="227">
        <v>98.86</v>
      </c>
      <c r="CC229" s="109">
        <v>371332</v>
      </c>
      <c r="CD229" s="109">
        <v>286109</v>
      </c>
      <c r="CE229" s="274">
        <v>0.7705</v>
      </c>
      <c r="CF229" s="277">
        <v>3160748</v>
      </c>
      <c r="CG229" s="276">
        <v>1178</v>
      </c>
      <c r="CH229" s="64">
        <v>91</v>
      </c>
      <c r="CI229" s="239">
        <v>7</v>
      </c>
      <c r="CJ229" s="245">
        <v>8976</v>
      </c>
      <c r="CK229" s="245">
        <v>380</v>
      </c>
      <c r="CL229" s="245">
        <v>45985</v>
      </c>
      <c r="CM229" s="245">
        <v>17967</v>
      </c>
      <c r="CN229" s="245">
        <v>7681</v>
      </c>
      <c r="CO229" s="245">
        <v>12261</v>
      </c>
      <c r="CP229" s="245">
        <v>11296</v>
      </c>
      <c r="CQ229" s="246"/>
      <c r="CR229" s="241" t="s">
        <v>1178</v>
      </c>
      <c r="CS229" s="350">
        <v>0</v>
      </c>
      <c r="CT229" s="351">
        <v>0</v>
      </c>
      <c r="CU229" s="352">
        <v>0</v>
      </c>
      <c r="CV229" s="111"/>
      <c r="CW229" s="111"/>
      <c r="CX229" s="110"/>
      <c r="CY229" s="111"/>
      <c r="CZ229" s="110"/>
      <c r="DA229" s="111"/>
      <c r="DB229" s="110"/>
      <c r="DC229" s="111"/>
      <c r="DD229" s="110"/>
      <c r="DE229" s="111"/>
      <c r="DF229" s="110"/>
      <c r="DG229" s="111"/>
      <c r="DH229" s="112"/>
      <c r="DI229" s="111"/>
      <c r="DJ229" s="112"/>
      <c r="DK229" s="113"/>
      <c r="DL229" s="114">
        <v>66.07</v>
      </c>
      <c r="DM229" s="255"/>
      <c r="DN229" s="256"/>
      <c r="DO229" s="257" t="s">
        <v>1179</v>
      </c>
      <c r="DP229" s="258"/>
    </row>
    <row r="230" spans="10:99" ht="12.75">
      <c r="J230" s="49">
        <v>896</v>
      </c>
      <c r="K230" s="49">
        <v>532</v>
      </c>
      <c r="L230" s="81">
        <f>(K230*100/J230)</f>
        <v>59.375</v>
      </c>
      <c r="M230" s="115" t="s">
        <v>546</v>
      </c>
      <c r="N230" s="115"/>
      <c r="O230" s="116">
        <v>0.95</v>
      </c>
      <c r="P230" s="116"/>
      <c r="Q230" s="116"/>
      <c r="R230" s="116"/>
      <c r="S230" s="116"/>
      <c r="T230" s="116"/>
      <c r="AN230" s="54">
        <v>0</v>
      </c>
      <c r="BH230" s="58"/>
      <c r="BY230" s="52"/>
      <c r="CC230" s="304" t="s">
        <v>1180</v>
      </c>
      <c r="CD230" s="304"/>
      <c r="CE230" s="304"/>
      <c r="CS230" s="350">
        <v>0</v>
      </c>
      <c r="CT230" s="351">
        <v>0</v>
      </c>
      <c r="CU230" s="352">
        <v>0</v>
      </c>
    </row>
    <row r="231" spans="2:119" s="215" customFormat="1" ht="12.75">
      <c r="B231" s="216" t="s">
        <v>1181</v>
      </c>
      <c r="C231" s="3"/>
      <c r="D231" s="3"/>
      <c r="E231" s="3"/>
      <c r="F231" s="3"/>
      <c r="G231" s="3"/>
      <c r="H231" s="3"/>
      <c r="L231" s="215">
        <v>90</v>
      </c>
      <c r="M231" s="3"/>
      <c r="N231" s="3"/>
      <c r="O231" s="3"/>
      <c r="P231" s="3"/>
      <c r="Q231" s="3"/>
      <c r="R231" s="3"/>
      <c r="S231" s="3"/>
      <c r="T231" s="3">
        <v>90</v>
      </c>
      <c r="U231" s="217"/>
      <c r="V231" s="217"/>
      <c r="W231" s="325" t="s">
        <v>1190</v>
      </c>
      <c r="X231" s="325"/>
      <c r="Y231" s="326" t="s">
        <v>1189</v>
      </c>
      <c r="Z231" s="326"/>
      <c r="AA231" s="326"/>
      <c r="AB231" s="217"/>
      <c r="AC231" s="217"/>
      <c r="AD231" s="217"/>
      <c r="AE231" s="217"/>
      <c r="AF231" s="217"/>
      <c r="AG231" s="217"/>
      <c r="AO231" s="237">
        <v>129</v>
      </c>
      <c r="AP231" s="4">
        <v>2</v>
      </c>
      <c r="AQ231" s="218"/>
      <c r="AR231" s="218"/>
      <c r="AS231" s="218"/>
      <c r="AT231" s="218"/>
      <c r="AU231" s="218"/>
      <c r="AV231" s="218"/>
      <c r="AW231" s="218"/>
      <c r="AX231" s="218"/>
      <c r="AY231" s="218"/>
      <c r="AZ231" s="218"/>
      <c r="BA231" s="235">
        <v>37</v>
      </c>
      <c r="BB231" s="219"/>
      <c r="BC231" s="217"/>
      <c r="BD231" s="217"/>
      <c r="BE231" s="217">
        <v>0.52</v>
      </c>
      <c r="BH231" s="215">
        <v>0.32</v>
      </c>
      <c r="BK231" s="215">
        <v>48</v>
      </c>
      <c r="BN231" s="215">
        <v>21.3</v>
      </c>
      <c r="BU231" s="215">
        <v>15.5</v>
      </c>
      <c r="BY231" s="236"/>
      <c r="BZ231" s="220"/>
      <c r="CA231" s="220"/>
      <c r="CB231" s="220">
        <v>99</v>
      </c>
      <c r="CC231" s="221"/>
      <c r="CD231" s="221"/>
      <c r="CE231" s="222"/>
      <c r="CH231" s="215">
        <v>95</v>
      </c>
      <c r="CR231" s="215">
        <v>70</v>
      </c>
      <c r="CS231" s="350">
        <v>0</v>
      </c>
      <c r="CT231" s="351">
        <v>0</v>
      </c>
      <c r="CU231" s="352">
        <v>0</v>
      </c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218"/>
      <c r="DH231" s="218"/>
      <c r="DI231" s="218"/>
      <c r="DJ231" s="218"/>
      <c r="DK231" s="219"/>
      <c r="DL231" s="3">
        <v>80</v>
      </c>
      <c r="DM231" s="223"/>
      <c r="DN231" s="220"/>
      <c r="DO231" s="224">
        <v>95</v>
      </c>
    </row>
    <row r="232" spans="23:99" ht="12.75">
      <c r="W232" s="325"/>
      <c r="X232" s="325"/>
      <c r="Y232" s="326"/>
      <c r="Z232" s="326"/>
      <c r="AA232" s="326"/>
      <c r="CS232" s="350">
        <v>0</v>
      </c>
      <c r="CT232" s="351">
        <v>0</v>
      </c>
      <c r="CU232" s="352">
        <v>0</v>
      </c>
    </row>
    <row r="233" spans="23:99" ht="12.75">
      <c r="W233" s="327">
        <f>COUNTIF(AJ5:AJ228,"&gt;=70")</f>
        <v>18</v>
      </c>
      <c r="X233" s="327"/>
      <c r="Y233" s="328">
        <f>W233/224*100</f>
        <v>8.035714285714286</v>
      </c>
      <c r="Z233" s="328"/>
      <c r="AA233" s="328"/>
      <c r="CS233" s="350">
        <v>0</v>
      </c>
      <c r="CT233" s="351">
        <v>0</v>
      </c>
      <c r="CU233" s="352">
        <v>0</v>
      </c>
    </row>
    <row r="234" spans="97:98" ht="12.75">
      <c r="CS234" s="353">
        <f>SUM(CS5:CS230)</f>
        <v>64</v>
      </c>
      <c r="CT234" s="354">
        <f>SUM(CT5:CT230)</f>
        <v>17</v>
      </c>
    </row>
  </sheetData>
  <mergeCells count="72">
    <mergeCell ref="W231:X232"/>
    <mergeCell ref="Y231:AA232"/>
    <mergeCell ref="W233:X233"/>
    <mergeCell ref="Y233:AA233"/>
    <mergeCell ref="U1:AG2"/>
    <mergeCell ref="AE3:AE4"/>
    <mergeCell ref="AF3:AF4"/>
    <mergeCell ref="AG3:AG4"/>
    <mergeCell ref="AD3:AD4"/>
    <mergeCell ref="CV1:DL1"/>
    <mergeCell ref="DL2:DL4"/>
    <mergeCell ref="DK2:DK4"/>
    <mergeCell ref="CY2:CZ3"/>
    <mergeCell ref="DM1:DP3"/>
    <mergeCell ref="DO4:DP4"/>
    <mergeCell ref="CW2:CX3"/>
    <mergeCell ref="DA2:DB3"/>
    <mergeCell ref="DC2:DD3"/>
    <mergeCell ref="DE2:DF3"/>
    <mergeCell ref="DG2:DH3"/>
    <mergeCell ref="DI2:DJ3"/>
    <mergeCell ref="CC230:CE230"/>
    <mergeCell ref="CV3:CV4"/>
    <mergeCell ref="AR4:AS4"/>
    <mergeCell ref="AU4:AV4"/>
    <mergeCell ref="AX4:AY4"/>
    <mergeCell ref="BU5:BX155"/>
    <mergeCell ref="BB2:BB4"/>
    <mergeCell ref="BU157:BX219"/>
    <mergeCell ref="CS1:CU3"/>
    <mergeCell ref="AT2:AT4"/>
    <mergeCell ref="AW2:AW4"/>
    <mergeCell ref="BA2:BA4"/>
    <mergeCell ref="CI1:CR2"/>
    <mergeCell ref="CI3:CI4"/>
    <mergeCell ref="CJ3:CQ3"/>
    <mergeCell ref="BY1:BY3"/>
    <mergeCell ref="I221:I228"/>
    <mergeCell ref="BU221:BX228"/>
    <mergeCell ref="I5:I155"/>
    <mergeCell ref="P1:T3"/>
    <mergeCell ref="AQ1:BB1"/>
    <mergeCell ref="I157:I219"/>
    <mergeCell ref="C2:I2"/>
    <mergeCell ref="AQ2:AQ4"/>
    <mergeCell ref="BW3:BW4"/>
    <mergeCell ref="BT3:BT4"/>
    <mergeCell ref="BU3:BU4"/>
    <mergeCell ref="BV3:BV4"/>
    <mergeCell ref="C1:I1"/>
    <mergeCell ref="J1:L3"/>
    <mergeCell ref="M1:O3"/>
    <mergeCell ref="AH1:AJ3"/>
    <mergeCell ref="CF1:CH3"/>
    <mergeCell ref="AK1:AM3"/>
    <mergeCell ref="AN1:AN4"/>
    <mergeCell ref="AO1:AO4"/>
    <mergeCell ref="AP1:AP4"/>
    <mergeCell ref="BS3:BS4"/>
    <mergeCell ref="BC1:BE3"/>
    <mergeCell ref="BF1:BH3"/>
    <mergeCell ref="BI1:BK3"/>
    <mergeCell ref="BL1:BN3"/>
    <mergeCell ref="BO1:BX2"/>
    <mergeCell ref="BO3:BO4"/>
    <mergeCell ref="BP3:BR3"/>
    <mergeCell ref="BX3:BX4"/>
    <mergeCell ref="G3:G4"/>
    <mergeCell ref="H3:H4"/>
    <mergeCell ref="I3:I4"/>
    <mergeCell ref="BZ1:CB3"/>
    <mergeCell ref="CC1:CE3"/>
  </mergeCells>
  <conditionalFormatting sqref="U5:U229">
    <cfRule type="cellIs" priority="39" dxfId="0" operator="lessThan">
      <formula>90</formula>
    </cfRule>
  </conditionalFormatting>
  <conditionalFormatting sqref="V5:V229">
    <cfRule type="cellIs" priority="38" dxfId="0" operator="lessThan">
      <formula>95</formula>
    </cfRule>
  </conditionalFormatting>
  <conditionalFormatting sqref="AD5:AD229">
    <cfRule type="cellIs" priority="37" dxfId="1" operator="lessThan">
      <formula>80</formula>
    </cfRule>
  </conditionalFormatting>
  <conditionalFormatting sqref="W5:W229">
    <cfRule type="cellIs" priority="36" dxfId="0" operator="lessThan">
      <formula>95</formula>
    </cfRule>
  </conditionalFormatting>
  <conditionalFormatting sqref="X5:X229">
    <cfRule type="cellIs" priority="35" dxfId="0" operator="lessThan">
      <formula>95</formula>
    </cfRule>
  </conditionalFormatting>
  <conditionalFormatting sqref="Y5:Y229">
    <cfRule type="cellIs" priority="34" dxfId="0" operator="lessThan">
      <formula>95</formula>
    </cfRule>
  </conditionalFormatting>
  <conditionalFormatting sqref="Z5:Z229">
    <cfRule type="cellIs" priority="33" dxfId="0" operator="lessThan">
      <formula>90</formula>
    </cfRule>
  </conditionalFormatting>
  <conditionalFormatting sqref="AC5:AC229">
    <cfRule type="cellIs" priority="32" dxfId="0" operator="lessThan">
      <formula>90</formula>
    </cfRule>
  </conditionalFormatting>
  <conditionalFormatting sqref="AA5:AA229">
    <cfRule type="cellIs" priority="31" dxfId="0" operator="lessThan">
      <formula>95</formula>
    </cfRule>
  </conditionalFormatting>
  <conditionalFormatting sqref="AB5:AB229">
    <cfRule type="cellIs" priority="30" dxfId="0" operator="lessThan">
      <formula>80</formula>
    </cfRule>
  </conditionalFormatting>
  <conditionalFormatting sqref="AG5:AG229">
    <cfRule type="cellIs" priority="29" dxfId="0" operator="lessThan">
      <formula>70</formula>
    </cfRule>
  </conditionalFormatting>
  <conditionalFormatting sqref="U5:U229">
    <cfRule type="cellIs" priority="28" dxfId="0" operator="lessThan">
      <formula>95</formula>
    </cfRule>
  </conditionalFormatting>
  <conditionalFormatting sqref="V5:V229">
    <cfRule type="cellIs" priority="27" dxfId="0" operator="lessThan">
      <formula>95</formula>
    </cfRule>
  </conditionalFormatting>
  <conditionalFormatting sqref="W5:W229">
    <cfRule type="cellIs" priority="26" dxfId="0" operator="lessThan">
      <formula>95</formula>
    </cfRule>
  </conditionalFormatting>
  <conditionalFormatting sqref="X5:X229">
    <cfRule type="cellIs" priority="25" dxfId="0" operator="lessThan">
      <formula>95</formula>
    </cfRule>
  </conditionalFormatting>
  <conditionalFormatting sqref="Y5:Y229">
    <cfRule type="cellIs" priority="24" dxfId="0" operator="lessThan">
      <formula>90</formula>
    </cfRule>
  </conditionalFormatting>
  <conditionalFormatting sqref="AB5:AB229">
    <cfRule type="cellIs" priority="23" dxfId="0" operator="lessThan">
      <formula>90</formula>
    </cfRule>
  </conditionalFormatting>
  <conditionalFormatting sqref="Z5:Z229">
    <cfRule type="cellIs" priority="22" dxfId="0" operator="lessThan">
      <formula>95</formula>
    </cfRule>
  </conditionalFormatting>
  <conditionalFormatting sqref="AA5:AA229">
    <cfRule type="cellIs" priority="21" dxfId="0" operator="lessThan">
      <formula>80</formula>
    </cfRule>
  </conditionalFormatting>
  <conditionalFormatting sqref="U5:U229">
    <cfRule type="cellIs" priority="20" dxfId="0" operator="lessThan">
      <formula>90</formula>
    </cfRule>
  </conditionalFormatting>
  <conditionalFormatting sqref="V5:V229">
    <cfRule type="cellIs" priority="19" dxfId="0" operator="lessThan">
      <formula>95</formula>
    </cfRule>
  </conditionalFormatting>
  <conditionalFormatting sqref="W5:W229">
    <cfRule type="cellIs" priority="18" dxfId="0" operator="lessThan">
      <formula>95</formula>
    </cfRule>
  </conditionalFormatting>
  <conditionalFormatting sqref="X5:X229">
    <cfRule type="cellIs" priority="17" dxfId="0" operator="lessThan">
      <formula>95</formula>
    </cfRule>
  </conditionalFormatting>
  <conditionalFormatting sqref="Y5:Y229">
    <cfRule type="cellIs" priority="16" dxfId="0" operator="lessThan">
      <formula>95</formula>
    </cfRule>
  </conditionalFormatting>
  <conditionalFormatting sqref="Z5:Z229">
    <cfRule type="cellIs" priority="15" dxfId="0" operator="lessThan">
      <formula>90</formula>
    </cfRule>
  </conditionalFormatting>
  <conditionalFormatting sqref="AC5:AC229">
    <cfRule type="cellIs" priority="14" dxfId="0" operator="lessThan">
      <formula>90</formula>
    </cfRule>
  </conditionalFormatting>
  <conditionalFormatting sqref="AA5:AA229">
    <cfRule type="cellIs" priority="13" dxfId="0" operator="lessThan">
      <formula>95</formula>
    </cfRule>
  </conditionalFormatting>
  <conditionalFormatting sqref="AB5:AB229">
    <cfRule type="cellIs" priority="12" dxfId="0" operator="lessThan">
      <formula>80</formula>
    </cfRule>
  </conditionalFormatting>
  <conditionalFormatting sqref="U5:U229">
    <cfRule type="cellIs" priority="11" dxfId="0" operator="lessThan">
      <formula>90</formula>
    </cfRule>
  </conditionalFormatting>
  <conditionalFormatting sqref="V5:V229">
    <cfRule type="cellIs" priority="10" dxfId="0" operator="lessThan">
      <formula>95</formula>
    </cfRule>
  </conditionalFormatting>
  <conditionalFormatting sqref="W5:W229">
    <cfRule type="cellIs" priority="9" dxfId="0" operator="lessThan">
      <formula>95</formula>
    </cfRule>
  </conditionalFormatting>
  <conditionalFormatting sqref="X5:X229">
    <cfRule type="cellIs" priority="8" dxfId="0" operator="lessThan">
      <formula>95</formula>
    </cfRule>
  </conditionalFormatting>
  <conditionalFormatting sqref="Y5:Y229">
    <cfRule type="cellIs" priority="7" dxfId="0" operator="lessThan">
      <formula>95</formula>
    </cfRule>
  </conditionalFormatting>
  <conditionalFormatting sqref="Z5:Z229">
    <cfRule type="cellIs" priority="6" dxfId="0" operator="lessThan">
      <formula>90</formula>
    </cfRule>
  </conditionalFormatting>
  <conditionalFormatting sqref="AC5:AC229">
    <cfRule type="cellIs" priority="5" dxfId="0" operator="lessThan">
      <formula>90</formula>
    </cfRule>
  </conditionalFormatting>
  <conditionalFormatting sqref="AA5:AA229">
    <cfRule type="cellIs" priority="4" dxfId="0" operator="lessThan">
      <formula>95</formula>
    </cfRule>
  </conditionalFormatting>
  <conditionalFormatting sqref="AB5:AB229">
    <cfRule type="cellIs" priority="3" dxfId="0" operator="lessThan">
      <formula>80</formula>
    </cfRule>
  </conditionalFormatting>
  <conditionalFormatting sqref="AD5:AD229">
    <cfRule type="cellIs" priority="2" dxfId="1" operator="lessThan">
      <formula>80</formula>
    </cfRule>
  </conditionalFormatting>
  <conditionalFormatting sqref="AG5:AG229">
    <cfRule type="cellIs" priority="1" dxfId="0" operator="lessThan">
      <formula>70</formula>
    </cfRule>
  </conditionalFormatting>
  <printOptions/>
  <pageMargins left="0.7875" right="0.7875" top="0.984027777777778" bottom="0.984027777777778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28"/>
  <sheetViews>
    <sheetView zoomScale="130" zoomScaleNormal="130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H1" activeCellId="1" sqref="DR5:DR228 H1"/>
    </sheetView>
  </sheetViews>
  <sheetFormatPr defaultColWidth="9.140625" defaultRowHeight="12.75"/>
  <cols>
    <col min="1" max="1" width="20.28125" style="1" customWidth="1"/>
    <col min="2" max="2" width="9.57421875" style="8" customWidth="1"/>
    <col min="3" max="3" width="14.7109375" style="8" customWidth="1"/>
    <col min="4" max="4" width="7.57421875" style="8" customWidth="1"/>
    <col min="5" max="5" width="18.140625" style="117" customWidth="1"/>
    <col min="6" max="6" width="18.140625" style="118" customWidth="1"/>
    <col min="7" max="7" width="8.7109375" style="118" customWidth="1"/>
    <col min="8" max="8" width="16.8515625" style="9" customWidth="1"/>
    <col min="9" max="9" width="15.421875" style="9" customWidth="1"/>
    <col min="10" max="10" width="9.7109375" style="10" customWidth="1"/>
    <col min="11" max="11" width="10.00390625" style="0" customWidth="1"/>
    <col min="12" max="12" width="16.00390625" style="0" customWidth="1"/>
    <col min="13" max="13" width="6.28125" style="0" customWidth="1"/>
    <col min="14" max="14" width="10.28125" style="0" customWidth="1"/>
    <col min="15" max="15" width="10.421875" style="0" customWidth="1"/>
    <col min="16" max="16" width="8.28125" style="0" customWidth="1"/>
    <col min="17" max="18" width="17.8515625" style="4" customWidth="1"/>
    <col min="19" max="19" width="6.8515625" style="10" customWidth="1"/>
    <col min="20" max="20" width="25.28125" style="0" customWidth="1"/>
    <col min="21" max="21" width="10.28125" style="0" customWidth="1"/>
    <col min="22" max="22" width="7.140625" style="0" customWidth="1"/>
    <col min="23" max="23" width="24.8515625" style="4" customWidth="1"/>
    <col min="24" max="24" width="14.00390625" style="4" customWidth="1"/>
    <col min="25" max="25" width="15.8515625" style="4" customWidth="1"/>
    <col min="26" max="26" width="24.8515625" style="0" customWidth="1"/>
    <col min="27" max="27" width="9.8515625" style="0" customWidth="1"/>
    <col min="28" max="28" width="8.28125" style="0" customWidth="1"/>
    <col min="29" max="29" width="25.8515625" style="0" customWidth="1"/>
    <col min="30" max="30" width="11.00390625" style="0" customWidth="1"/>
    <col min="31" max="31" width="7.00390625" style="0" customWidth="1"/>
    <col min="32" max="34" width="8.57421875" style="0" customWidth="1"/>
    <col min="35" max="35" width="12.57421875" style="0" customWidth="1"/>
    <col min="36" max="36" width="29.00390625" style="0" customWidth="1"/>
    <col min="37" max="37" width="13.421875" style="0" customWidth="1"/>
    <col min="38" max="38" width="12.421875" style="0" customWidth="1"/>
    <col min="39" max="39" width="12.8515625" style="0" customWidth="1"/>
    <col min="40" max="40" width="17.8515625" style="0" customWidth="1"/>
    <col min="41" max="41" width="15.140625" style="0" customWidth="1"/>
    <col min="42" max="42" width="13.57421875" style="0" customWidth="1"/>
    <col min="43" max="43" width="10.8515625" style="0" customWidth="1"/>
    <col min="44" max="44" width="10.28125" style="0" customWidth="1"/>
    <col min="45" max="49" width="8.57421875" style="0" customWidth="1"/>
    <col min="50" max="50" width="16.140625" style="4" customWidth="1"/>
    <col min="51" max="51" width="12.8515625" style="4" customWidth="1"/>
    <col min="52" max="52" width="11.00390625" style="4" customWidth="1"/>
    <col min="53" max="53" width="16.57421875" style="0" customWidth="1"/>
    <col min="54" max="54" width="13.7109375" style="0" customWidth="1"/>
    <col min="55" max="55" width="10.28125" style="0" customWidth="1"/>
    <col min="56" max="56" width="10.8515625" style="1" customWidth="1"/>
    <col min="57" max="57" width="10.7109375" style="1" customWidth="1"/>
    <col min="58" max="58" width="9.00390625" style="1" customWidth="1"/>
    <col min="59" max="59" width="15.421875" style="119" customWidth="1"/>
    <col min="60" max="60" width="13.00390625" style="119" customWidth="1"/>
    <col min="61" max="61" width="7.8515625" style="119" customWidth="1"/>
    <col min="62" max="62" width="9.00390625" style="4" customWidth="1"/>
    <col min="63" max="63" width="11.421875" style="4" customWidth="1"/>
    <col min="64" max="64" width="11.00390625" style="4" customWidth="1"/>
    <col min="65" max="65" width="37.28125" style="7" customWidth="1"/>
    <col min="66" max="66" width="23.140625" style="0" customWidth="1"/>
    <col min="67" max="67" width="15.421875" style="1" customWidth="1"/>
    <col min="68" max="68" width="15.57421875" style="1" customWidth="1"/>
    <col min="69" max="69" width="6.7109375" style="1" customWidth="1"/>
    <col min="70" max="70" width="14.00390625" style="1" customWidth="1"/>
    <col min="71" max="71" width="13.7109375" style="1" customWidth="1"/>
    <col min="72" max="72" width="6.7109375" style="1" customWidth="1"/>
    <col min="73" max="73" width="14.00390625" style="1" customWidth="1"/>
    <col min="74" max="74" width="13.7109375" style="1" customWidth="1"/>
    <col min="75" max="75" width="6.7109375" style="1" customWidth="1"/>
    <col min="76" max="76" width="26.57421875" style="1" customWidth="1"/>
    <col min="77" max="77" width="50.421875" style="1" customWidth="1"/>
    <col min="78" max="78" width="14.00390625" style="1" customWidth="1"/>
    <col min="79" max="79" width="13.7109375" style="1" customWidth="1"/>
    <col min="80" max="80" width="6.7109375" style="1" customWidth="1"/>
    <col min="81" max="81" width="14.00390625" style="2" customWidth="1"/>
    <col min="82" max="82" width="13.7109375" style="2" customWidth="1"/>
    <col min="83" max="83" width="6.7109375" style="2" customWidth="1"/>
    <col min="84" max="84" width="14.00390625" style="1" customWidth="1"/>
    <col min="85" max="85" width="13.7109375" style="1" customWidth="1"/>
    <col min="86" max="86" width="6.7109375" style="1" customWidth="1"/>
    <col min="87" max="87" width="19.140625" style="2" customWidth="1"/>
    <col min="88" max="88" width="13.7109375" style="2" customWidth="1"/>
    <col min="89" max="89" width="6.7109375" style="2" customWidth="1"/>
    <col min="90" max="90" width="14.00390625" style="1" customWidth="1"/>
    <col min="91" max="91" width="15.8515625" style="1" customWidth="1"/>
    <col min="92" max="92" width="10.28125" style="1" customWidth="1"/>
    <col min="93" max="93" width="32.28125" style="2" customWidth="1"/>
    <col min="94" max="94" width="14.00390625" style="1" customWidth="1"/>
    <col min="95" max="95" width="15.8515625" style="1" customWidth="1"/>
    <col min="96" max="96" width="10.28125" style="1" customWidth="1"/>
    <col min="97" max="97" width="28.140625" style="2" customWidth="1"/>
    <col min="98" max="98" width="22.8515625" style="1" customWidth="1"/>
    <col min="99" max="99" width="28.140625" style="2" customWidth="1"/>
    <col min="100" max="100" width="14.00390625" style="1" customWidth="1"/>
    <col min="101" max="101" width="15.8515625" style="1" customWidth="1"/>
    <col min="102" max="102" width="10.28125" style="1" customWidth="1"/>
    <col min="103" max="103" width="9.57421875" style="2" customWidth="1"/>
    <col min="104" max="104" width="12.57421875" style="2" customWidth="1"/>
    <col min="105" max="105" width="8.00390625" style="2" customWidth="1"/>
    <col min="106" max="106" width="22.00390625" style="1" customWidth="1"/>
    <col min="107" max="107" width="11.28125" style="2" customWidth="1"/>
    <col min="108" max="108" width="11.57421875" style="2" customWidth="1"/>
    <col min="109" max="109" width="6.57421875" style="2" customWidth="1"/>
    <col min="110" max="110" width="14.00390625" style="5" customWidth="1"/>
    <col min="111" max="111" width="15.8515625" style="5" customWidth="1"/>
    <col min="112" max="112" width="10.28125" style="6" customWidth="1"/>
    <col min="113" max="113" width="23.28125" style="2" customWidth="1"/>
    <col min="114" max="115" width="14.00390625" style="5" customWidth="1"/>
    <col min="116" max="116" width="7.00390625" style="6" customWidth="1"/>
    <col min="117" max="117" width="15.140625" style="5" customWidth="1"/>
    <col min="118" max="118" width="15.7109375" style="5" customWidth="1"/>
    <col min="119" max="119" width="10.57421875" style="6" customWidth="1"/>
    <col min="120" max="120" width="21.7109375" style="1" customWidth="1"/>
    <col min="121" max="121" width="34.28125" style="2" customWidth="1"/>
    <col min="122" max="122" width="25.7109375" style="1" customWidth="1"/>
    <col min="123" max="123" width="28.8515625" style="2" customWidth="1"/>
    <col min="124" max="124" width="34.00390625" style="1" customWidth="1"/>
    <col min="125" max="125" width="28.8515625" style="2" customWidth="1"/>
    <col min="126" max="126" width="34.00390625" style="1" customWidth="1"/>
    <col min="127" max="127" width="20.421875" style="2" customWidth="1"/>
    <col min="128" max="128" width="19.00390625" style="2" customWidth="1"/>
    <col min="129" max="129" width="9.00390625" style="2" customWidth="1"/>
    <col min="130" max="130" width="39.140625" style="1" customWidth="1"/>
    <col min="131" max="131" width="33.7109375" style="2" customWidth="1"/>
    <col min="132" max="132" width="39.140625" style="1" customWidth="1"/>
    <col min="133" max="133" width="25.421875" style="2" customWidth="1"/>
    <col min="134" max="134" width="25.28125" style="1" customWidth="1"/>
    <col min="135" max="135" width="26.57421875" style="2" customWidth="1"/>
    <col min="136" max="1025" width="8.57421875" style="0" customWidth="1"/>
  </cols>
  <sheetData>
    <row r="1" spans="1:135" s="18" customFormat="1" ht="12.75" customHeight="1">
      <c r="A1" s="120"/>
      <c r="B1" s="283" t="s">
        <v>547</v>
      </c>
      <c r="C1" s="283"/>
      <c r="D1" s="283"/>
      <c r="E1" s="334" t="s">
        <v>548</v>
      </c>
      <c r="F1" s="334"/>
      <c r="G1" s="334"/>
      <c r="H1" s="335" t="s">
        <v>549</v>
      </c>
      <c r="I1" s="335"/>
      <c r="J1" s="335"/>
      <c r="K1" s="334" t="s">
        <v>550</v>
      </c>
      <c r="L1" s="334"/>
      <c r="M1" s="334"/>
      <c r="N1" s="335" t="s">
        <v>551</v>
      </c>
      <c r="O1" s="335"/>
      <c r="P1" s="335"/>
      <c r="Q1" s="336" t="s">
        <v>552</v>
      </c>
      <c r="R1" s="336"/>
      <c r="S1" s="336"/>
      <c r="T1" s="335" t="s">
        <v>553</v>
      </c>
      <c r="U1" s="335"/>
      <c r="V1" s="335"/>
      <c r="W1" s="337" t="s">
        <v>554</v>
      </c>
      <c r="X1" s="337"/>
      <c r="Y1" s="337"/>
      <c r="Z1" s="335" t="s">
        <v>555</v>
      </c>
      <c r="AA1" s="335"/>
      <c r="AB1" s="335"/>
      <c r="AC1" s="338" t="s">
        <v>556</v>
      </c>
      <c r="AD1" s="338"/>
      <c r="AE1" s="338"/>
      <c r="AF1" s="339" t="s">
        <v>557</v>
      </c>
      <c r="AG1" s="339"/>
      <c r="AH1" s="339"/>
      <c r="AI1" s="339"/>
      <c r="AJ1" s="338" t="s">
        <v>558</v>
      </c>
      <c r="AK1" s="339" t="s">
        <v>559</v>
      </c>
      <c r="AL1" s="339"/>
      <c r="AM1" s="339"/>
      <c r="AN1" s="339" t="s">
        <v>560</v>
      </c>
      <c r="AO1" s="339"/>
      <c r="AP1" s="339"/>
      <c r="AQ1" s="338" t="s">
        <v>561</v>
      </c>
      <c r="AR1" s="338"/>
      <c r="AS1" s="338"/>
      <c r="AT1" s="340" t="s">
        <v>562</v>
      </c>
      <c r="AU1" s="340"/>
      <c r="AV1" s="340"/>
      <c r="AW1" s="340"/>
      <c r="AX1" s="338" t="s">
        <v>563</v>
      </c>
      <c r="AY1" s="338"/>
      <c r="AZ1" s="338"/>
      <c r="BA1" s="339" t="s">
        <v>564</v>
      </c>
      <c r="BB1" s="339"/>
      <c r="BC1" s="339"/>
      <c r="BD1" s="334" t="s">
        <v>565</v>
      </c>
      <c r="BE1" s="334"/>
      <c r="BF1" s="334"/>
      <c r="BG1" s="283" t="s">
        <v>566</v>
      </c>
      <c r="BH1" s="283"/>
      <c r="BI1" s="283"/>
      <c r="BJ1" s="334" t="s">
        <v>567</v>
      </c>
      <c r="BK1" s="334"/>
      <c r="BL1" s="334"/>
      <c r="BM1" s="335" t="s">
        <v>568</v>
      </c>
      <c r="BN1" s="334" t="s">
        <v>569</v>
      </c>
      <c r="BO1" s="335" t="s">
        <v>570</v>
      </c>
      <c r="BP1" s="335"/>
      <c r="BQ1" s="335"/>
      <c r="BR1" s="341" t="s">
        <v>571</v>
      </c>
      <c r="BS1" s="341"/>
      <c r="BT1" s="341"/>
      <c r="BU1" s="340" t="s">
        <v>572</v>
      </c>
      <c r="BV1" s="340"/>
      <c r="BW1" s="340"/>
      <c r="BX1" s="341" t="s">
        <v>573</v>
      </c>
      <c r="BY1" s="340" t="s">
        <v>574</v>
      </c>
      <c r="BZ1" s="341" t="s">
        <v>575</v>
      </c>
      <c r="CA1" s="341"/>
      <c r="CB1" s="341"/>
      <c r="CC1" s="342" t="s">
        <v>576</v>
      </c>
      <c r="CD1" s="342"/>
      <c r="CE1" s="342"/>
      <c r="CF1" s="341" t="s">
        <v>577</v>
      </c>
      <c r="CG1" s="341"/>
      <c r="CH1" s="341"/>
      <c r="CI1" s="285" t="s">
        <v>578</v>
      </c>
      <c r="CJ1" s="285"/>
      <c r="CK1" s="285"/>
      <c r="CL1" s="341" t="s">
        <v>579</v>
      </c>
      <c r="CM1" s="341"/>
      <c r="CN1" s="341"/>
      <c r="CO1" s="342" t="s">
        <v>580</v>
      </c>
      <c r="CP1" s="341" t="s">
        <v>581</v>
      </c>
      <c r="CQ1" s="341"/>
      <c r="CR1" s="341"/>
      <c r="CS1" s="342" t="s">
        <v>582</v>
      </c>
      <c r="CT1" s="341" t="s">
        <v>583</v>
      </c>
      <c r="CU1" s="342" t="s">
        <v>584</v>
      </c>
      <c r="CV1" s="341" t="s">
        <v>585</v>
      </c>
      <c r="CW1" s="341"/>
      <c r="CX1" s="341"/>
      <c r="CY1" s="342" t="s">
        <v>586</v>
      </c>
      <c r="CZ1" s="342"/>
      <c r="DA1" s="342"/>
      <c r="DB1" s="341" t="s">
        <v>587</v>
      </c>
      <c r="DC1" s="342" t="s">
        <v>588</v>
      </c>
      <c r="DD1" s="342"/>
      <c r="DE1" s="342"/>
      <c r="DF1" s="336" t="s">
        <v>589</v>
      </c>
      <c r="DG1" s="336"/>
      <c r="DH1" s="336"/>
      <c r="DI1" s="342" t="s">
        <v>590</v>
      </c>
      <c r="DJ1" s="343" t="s">
        <v>591</v>
      </c>
      <c r="DK1" s="343"/>
      <c r="DL1" s="343"/>
      <c r="DM1" s="342" t="s">
        <v>592</v>
      </c>
      <c r="DN1" s="342"/>
      <c r="DO1" s="342"/>
      <c r="DP1" s="341" t="s">
        <v>593</v>
      </c>
      <c r="DQ1" s="342" t="s">
        <v>594</v>
      </c>
      <c r="DR1" s="341" t="s">
        <v>595</v>
      </c>
      <c r="DS1" s="342" t="s">
        <v>596</v>
      </c>
      <c r="DT1" s="341" t="s">
        <v>597</v>
      </c>
      <c r="DU1" s="342" t="s">
        <v>598</v>
      </c>
      <c r="DV1" s="341" t="s">
        <v>599</v>
      </c>
      <c r="DW1" s="342" t="s">
        <v>600</v>
      </c>
      <c r="DX1" s="342"/>
      <c r="DY1" s="342"/>
      <c r="DZ1" s="341" t="s">
        <v>601</v>
      </c>
      <c r="EA1" s="342" t="s">
        <v>602</v>
      </c>
      <c r="EB1" s="341" t="s">
        <v>603</v>
      </c>
      <c r="EC1" s="342" t="s">
        <v>604</v>
      </c>
      <c r="ED1" s="341" t="s">
        <v>605</v>
      </c>
      <c r="EE1" s="342" t="s">
        <v>606</v>
      </c>
    </row>
    <row r="2" spans="1:135" ht="16.5" customHeight="1">
      <c r="A2" s="120"/>
      <c r="B2" s="283"/>
      <c r="C2" s="283"/>
      <c r="D2" s="283"/>
      <c r="E2" s="334"/>
      <c r="F2" s="334"/>
      <c r="G2" s="334"/>
      <c r="H2" s="335"/>
      <c r="I2" s="335"/>
      <c r="J2" s="335"/>
      <c r="K2" s="334"/>
      <c r="L2" s="334"/>
      <c r="M2" s="334"/>
      <c r="N2" s="335"/>
      <c r="O2" s="335"/>
      <c r="P2" s="335"/>
      <c r="Q2" s="336"/>
      <c r="R2" s="336"/>
      <c r="S2" s="336"/>
      <c r="T2" s="335"/>
      <c r="U2" s="335"/>
      <c r="V2" s="335"/>
      <c r="W2" s="337"/>
      <c r="X2" s="337"/>
      <c r="Y2" s="337"/>
      <c r="Z2" s="335"/>
      <c r="AA2" s="335"/>
      <c r="AB2" s="335"/>
      <c r="AC2" s="338"/>
      <c r="AD2" s="338"/>
      <c r="AE2" s="338"/>
      <c r="AF2" s="339"/>
      <c r="AG2" s="339"/>
      <c r="AH2" s="339"/>
      <c r="AI2" s="339"/>
      <c r="AJ2" s="338"/>
      <c r="AK2" s="339"/>
      <c r="AL2" s="339"/>
      <c r="AM2" s="339"/>
      <c r="AN2" s="339"/>
      <c r="AO2" s="339"/>
      <c r="AP2" s="339"/>
      <c r="AQ2" s="338"/>
      <c r="AR2" s="338"/>
      <c r="AS2" s="338"/>
      <c r="AT2" s="340"/>
      <c r="AU2" s="340"/>
      <c r="AV2" s="340"/>
      <c r="AW2" s="340"/>
      <c r="AX2" s="338"/>
      <c r="AY2" s="338"/>
      <c r="AZ2" s="338"/>
      <c r="BA2" s="339"/>
      <c r="BB2" s="339"/>
      <c r="BC2" s="339"/>
      <c r="BD2" s="334"/>
      <c r="BE2" s="334"/>
      <c r="BF2" s="334"/>
      <c r="BG2" s="283"/>
      <c r="BH2" s="283"/>
      <c r="BI2" s="283"/>
      <c r="BJ2" s="334"/>
      <c r="BK2" s="334"/>
      <c r="BL2" s="334"/>
      <c r="BM2" s="335"/>
      <c r="BN2" s="334"/>
      <c r="BO2" s="335"/>
      <c r="BP2" s="335"/>
      <c r="BQ2" s="335"/>
      <c r="BR2" s="341"/>
      <c r="BS2" s="341"/>
      <c r="BT2" s="341"/>
      <c r="BU2" s="340"/>
      <c r="BV2" s="340"/>
      <c r="BW2" s="340"/>
      <c r="BX2" s="341"/>
      <c r="BY2" s="340"/>
      <c r="BZ2" s="341"/>
      <c r="CA2" s="341"/>
      <c r="CB2" s="341"/>
      <c r="CC2" s="342"/>
      <c r="CD2" s="342"/>
      <c r="CE2" s="342"/>
      <c r="CF2" s="341"/>
      <c r="CG2" s="341"/>
      <c r="CH2" s="341"/>
      <c r="CI2" s="285"/>
      <c r="CJ2" s="285"/>
      <c r="CK2" s="285"/>
      <c r="CL2" s="341"/>
      <c r="CM2" s="341"/>
      <c r="CN2" s="341"/>
      <c r="CO2" s="342"/>
      <c r="CP2" s="341"/>
      <c r="CQ2" s="341"/>
      <c r="CR2" s="341"/>
      <c r="CS2" s="342"/>
      <c r="CT2" s="341"/>
      <c r="CU2" s="342"/>
      <c r="CV2" s="341"/>
      <c r="CW2" s="341"/>
      <c r="CX2" s="341"/>
      <c r="CY2" s="342"/>
      <c r="CZ2" s="342"/>
      <c r="DA2" s="342"/>
      <c r="DB2" s="341"/>
      <c r="DC2" s="342"/>
      <c r="DD2" s="342"/>
      <c r="DE2" s="342"/>
      <c r="DF2" s="336"/>
      <c r="DG2" s="336"/>
      <c r="DH2" s="336"/>
      <c r="DI2" s="342"/>
      <c r="DJ2" s="343"/>
      <c r="DK2" s="343"/>
      <c r="DL2" s="343"/>
      <c r="DM2" s="342"/>
      <c r="DN2" s="342"/>
      <c r="DO2" s="342"/>
      <c r="DP2" s="341"/>
      <c r="DQ2" s="342"/>
      <c r="DR2" s="341"/>
      <c r="DS2" s="342"/>
      <c r="DT2" s="341"/>
      <c r="DU2" s="342"/>
      <c r="DV2" s="341"/>
      <c r="DW2" s="342"/>
      <c r="DX2" s="342"/>
      <c r="DY2" s="342"/>
      <c r="DZ2" s="341"/>
      <c r="EA2" s="342"/>
      <c r="EB2" s="341"/>
      <c r="EC2" s="342"/>
      <c r="ED2" s="341"/>
      <c r="EE2" s="342"/>
    </row>
    <row r="3" spans="1:135" ht="36.75" customHeight="1">
      <c r="A3" s="120"/>
      <c r="B3" s="283"/>
      <c r="C3" s="283"/>
      <c r="D3" s="283"/>
      <c r="E3" s="334"/>
      <c r="F3" s="334"/>
      <c r="G3" s="334"/>
      <c r="H3" s="335"/>
      <c r="I3" s="335"/>
      <c r="J3" s="335"/>
      <c r="K3" s="334"/>
      <c r="L3" s="334"/>
      <c r="M3" s="334"/>
      <c r="N3" s="335"/>
      <c r="O3" s="335"/>
      <c r="P3" s="335"/>
      <c r="Q3" s="336"/>
      <c r="R3" s="336"/>
      <c r="S3" s="336"/>
      <c r="T3" s="335"/>
      <c r="U3" s="335"/>
      <c r="V3" s="335"/>
      <c r="W3" s="337" t="s">
        <v>607</v>
      </c>
      <c r="X3" s="337" t="s">
        <v>608</v>
      </c>
      <c r="Y3" s="337" t="s">
        <v>609</v>
      </c>
      <c r="Z3" s="335"/>
      <c r="AA3" s="335"/>
      <c r="AB3" s="335"/>
      <c r="AC3" s="338"/>
      <c r="AD3" s="338"/>
      <c r="AE3" s="338"/>
      <c r="AF3" s="339"/>
      <c r="AG3" s="339"/>
      <c r="AH3" s="339"/>
      <c r="AI3" s="339"/>
      <c r="AJ3" s="338"/>
      <c r="AK3" s="339"/>
      <c r="AL3" s="339"/>
      <c r="AM3" s="339"/>
      <c r="AN3" s="339"/>
      <c r="AO3" s="339"/>
      <c r="AP3" s="339"/>
      <c r="AQ3" s="338"/>
      <c r="AR3" s="338"/>
      <c r="AS3" s="338"/>
      <c r="AT3" s="340"/>
      <c r="AU3" s="340"/>
      <c r="AV3" s="340"/>
      <c r="AW3" s="340"/>
      <c r="AX3" s="338"/>
      <c r="AY3" s="338"/>
      <c r="AZ3" s="338"/>
      <c r="BA3" s="339"/>
      <c r="BB3" s="339"/>
      <c r="BC3" s="339"/>
      <c r="BD3" s="334"/>
      <c r="BE3" s="334"/>
      <c r="BF3" s="334"/>
      <c r="BG3" s="283"/>
      <c r="BH3" s="283"/>
      <c r="BI3" s="283"/>
      <c r="BJ3" s="334"/>
      <c r="BK3" s="334"/>
      <c r="BL3" s="334"/>
      <c r="BM3" s="335"/>
      <c r="BN3" s="334"/>
      <c r="BO3" s="335"/>
      <c r="BP3" s="335"/>
      <c r="BQ3" s="335"/>
      <c r="BR3" s="341"/>
      <c r="BS3" s="341"/>
      <c r="BT3" s="341"/>
      <c r="BU3" s="340"/>
      <c r="BV3" s="340"/>
      <c r="BW3" s="340"/>
      <c r="BX3" s="341"/>
      <c r="BY3" s="340"/>
      <c r="BZ3" s="341"/>
      <c r="CA3" s="341"/>
      <c r="CB3" s="341"/>
      <c r="CC3" s="342"/>
      <c r="CD3" s="342"/>
      <c r="CE3" s="342"/>
      <c r="CF3" s="341"/>
      <c r="CG3" s="341"/>
      <c r="CH3" s="341"/>
      <c r="CI3" s="285"/>
      <c r="CJ3" s="285"/>
      <c r="CK3" s="285"/>
      <c r="CL3" s="341"/>
      <c r="CM3" s="341"/>
      <c r="CN3" s="341"/>
      <c r="CO3" s="342"/>
      <c r="CP3" s="341"/>
      <c r="CQ3" s="341"/>
      <c r="CR3" s="341"/>
      <c r="CS3" s="342"/>
      <c r="CT3" s="341"/>
      <c r="CU3" s="342"/>
      <c r="CV3" s="341"/>
      <c r="CW3" s="341"/>
      <c r="CX3" s="341"/>
      <c r="CY3" s="342"/>
      <c r="CZ3" s="342"/>
      <c r="DA3" s="342"/>
      <c r="DB3" s="341"/>
      <c r="DC3" s="342"/>
      <c r="DD3" s="342"/>
      <c r="DE3" s="342"/>
      <c r="DF3" s="336"/>
      <c r="DG3" s="336"/>
      <c r="DH3" s="336"/>
      <c r="DI3" s="342"/>
      <c r="DJ3" s="343"/>
      <c r="DK3" s="343"/>
      <c r="DL3" s="343"/>
      <c r="DM3" s="342"/>
      <c r="DN3" s="342"/>
      <c r="DO3" s="342"/>
      <c r="DP3" s="341"/>
      <c r="DQ3" s="342"/>
      <c r="DR3" s="341"/>
      <c r="DS3" s="342"/>
      <c r="DT3" s="341"/>
      <c r="DU3" s="342"/>
      <c r="DV3" s="341"/>
      <c r="DW3" s="342"/>
      <c r="DX3" s="342"/>
      <c r="DY3" s="342"/>
      <c r="DZ3" s="341"/>
      <c r="EA3" s="342"/>
      <c r="EB3" s="341"/>
      <c r="EC3" s="342"/>
      <c r="ED3" s="341"/>
      <c r="EE3" s="342"/>
    </row>
    <row r="4" spans="1:135" s="46" customFormat="1" ht="44.25" customHeight="1">
      <c r="A4" s="102" t="s">
        <v>63</v>
      </c>
      <c r="B4" s="129" t="s">
        <v>610</v>
      </c>
      <c r="C4" s="17" t="s">
        <v>611</v>
      </c>
      <c r="D4" s="17" t="s">
        <v>25</v>
      </c>
      <c r="E4" s="121" t="s">
        <v>612</v>
      </c>
      <c r="F4" s="121" t="s">
        <v>613</v>
      </c>
      <c r="G4" s="121" t="s">
        <v>25</v>
      </c>
      <c r="H4" s="122" t="s">
        <v>614</v>
      </c>
      <c r="I4" s="122" t="s">
        <v>615</v>
      </c>
      <c r="J4" s="130" t="s">
        <v>25</v>
      </c>
      <c r="K4" s="131" t="s">
        <v>610</v>
      </c>
      <c r="L4" s="121" t="s">
        <v>611</v>
      </c>
      <c r="M4" s="121" t="s">
        <v>25</v>
      </c>
      <c r="N4" s="102" t="s">
        <v>610</v>
      </c>
      <c r="O4" s="122" t="s">
        <v>616</v>
      </c>
      <c r="P4" s="102" t="s">
        <v>25</v>
      </c>
      <c r="Q4" s="123" t="s">
        <v>617</v>
      </c>
      <c r="R4" s="123" t="s">
        <v>618</v>
      </c>
      <c r="S4" s="132" t="s">
        <v>25</v>
      </c>
      <c r="T4" s="122" t="s">
        <v>619</v>
      </c>
      <c r="U4" s="122" t="s">
        <v>610</v>
      </c>
      <c r="V4" s="122" t="s">
        <v>609</v>
      </c>
      <c r="W4" s="337"/>
      <c r="X4" s="337"/>
      <c r="Y4" s="337"/>
      <c r="Z4" s="122" t="s">
        <v>620</v>
      </c>
      <c r="AA4" s="122" t="s">
        <v>621</v>
      </c>
      <c r="AB4" s="122" t="s">
        <v>622</v>
      </c>
      <c r="AC4" s="124" t="s">
        <v>623</v>
      </c>
      <c r="AD4" s="124" t="s">
        <v>621</v>
      </c>
      <c r="AE4" s="124" t="s">
        <v>624</v>
      </c>
      <c r="AF4" s="133"/>
      <c r="AG4" s="133"/>
      <c r="AH4" s="133"/>
      <c r="AI4" s="133" t="s">
        <v>25</v>
      </c>
      <c r="AJ4" s="124" t="s">
        <v>625</v>
      </c>
      <c r="AK4" s="134" t="s">
        <v>626</v>
      </c>
      <c r="AL4" s="134" t="s">
        <v>627</v>
      </c>
      <c r="AM4" s="135" t="s">
        <v>628</v>
      </c>
      <c r="AN4" s="125" t="s">
        <v>629</v>
      </c>
      <c r="AO4" s="125" t="s">
        <v>630</v>
      </c>
      <c r="AP4" s="135" t="s">
        <v>628</v>
      </c>
      <c r="AQ4" s="121" t="s">
        <v>631</v>
      </c>
      <c r="AR4" s="121" t="s">
        <v>632</v>
      </c>
      <c r="AS4" s="131" t="s">
        <v>25</v>
      </c>
      <c r="AT4" s="102"/>
      <c r="AU4" s="102"/>
      <c r="AV4" s="102"/>
      <c r="AW4" s="102" t="s">
        <v>25</v>
      </c>
      <c r="AX4" s="124" t="s">
        <v>633</v>
      </c>
      <c r="AY4" s="124" t="s">
        <v>634</v>
      </c>
      <c r="AZ4" s="136" t="s">
        <v>25</v>
      </c>
      <c r="BA4" s="125" t="s">
        <v>635</v>
      </c>
      <c r="BB4" s="137" t="s">
        <v>636</v>
      </c>
      <c r="BC4" s="133" t="s">
        <v>25</v>
      </c>
      <c r="BD4" s="121" t="s">
        <v>637</v>
      </c>
      <c r="BE4" s="121" t="s">
        <v>638</v>
      </c>
      <c r="BF4" s="131" t="s">
        <v>25</v>
      </c>
      <c r="BG4" s="17" t="s">
        <v>639</v>
      </c>
      <c r="BH4" s="17" t="s">
        <v>640</v>
      </c>
      <c r="BI4" s="17" t="s">
        <v>25</v>
      </c>
      <c r="BJ4" s="131" t="s">
        <v>641</v>
      </c>
      <c r="BK4" s="121" t="s">
        <v>642</v>
      </c>
      <c r="BL4" s="121" t="s">
        <v>25</v>
      </c>
      <c r="BM4" s="102" t="s">
        <v>643</v>
      </c>
      <c r="BN4" s="131" t="s">
        <v>643</v>
      </c>
      <c r="BO4" s="122" t="s">
        <v>644</v>
      </c>
      <c r="BP4" s="122" t="s">
        <v>645</v>
      </c>
      <c r="BQ4" s="102" t="s">
        <v>25</v>
      </c>
      <c r="BR4" s="121" t="s">
        <v>646</v>
      </c>
      <c r="BS4" s="121" t="s">
        <v>647</v>
      </c>
      <c r="BT4" s="131" t="s">
        <v>25</v>
      </c>
      <c r="BU4" s="122" t="s">
        <v>646</v>
      </c>
      <c r="BV4" s="122" t="s">
        <v>647</v>
      </c>
      <c r="BW4" s="102" t="s">
        <v>25</v>
      </c>
      <c r="BX4" s="131" t="s">
        <v>643</v>
      </c>
      <c r="BY4" s="122" t="s">
        <v>648</v>
      </c>
      <c r="BZ4" s="121"/>
      <c r="CA4" s="121"/>
      <c r="CB4" s="131" t="s">
        <v>25</v>
      </c>
      <c r="CC4" s="17"/>
      <c r="CD4" s="17"/>
      <c r="CE4" s="129" t="s">
        <v>25</v>
      </c>
      <c r="CF4" s="121"/>
      <c r="CG4" s="121"/>
      <c r="CH4" s="131" t="s">
        <v>25</v>
      </c>
      <c r="CI4" s="17" t="s">
        <v>649</v>
      </c>
      <c r="CJ4" s="17" t="s">
        <v>650</v>
      </c>
      <c r="CK4" s="129" t="s">
        <v>25</v>
      </c>
      <c r="CL4" s="126" t="s">
        <v>651</v>
      </c>
      <c r="CM4" s="126" t="s">
        <v>652</v>
      </c>
      <c r="CN4" s="138" t="s">
        <v>25</v>
      </c>
      <c r="CO4" s="80" t="s">
        <v>653</v>
      </c>
      <c r="CP4" s="126"/>
      <c r="CQ4" s="126"/>
      <c r="CR4" s="138" t="s">
        <v>25</v>
      </c>
      <c r="CS4" s="80" t="s">
        <v>653</v>
      </c>
      <c r="CT4" s="138" t="s">
        <v>653</v>
      </c>
      <c r="CU4" s="80" t="s">
        <v>653</v>
      </c>
      <c r="CV4" s="126" t="s">
        <v>654</v>
      </c>
      <c r="CW4" s="126" t="s">
        <v>655</v>
      </c>
      <c r="CX4" s="138" t="s">
        <v>25</v>
      </c>
      <c r="CY4" s="127" t="s">
        <v>654</v>
      </c>
      <c r="CZ4" s="127" t="s">
        <v>655</v>
      </c>
      <c r="DA4" s="80" t="s">
        <v>25</v>
      </c>
      <c r="DB4" s="138" t="s">
        <v>653</v>
      </c>
      <c r="DC4" s="127" t="s">
        <v>656</v>
      </c>
      <c r="DD4" s="127" t="s">
        <v>657</v>
      </c>
      <c r="DE4" s="80" t="s">
        <v>25</v>
      </c>
      <c r="DF4" s="123" t="s">
        <v>658</v>
      </c>
      <c r="DG4" s="123" t="s">
        <v>659</v>
      </c>
      <c r="DH4" s="132" t="s">
        <v>25</v>
      </c>
      <c r="DI4" s="80" t="s">
        <v>653</v>
      </c>
      <c r="DJ4" s="128" t="s">
        <v>660</v>
      </c>
      <c r="DK4" s="128" t="s">
        <v>661</v>
      </c>
      <c r="DL4" s="139" t="s">
        <v>25</v>
      </c>
      <c r="DM4" s="127" t="s">
        <v>662</v>
      </c>
      <c r="DN4" s="127" t="s">
        <v>663</v>
      </c>
      <c r="DO4" s="140" t="s">
        <v>25</v>
      </c>
      <c r="DP4" s="138" t="s">
        <v>25</v>
      </c>
      <c r="DQ4" s="80" t="s">
        <v>25</v>
      </c>
      <c r="DR4" s="138" t="s">
        <v>25</v>
      </c>
      <c r="DS4" s="80" t="s">
        <v>25</v>
      </c>
      <c r="DT4" s="138" t="s">
        <v>25</v>
      </c>
      <c r="DU4" s="80" t="s">
        <v>25</v>
      </c>
      <c r="DV4" s="138" t="s">
        <v>25</v>
      </c>
      <c r="DW4" s="28" t="s">
        <v>664</v>
      </c>
      <c r="DX4" s="28" t="s">
        <v>665</v>
      </c>
      <c r="DY4" s="102" t="s">
        <v>25</v>
      </c>
      <c r="DZ4" s="138" t="s">
        <v>653</v>
      </c>
      <c r="EA4" s="80" t="s">
        <v>653</v>
      </c>
      <c r="EB4" s="138" t="s">
        <v>653</v>
      </c>
      <c r="EC4" s="80" t="s">
        <v>653</v>
      </c>
      <c r="ED4" s="138" t="s">
        <v>653</v>
      </c>
      <c r="EE4" s="80" t="s">
        <v>653</v>
      </c>
    </row>
    <row r="5" spans="1:135" ht="15" customHeight="1">
      <c r="A5" s="141" t="s">
        <v>127</v>
      </c>
      <c r="B5" s="63">
        <v>5177</v>
      </c>
      <c r="C5" s="63">
        <v>5177</v>
      </c>
      <c r="D5" s="64">
        <v>100</v>
      </c>
      <c r="E5" s="142">
        <v>75</v>
      </c>
      <c r="F5" s="142">
        <v>168</v>
      </c>
      <c r="G5" s="143">
        <f aca="true" t="shared" si="0" ref="G5:G27">E5/F5*100</f>
        <v>44.642857142857146</v>
      </c>
      <c r="H5" s="64">
        <v>790</v>
      </c>
      <c r="I5" s="64">
        <v>788</v>
      </c>
      <c r="J5" s="144" t="s">
        <v>666</v>
      </c>
      <c r="K5" s="145">
        <v>5177</v>
      </c>
      <c r="L5" s="145">
        <v>5177</v>
      </c>
      <c r="M5" s="146">
        <v>100</v>
      </c>
      <c r="N5" s="63">
        <v>5177</v>
      </c>
      <c r="O5" s="147">
        <v>542</v>
      </c>
      <c r="P5" s="148">
        <f aca="true" t="shared" si="1" ref="P5:P27">O5/12*100/N5</f>
        <v>0.8724486510849268</v>
      </c>
      <c r="Q5" s="149">
        <v>3650</v>
      </c>
      <c r="R5" s="150">
        <v>360</v>
      </c>
      <c r="S5" s="151">
        <f>R5/Q5*100</f>
        <v>9.863013698630137</v>
      </c>
      <c r="T5" s="147">
        <v>3</v>
      </c>
      <c r="U5" s="147">
        <v>5216</v>
      </c>
      <c r="V5" s="152">
        <f aca="true" t="shared" si="2" ref="V5:V27">T5/U5*100</f>
        <v>0.057515337423312884</v>
      </c>
      <c r="W5" s="153">
        <v>203</v>
      </c>
      <c r="X5" s="154">
        <v>5216</v>
      </c>
      <c r="Y5" s="155">
        <f aca="true" t="shared" si="3" ref="Y5:Y27">W5/X5*100</f>
        <v>3.8918711656441713</v>
      </c>
      <c r="Z5" s="156">
        <v>41</v>
      </c>
      <c r="AA5" s="156">
        <v>5216</v>
      </c>
      <c r="AB5" s="152">
        <f aca="true" t="shared" si="4" ref="AB5:AB27">Z5/AA5*100</f>
        <v>0.786042944785276</v>
      </c>
      <c r="AC5" s="157">
        <v>8</v>
      </c>
      <c r="AD5" s="158">
        <v>5216</v>
      </c>
      <c r="AE5" s="159">
        <f aca="true" t="shared" si="5" ref="AE5:AE27">AC5/AD5*1000</f>
        <v>1.5337423312883436</v>
      </c>
      <c r="AF5" s="160"/>
      <c r="AG5" s="160"/>
      <c r="AH5" s="160"/>
      <c r="AI5" s="160"/>
      <c r="AJ5" s="161"/>
      <c r="AK5" s="162">
        <v>2</v>
      </c>
      <c r="AL5" s="162">
        <v>4</v>
      </c>
      <c r="AM5" s="163">
        <f aca="true" t="shared" si="6" ref="AM5:AM27">AK5/AL5*100</f>
        <v>50</v>
      </c>
      <c r="AN5" s="164">
        <v>0</v>
      </c>
      <c r="AO5" s="164">
        <v>0</v>
      </c>
      <c r="AP5" s="165" t="e">
        <f aca="true" t="shared" si="7" ref="AP5:AP27">AN5/AO5*100</f>
        <v>#DIV/0!</v>
      </c>
      <c r="AQ5" s="166">
        <v>0</v>
      </c>
      <c r="AR5" s="166">
        <v>2</v>
      </c>
      <c r="AS5" s="166">
        <v>0</v>
      </c>
      <c r="AT5" s="160"/>
      <c r="AU5" s="160"/>
      <c r="AV5" s="160"/>
      <c r="AW5" s="160"/>
      <c r="AX5" s="167">
        <v>461</v>
      </c>
      <c r="AY5" s="168">
        <v>1048</v>
      </c>
      <c r="AZ5" s="169">
        <f aca="true" t="shared" si="8" ref="AZ5:AZ27">AX5/AY5</f>
        <v>0.4398854961832061</v>
      </c>
      <c r="BA5" s="170">
        <v>1</v>
      </c>
      <c r="BB5" s="171">
        <v>333</v>
      </c>
      <c r="BC5" s="172">
        <f aca="true" t="shared" si="9" ref="BC5:BC27">BA5/BB5</f>
        <v>0.003003003003003003</v>
      </c>
      <c r="BD5" s="157">
        <v>37</v>
      </c>
      <c r="BE5" s="157">
        <v>73</v>
      </c>
      <c r="BF5" s="159">
        <f aca="true" t="shared" si="10" ref="BF5:BF27">BD5/BE5*100</f>
        <v>50.68493150684932</v>
      </c>
      <c r="BG5" s="173">
        <v>48</v>
      </c>
      <c r="BH5" s="173">
        <v>73</v>
      </c>
      <c r="BI5" s="174">
        <f aca="true" t="shared" si="11" ref="BI5:BI27">BG5/BH5*100</f>
        <v>65.75342465753424</v>
      </c>
      <c r="BJ5" s="142">
        <v>0</v>
      </c>
      <c r="BK5" s="142">
        <v>74</v>
      </c>
      <c r="BL5" s="175">
        <f aca="true" t="shared" si="12" ref="BL5:BL27">BJ5/BK5</f>
        <v>0</v>
      </c>
      <c r="BM5" s="173"/>
      <c r="BN5" s="157">
        <v>3</v>
      </c>
      <c r="BO5" s="147">
        <v>4</v>
      </c>
      <c r="BP5" s="36">
        <v>4</v>
      </c>
      <c r="BQ5" s="176">
        <v>100</v>
      </c>
      <c r="BR5" s="157"/>
      <c r="BS5" s="177"/>
      <c r="BT5" s="143"/>
      <c r="BU5" s="147"/>
      <c r="BV5" s="36"/>
      <c r="BW5" s="176"/>
      <c r="BX5" s="157"/>
      <c r="BY5" s="147">
        <v>2</v>
      </c>
      <c r="BZ5" s="157"/>
      <c r="CA5" s="177"/>
      <c r="CB5" s="143"/>
      <c r="CC5" s="173"/>
      <c r="CD5" s="178"/>
      <c r="CE5" s="179"/>
      <c r="CF5" s="157"/>
      <c r="CG5" s="177"/>
      <c r="CH5" s="143"/>
      <c r="CI5" s="36">
        <v>19</v>
      </c>
      <c r="CJ5" s="36">
        <v>19</v>
      </c>
      <c r="CK5" s="180">
        <f aca="true" t="shared" si="13" ref="CK5:CK27">CI5/CJ5*100</f>
        <v>100</v>
      </c>
      <c r="CL5" s="157"/>
      <c r="CM5" s="177"/>
      <c r="CN5" s="143"/>
      <c r="CO5" s="173"/>
      <c r="CP5" s="157"/>
      <c r="CQ5" s="177"/>
      <c r="CR5" s="143"/>
      <c r="CS5" s="173"/>
      <c r="CT5" s="157"/>
      <c r="CU5" s="173"/>
      <c r="CV5" s="157"/>
      <c r="CW5" s="177"/>
      <c r="CX5" s="143"/>
      <c r="CY5" s="173"/>
      <c r="CZ5" s="178"/>
      <c r="DA5" s="179"/>
      <c r="DB5" s="157"/>
      <c r="DC5" s="173"/>
      <c r="DD5" s="178"/>
      <c r="DE5" s="179"/>
      <c r="DF5" s="181"/>
      <c r="DG5" s="182"/>
      <c r="DH5" s="183"/>
      <c r="DI5" s="173"/>
      <c r="DJ5" s="181"/>
      <c r="DK5" s="182"/>
      <c r="DL5" s="183"/>
      <c r="DM5" s="173"/>
      <c r="DN5" s="178"/>
      <c r="DO5" s="144"/>
      <c r="DP5" s="157"/>
      <c r="DQ5" s="173"/>
      <c r="DR5" s="157"/>
      <c r="DS5" s="173"/>
      <c r="DT5" s="157"/>
      <c r="DU5" s="173"/>
      <c r="DV5" s="157"/>
      <c r="DW5" s="156">
        <v>27</v>
      </c>
      <c r="DX5" s="156">
        <v>27</v>
      </c>
      <c r="DY5" s="152">
        <f aca="true" t="shared" si="14" ref="DY5:DY27">DX5/DW5*100</f>
        <v>100</v>
      </c>
      <c r="DZ5" s="157"/>
      <c r="EA5" s="173"/>
      <c r="EB5" s="157"/>
      <c r="EC5" s="173"/>
      <c r="ED5" s="157"/>
      <c r="EE5" s="173"/>
    </row>
    <row r="6" spans="1:135" ht="15" customHeight="1">
      <c r="A6" s="141" t="s">
        <v>146</v>
      </c>
      <c r="B6" s="63">
        <v>11258</v>
      </c>
      <c r="C6" s="63">
        <v>11258</v>
      </c>
      <c r="D6" s="64">
        <v>100</v>
      </c>
      <c r="E6" s="142">
        <v>69</v>
      </c>
      <c r="F6" s="142">
        <v>177</v>
      </c>
      <c r="G6" s="143">
        <f t="shared" si="0"/>
        <v>38.983050847457626</v>
      </c>
      <c r="H6" s="63">
        <v>1698</v>
      </c>
      <c r="I6" s="63">
        <v>1464</v>
      </c>
      <c r="J6" s="144" t="s">
        <v>667</v>
      </c>
      <c r="K6" s="145">
        <v>11258</v>
      </c>
      <c r="L6" s="145">
        <v>11258</v>
      </c>
      <c r="M6" s="146">
        <v>100</v>
      </c>
      <c r="N6" s="184">
        <v>11258</v>
      </c>
      <c r="O6" s="147">
        <v>0</v>
      </c>
      <c r="P6" s="148">
        <f t="shared" si="1"/>
        <v>0</v>
      </c>
      <c r="Q6" s="149">
        <v>4452</v>
      </c>
      <c r="R6" s="150">
        <v>1650</v>
      </c>
      <c r="S6" s="151">
        <f>R6/Q6*100</f>
        <v>37.06199460916442</v>
      </c>
      <c r="T6" s="147">
        <v>2</v>
      </c>
      <c r="U6" s="147">
        <v>11341</v>
      </c>
      <c r="V6" s="152">
        <f t="shared" si="2"/>
        <v>0.017635129177321223</v>
      </c>
      <c r="W6" s="153">
        <v>250</v>
      </c>
      <c r="X6" s="154">
        <v>11341</v>
      </c>
      <c r="Y6" s="155">
        <f t="shared" si="3"/>
        <v>2.204391147165153</v>
      </c>
      <c r="Z6" s="156">
        <v>35</v>
      </c>
      <c r="AA6" s="156">
        <v>11341</v>
      </c>
      <c r="AB6" s="152">
        <f t="shared" si="4"/>
        <v>0.30861476060312143</v>
      </c>
      <c r="AC6" s="157">
        <v>7</v>
      </c>
      <c r="AD6" s="158">
        <v>11341</v>
      </c>
      <c r="AE6" s="159">
        <f t="shared" si="5"/>
        <v>0.6172295212062429</v>
      </c>
      <c r="AF6" s="160"/>
      <c r="AG6" s="160"/>
      <c r="AH6" s="160"/>
      <c r="AI6" s="160"/>
      <c r="AJ6" s="161"/>
      <c r="AK6" s="185">
        <v>2</v>
      </c>
      <c r="AL6" s="185">
        <v>5</v>
      </c>
      <c r="AM6" s="186">
        <f t="shared" si="6"/>
        <v>40</v>
      </c>
      <c r="AN6" s="187">
        <v>0</v>
      </c>
      <c r="AO6" s="188">
        <v>1</v>
      </c>
      <c r="AP6" s="189">
        <f t="shared" si="7"/>
        <v>0</v>
      </c>
      <c r="AQ6" s="166">
        <v>1</v>
      </c>
      <c r="AR6" s="166">
        <v>1</v>
      </c>
      <c r="AS6" s="166">
        <v>100</v>
      </c>
      <c r="AT6" s="160"/>
      <c r="AU6" s="160"/>
      <c r="AV6" s="160"/>
      <c r="AW6" s="160"/>
      <c r="AX6" s="167">
        <v>686</v>
      </c>
      <c r="AY6" s="168">
        <v>2503</v>
      </c>
      <c r="AZ6" s="169">
        <f t="shared" si="8"/>
        <v>0.27407111466240514</v>
      </c>
      <c r="BA6" s="170">
        <v>0</v>
      </c>
      <c r="BB6" s="171">
        <v>821</v>
      </c>
      <c r="BC6" s="172">
        <f t="shared" si="9"/>
        <v>0</v>
      </c>
      <c r="BD6" s="157">
        <v>102</v>
      </c>
      <c r="BE6" s="157">
        <v>179</v>
      </c>
      <c r="BF6" s="159">
        <f t="shared" si="10"/>
        <v>56.98324022346368</v>
      </c>
      <c r="BG6" s="173">
        <v>55</v>
      </c>
      <c r="BH6" s="173">
        <v>179</v>
      </c>
      <c r="BI6" s="174">
        <f t="shared" si="11"/>
        <v>30.726256983240223</v>
      </c>
      <c r="BJ6" s="142">
        <v>631</v>
      </c>
      <c r="BK6" s="142">
        <v>139</v>
      </c>
      <c r="BL6" s="175">
        <f t="shared" si="12"/>
        <v>4.539568345323741</v>
      </c>
      <c r="BM6" s="173"/>
      <c r="BN6" s="157">
        <v>4</v>
      </c>
      <c r="BO6" s="147">
        <v>7</v>
      </c>
      <c r="BP6" s="36">
        <v>4</v>
      </c>
      <c r="BQ6" s="176">
        <v>57.1428571428571</v>
      </c>
      <c r="BR6" s="157"/>
      <c r="BS6" s="177"/>
      <c r="BT6" s="143"/>
      <c r="BU6" s="147"/>
      <c r="BV6" s="36"/>
      <c r="BW6" s="176"/>
      <c r="BX6" s="157"/>
      <c r="BY6" s="147">
        <v>6</v>
      </c>
      <c r="BZ6" s="157"/>
      <c r="CA6" s="177"/>
      <c r="CB6" s="143"/>
      <c r="CC6" s="173"/>
      <c r="CD6" s="178"/>
      <c r="CE6" s="179"/>
      <c r="CF6" s="157"/>
      <c r="CG6" s="177"/>
      <c r="CH6" s="143"/>
      <c r="CI6" s="36">
        <v>44</v>
      </c>
      <c r="CJ6" s="36">
        <v>46</v>
      </c>
      <c r="CK6" s="180">
        <f t="shared" si="13"/>
        <v>95.65217391304348</v>
      </c>
      <c r="CL6" s="157"/>
      <c r="CM6" s="177"/>
      <c r="CN6" s="143"/>
      <c r="CO6" s="173"/>
      <c r="CP6" s="157"/>
      <c r="CQ6" s="177"/>
      <c r="CR6" s="143"/>
      <c r="CS6" s="173"/>
      <c r="CT6" s="157"/>
      <c r="CU6" s="173"/>
      <c r="CV6" s="157"/>
      <c r="CW6" s="177"/>
      <c r="CX6" s="143"/>
      <c r="CY6" s="173"/>
      <c r="CZ6" s="178"/>
      <c r="DA6" s="179"/>
      <c r="DB6" s="157"/>
      <c r="DC6" s="173"/>
      <c r="DD6" s="178"/>
      <c r="DE6" s="179"/>
      <c r="DF6" s="181"/>
      <c r="DG6" s="182"/>
      <c r="DH6" s="183"/>
      <c r="DI6" s="173"/>
      <c r="DJ6" s="181"/>
      <c r="DK6" s="182"/>
      <c r="DL6" s="183"/>
      <c r="DM6" s="173"/>
      <c r="DN6" s="178"/>
      <c r="DO6" s="144"/>
      <c r="DP6" s="157"/>
      <c r="DQ6" s="173"/>
      <c r="DR6" s="157"/>
      <c r="DS6" s="173"/>
      <c r="DT6" s="157"/>
      <c r="DU6" s="173"/>
      <c r="DV6" s="157"/>
      <c r="DW6" s="156">
        <v>91</v>
      </c>
      <c r="DX6" s="156">
        <v>85</v>
      </c>
      <c r="DY6" s="152">
        <f t="shared" si="14"/>
        <v>93.4065934065934</v>
      </c>
      <c r="DZ6" s="157"/>
      <c r="EA6" s="173"/>
      <c r="EB6" s="157"/>
      <c r="EC6" s="173"/>
      <c r="ED6" s="157"/>
      <c r="EE6" s="173"/>
    </row>
    <row r="7" spans="1:135" ht="15" customHeight="1">
      <c r="A7" s="141" t="s">
        <v>154</v>
      </c>
      <c r="B7" s="63">
        <v>3255</v>
      </c>
      <c r="C7" s="63">
        <v>3255</v>
      </c>
      <c r="D7" s="64">
        <v>100</v>
      </c>
      <c r="E7" s="142">
        <v>14</v>
      </c>
      <c r="F7" s="142">
        <v>35</v>
      </c>
      <c r="G7" s="143">
        <f t="shared" si="0"/>
        <v>40</v>
      </c>
      <c r="H7" s="64">
        <v>461</v>
      </c>
      <c r="I7" s="64">
        <v>441</v>
      </c>
      <c r="J7" s="144" t="s">
        <v>668</v>
      </c>
      <c r="K7" s="145">
        <v>3255</v>
      </c>
      <c r="L7" s="145">
        <v>3255</v>
      </c>
      <c r="M7" s="146">
        <v>100</v>
      </c>
      <c r="N7" s="184">
        <v>3255</v>
      </c>
      <c r="O7" s="147">
        <v>0</v>
      </c>
      <c r="P7" s="148">
        <f t="shared" si="1"/>
        <v>0</v>
      </c>
      <c r="Q7" s="149" t="s">
        <v>128</v>
      </c>
      <c r="R7" s="150" t="s">
        <v>128</v>
      </c>
      <c r="S7" s="151" t="s">
        <v>128</v>
      </c>
      <c r="T7" s="147">
        <v>0</v>
      </c>
      <c r="U7" s="147">
        <v>3278</v>
      </c>
      <c r="V7" s="152">
        <f t="shared" si="2"/>
        <v>0</v>
      </c>
      <c r="W7" s="153">
        <v>46</v>
      </c>
      <c r="X7" s="154">
        <v>3278</v>
      </c>
      <c r="Y7" s="155">
        <f t="shared" si="3"/>
        <v>1.4032946918852958</v>
      </c>
      <c r="Z7" s="156">
        <v>14</v>
      </c>
      <c r="AA7" s="156">
        <v>3278</v>
      </c>
      <c r="AB7" s="152">
        <f t="shared" si="4"/>
        <v>0.4270896888346553</v>
      </c>
      <c r="AC7" s="157">
        <v>1</v>
      </c>
      <c r="AD7" s="158">
        <v>3278</v>
      </c>
      <c r="AE7" s="159">
        <f t="shared" si="5"/>
        <v>0.3050640634533252</v>
      </c>
      <c r="AF7" s="160"/>
      <c r="AG7" s="160"/>
      <c r="AH7" s="160"/>
      <c r="AI7" s="160"/>
      <c r="AJ7" s="161"/>
      <c r="AK7" s="185">
        <v>1</v>
      </c>
      <c r="AL7" s="185">
        <v>7</v>
      </c>
      <c r="AM7" s="186">
        <f t="shared" si="6"/>
        <v>14.285714285714285</v>
      </c>
      <c r="AN7" s="190">
        <v>0</v>
      </c>
      <c r="AO7" s="191">
        <v>0</v>
      </c>
      <c r="AP7" s="192" t="e">
        <f t="shared" si="7"/>
        <v>#DIV/0!</v>
      </c>
      <c r="AQ7" s="166">
        <v>0</v>
      </c>
      <c r="AR7" s="166">
        <v>1</v>
      </c>
      <c r="AS7" s="166">
        <v>0</v>
      </c>
      <c r="AT7" s="160"/>
      <c r="AU7" s="160"/>
      <c r="AV7" s="160"/>
      <c r="AW7" s="160"/>
      <c r="AX7" s="167">
        <v>12</v>
      </c>
      <c r="AY7" s="168">
        <v>631</v>
      </c>
      <c r="AZ7" s="169">
        <f t="shared" si="8"/>
        <v>0.01901743264659271</v>
      </c>
      <c r="BA7" s="170">
        <v>0</v>
      </c>
      <c r="BB7" s="171">
        <v>222</v>
      </c>
      <c r="BC7" s="172">
        <f t="shared" si="9"/>
        <v>0</v>
      </c>
      <c r="BD7" s="157">
        <v>39</v>
      </c>
      <c r="BE7" s="157">
        <v>48</v>
      </c>
      <c r="BF7" s="159">
        <f t="shared" si="10"/>
        <v>81.25</v>
      </c>
      <c r="BG7" s="173">
        <v>7</v>
      </c>
      <c r="BH7" s="173">
        <v>48</v>
      </c>
      <c r="BI7" s="174">
        <f t="shared" si="11"/>
        <v>14.583333333333334</v>
      </c>
      <c r="BJ7" s="142">
        <v>0</v>
      </c>
      <c r="BK7" s="142">
        <v>22</v>
      </c>
      <c r="BL7" s="175">
        <f t="shared" si="12"/>
        <v>0</v>
      </c>
      <c r="BM7" s="173"/>
      <c r="BN7" s="157">
        <v>3</v>
      </c>
      <c r="BO7" s="147">
        <v>3</v>
      </c>
      <c r="BP7" s="36">
        <v>0</v>
      </c>
      <c r="BQ7" s="176">
        <v>0</v>
      </c>
      <c r="BR7" s="157"/>
      <c r="BS7" s="177"/>
      <c r="BT7" s="143"/>
      <c r="BU7" s="147"/>
      <c r="BV7" s="36"/>
      <c r="BW7" s="176"/>
      <c r="BX7" s="157"/>
      <c r="BY7" s="147">
        <v>1</v>
      </c>
      <c r="BZ7" s="157"/>
      <c r="CA7" s="177"/>
      <c r="CB7" s="143"/>
      <c r="CC7" s="173"/>
      <c r="CD7" s="178"/>
      <c r="CE7" s="179"/>
      <c r="CF7" s="157"/>
      <c r="CG7" s="177"/>
      <c r="CH7" s="143"/>
      <c r="CI7" s="36">
        <v>16</v>
      </c>
      <c r="CJ7" s="36">
        <v>17</v>
      </c>
      <c r="CK7" s="180">
        <f t="shared" si="13"/>
        <v>94.11764705882352</v>
      </c>
      <c r="CL7" s="157"/>
      <c r="CM7" s="177"/>
      <c r="CN7" s="143"/>
      <c r="CO7" s="173"/>
      <c r="CP7" s="157"/>
      <c r="CQ7" s="177"/>
      <c r="CR7" s="143"/>
      <c r="CS7" s="173"/>
      <c r="CT7" s="157"/>
      <c r="CU7" s="173"/>
      <c r="CV7" s="157"/>
      <c r="CW7" s="177"/>
      <c r="CX7" s="143"/>
      <c r="CY7" s="173"/>
      <c r="CZ7" s="178"/>
      <c r="DA7" s="179"/>
      <c r="DB7" s="157"/>
      <c r="DC7" s="173"/>
      <c r="DD7" s="178"/>
      <c r="DE7" s="179"/>
      <c r="DF7" s="181"/>
      <c r="DG7" s="182"/>
      <c r="DH7" s="183"/>
      <c r="DI7" s="173"/>
      <c r="DJ7" s="181"/>
      <c r="DK7" s="182"/>
      <c r="DL7" s="183"/>
      <c r="DM7" s="173"/>
      <c r="DN7" s="178"/>
      <c r="DO7" s="144"/>
      <c r="DP7" s="157"/>
      <c r="DQ7" s="173"/>
      <c r="DR7" s="157"/>
      <c r="DS7" s="173"/>
      <c r="DT7" s="157"/>
      <c r="DU7" s="173"/>
      <c r="DV7" s="157"/>
      <c r="DW7" s="156">
        <v>20</v>
      </c>
      <c r="DX7" s="156">
        <v>16</v>
      </c>
      <c r="DY7" s="152">
        <f t="shared" si="14"/>
        <v>80</v>
      </c>
      <c r="DZ7" s="157"/>
      <c r="EA7" s="173"/>
      <c r="EB7" s="157"/>
      <c r="EC7" s="173"/>
      <c r="ED7" s="157"/>
      <c r="EE7" s="173"/>
    </row>
    <row r="8" spans="1:135" ht="15" customHeight="1">
      <c r="A8" s="141" t="s">
        <v>173</v>
      </c>
      <c r="B8" s="63">
        <v>23642</v>
      </c>
      <c r="C8" s="63">
        <v>23642</v>
      </c>
      <c r="D8" s="64">
        <v>100</v>
      </c>
      <c r="E8" s="142">
        <v>753</v>
      </c>
      <c r="F8" s="142">
        <v>1624</v>
      </c>
      <c r="G8" s="143">
        <f t="shared" si="0"/>
        <v>46.36699507389162</v>
      </c>
      <c r="H8" s="63">
        <v>2415</v>
      </c>
      <c r="I8" s="63">
        <v>1838</v>
      </c>
      <c r="J8" s="144" t="s">
        <v>669</v>
      </c>
      <c r="K8" s="145">
        <v>23642</v>
      </c>
      <c r="L8" s="145">
        <v>23642</v>
      </c>
      <c r="M8" s="146">
        <v>100</v>
      </c>
      <c r="N8" s="184">
        <v>23642</v>
      </c>
      <c r="O8" s="147">
        <v>845</v>
      </c>
      <c r="P8" s="148">
        <f t="shared" si="1"/>
        <v>0.2978456419366664</v>
      </c>
      <c r="Q8" s="149">
        <v>19634</v>
      </c>
      <c r="R8" s="150">
        <v>2107</v>
      </c>
      <c r="S8" s="151">
        <f aca="true" t="shared" si="15" ref="S8:S14">R8/Q8*100</f>
        <v>10.73138433329938</v>
      </c>
      <c r="T8" s="147">
        <v>5</v>
      </c>
      <c r="U8" s="147">
        <v>23826</v>
      </c>
      <c r="V8" s="152">
        <f t="shared" si="2"/>
        <v>0.02098547804918996</v>
      </c>
      <c r="W8" s="153">
        <v>1968</v>
      </c>
      <c r="X8" s="154">
        <v>23826</v>
      </c>
      <c r="Y8" s="155">
        <f t="shared" si="3"/>
        <v>8.259884160161167</v>
      </c>
      <c r="Z8" s="156">
        <v>175</v>
      </c>
      <c r="AA8" s="156">
        <v>23826</v>
      </c>
      <c r="AB8" s="152">
        <f t="shared" si="4"/>
        <v>0.7344917317216486</v>
      </c>
      <c r="AC8" s="157">
        <v>20</v>
      </c>
      <c r="AD8" s="158">
        <v>23826</v>
      </c>
      <c r="AE8" s="159">
        <f t="shared" si="5"/>
        <v>0.8394191219675985</v>
      </c>
      <c r="AF8" s="160"/>
      <c r="AG8" s="160"/>
      <c r="AH8" s="160"/>
      <c r="AI8" s="160"/>
      <c r="AJ8" s="161"/>
      <c r="AK8" s="185">
        <v>8</v>
      </c>
      <c r="AL8" s="185">
        <v>18</v>
      </c>
      <c r="AM8" s="186">
        <f t="shared" si="6"/>
        <v>44.44444444444444</v>
      </c>
      <c r="AN8" s="190">
        <v>0</v>
      </c>
      <c r="AO8" s="191">
        <v>2</v>
      </c>
      <c r="AP8" s="192">
        <f t="shared" si="7"/>
        <v>0</v>
      </c>
      <c r="AQ8" s="166">
        <v>0</v>
      </c>
      <c r="AR8" s="166">
        <v>3</v>
      </c>
      <c r="AS8" s="166">
        <v>0</v>
      </c>
      <c r="AT8" s="160"/>
      <c r="AU8" s="160"/>
      <c r="AV8" s="160"/>
      <c r="AW8" s="160"/>
      <c r="AX8" s="167">
        <v>1269</v>
      </c>
      <c r="AY8" s="168">
        <v>5193</v>
      </c>
      <c r="AZ8" s="169">
        <f t="shared" si="8"/>
        <v>0.24436741767764297</v>
      </c>
      <c r="BA8" s="170">
        <v>2</v>
      </c>
      <c r="BB8" s="171">
        <v>1329</v>
      </c>
      <c r="BC8" s="172">
        <f t="shared" si="9"/>
        <v>0.0015048908954100827</v>
      </c>
      <c r="BD8" s="157">
        <v>179</v>
      </c>
      <c r="BE8" s="157">
        <v>471</v>
      </c>
      <c r="BF8" s="159">
        <f t="shared" si="10"/>
        <v>38.004246284501065</v>
      </c>
      <c r="BG8" s="173">
        <v>295</v>
      </c>
      <c r="BH8" s="173">
        <v>471</v>
      </c>
      <c r="BI8" s="174">
        <f t="shared" si="11"/>
        <v>62.63269639065817</v>
      </c>
      <c r="BJ8" s="142">
        <v>1038</v>
      </c>
      <c r="BK8" s="142">
        <v>484</v>
      </c>
      <c r="BL8" s="175">
        <f t="shared" si="12"/>
        <v>2.144628099173554</v>
      </c>
      <c r="BM8" s="173"/>
      <c r="BN8" s="157">
        <v>6</v>
      </c>
      <c r="BO8" s="147">
        <v>9</v>
      </c>
      <c r="BP8" s="36">
        <v>9</v>
      </c>
      <c r="BQ8" s="176">
        <v>100</v>
      </c>
      <c r="BR8" s="157"/>
      <c r="BS8" s="177"/>
      <c r="BT8" s="143"/>
      <c r="BU8" s="147"/>
      <c r="BV8" s="36"/>
      <c r="BW8" s="176"/>
      <c r="BX8" s="157"/>
      <c r="BY8" s="147">
        <v>17</v>
      </c>
      <c r="BZ8" s="157"/>
      <c r="CA8" s="177"/>
      <c r="CB8" s="143"/>
      <c r="CC8" s="173"/>
      <c r="CD8" s="178"/>
      <c r="CE8" s="179"/>
      <c r="CF8" s="157"/>
      <c r="CG8" s="177"/>
      <c r="CH8" s="143"/>
      <c r="CI8" s="36">
        <v>115</v>
      </c>
      <c r="CJ8" s="36">
        <v>117</v>
      </c>
      <c r="CK8" s="180">
        <f t="shared" si="13"/>
        <v>98.29059829059828</v>
      </c>
      <c r="CL8" s="157"/>
      <c r="CM8" s="177"/>
      <c r="CN8" s="143"/>
      <c r="CO8" s="173"/>
      <c r="CP8" s="157"/>
      <c r="CQ8" s="177"/>
      <c r="CR8" s="143"/>
      <c r="CS8" s="173"/>
      <c r="CT8" s="157"/>
      <c r="CU8" s="173"/>
      <c r="CV8" s="157"/>
      <c r="CW8" s="177"/>
      <c r="CX8" s="143"/>
      <c r="CY8" s="173"/>
      <c r="CZ8" s="178"/>
      <c r="DA8" s="179"/>
      <c r="DB8" s="157"/>
      <c r="DC8" s="173"/>
      <c r="DD8" s="178"/>
      <c r="DE8" s="179"/>
      <c r="DF8" s="181"/>
      <c r="DG8" s="182"/>
      <c r="DH8" s="183"/>
      <c r="DI8" s="173"/>
      <c r="DJ8" s="181"/>
      <c r="DK8" s="182"/>
      <c r="DL8" s="183"/>
      <c r="DM8" s="173"/>
      <c r="DN8" s="178"/>
      <c r="DO8" s="144"/>
      <c r="DP8" s="157"/>
      <c r="DQ8" s="173"/>
      <c r="DR8" s="157"/>
      <c r="DS8" s="173"/>
      <c r="DT8" s="157"/>
      <c r="DU8" s="173"/>
      <c r="DV8" s="157"/>
      <c r="DW8" s="156">
        <v>307</v>
      </c>
      <c r="DX8" s="156">
        <v>245</v>
      </c>
      <c r="DY8" s="152">
        <f t="shared" si="14"/>
        <v>79.80456026058633</v>
      </c>
      <c r="DZ8" s="157"/>
      <c r="EA8" s="173"/>
      <c r="EB8" s="157"/>
      <c r="EC8" s="173">
        <v>1</v>
      </c>
      <c r="ED8" s="157"/>
      <c r="EE8" s="173"/>
    </row>
    <row r="9" spans="1:135" ht="15" customHeight="1">
      <c r="A9" s="141" t="s">
        <v>233</v>
      </c>
      <c r="B9" s="63">
        <v>6191</v>
      </c>
      <c r="C9" s="63">
        <v>6191</v>
      </c>
      <c r="D9" s="64">
        <v>100</v>
      </c>
      <c r="E9" s="142">
        <v>33</v>
      </c>
      <c r="F9" s="142">
        <v>89</v>
      </c>
      <c r="G9" s="143">
        <f t="shared" si="0"/>
        <v>37.07865168539326</v>
      </c>
      <c r="H9" s="63">
        <v>1004</v>
      </c>
      <c r="I9" s="64">
        <v>904</v>
      </c>
      <c r="J9" s="144" t="s">
        <v>670</v>
      </c>
      <c r="K9" s="145">
        <v>6191</v>
      </c>
      <c r="L9" s="145">
        <v>6191</v>
      </c>
      <c r="M9" s="146">
        <v>100</v>
      </c>
      <c r="N9" s="184">
        <v>6191</v>
      </c>
      <c r="O9" s="147">
        <v>0</v>
      </c>
      <c r="P9" s="148">
        <f t="shared" si="1"/>
        <v>0</v>
      </c>
      <c r="Q9" s="149">
        <v>697</v>
      </c>
      <c r="R9" s="150">
        <v>116</v>
      </c>
      <c r="S9" s="151">
        <f t="shared" si="15"/>
        <v>16.642754662840744</v>
      </c>
      <c r="T9" s="147">
        <v>0</v>
      </c>
      <c r="U9" s="147">
        <v>6238</v>
      </c>
      <c r="V9" s="152">
        <f t="shared" si="2"/>
        <v>0</v>
      </c>
      <c r="W9" s="153">
        <v>141</v>
      </c>
      <c r="X9" s="154">
        <v>6238</v>
      </c>
      <c r="Y9" s="155">
        <f t="shared" si="3"/>
        <v>2.2603398525168323</v>
      </c>
      <c r="Z9" s="156">
        <v>18</v>
      </c>
      <c r="AA9" s="156">
        <v>6238</v>
      </c>
      <c r="AB9" s="152">
        <f t="shared" si="4"/>
        <v>0.28855402372555305</v>
      </c>
      <c r="AC9" s="157">
        <v>3</v>
      </c>
      <c r="AD9" s="158">
        <v>6238</v>
      </c>
      <c r="AE9" s="159">
        <f t="shared" si="5"/>
        <v>0.4809233728759218</v>
      </c>
      <c r="AF9" s="160"/>
      <c r="AG9" s="160"/>
      <c r="AH9" s="160"/>
      <c r="AI9" s="160"/>
      <c r="AJ9" s="161"/>
      <c r="AK9" s="185">
        <v>2</v>
      </c>
      <c r="AL9" s="185">
        <v>6</v>
      </c>
      <c r="AM9" s="186">
        <f t="shared" si="6"/>
        <v>33.33333333333333</v>
      </c>
      <c r="AN9" s="190">
        <v>0</v>
      </c>
      <c r="AO9" s="191">
        <v>1</v>
      </c>
      <c r="AP9" s="192">
        <f t="shared" si="7"/>
        <v>0</v>
      </c>
      <c r="AQ9" s="166">
        <v>0</v>
      </c>
      <c r="AR9" s="166">
        <v>0</v>
      </c>
      <c r="AS9" s="166">
        <v>0</v>
      </c>
      <c r="AT9" s="160"/>
      <c r="AU9" s="160"/>
      <c r="AV9" s="160"/>
      <c r="AW9" s="160"/>
      <c r="AX9" s="167">
        <v>360</v>
      </c>
      <c r="AY9" s="168">
        <v>1343</v>
      </c>
      <c r="AZ9" s="169">
        <f t="shared" si="8"/>
        <v>0.2680565897244974</v>
      </c>
      <c r="BA9" s="170">
        <v>61</v>
      </c>
      <c r="BB9" s="171">
        <v>410</v>
      </c>
      <c r="BC9" s="172">
        <f t="shared" si="9"/>
        <v>0.14878048780487804</v>
      </c>
      <c r="BD9" s="157">
        <v>30</v>
      </c>
      <c r="BE9" s="157">
        <v>73</v>
      </c>
      <c r="BF9" s="159">
        <f t="shared" si="10"/>
        <v>41.0958904109589</v>
      </c>
      <c r="BG9" s="173">
        <v>40</v>
      </c>
      <c r="BH9" s="173">
        <v>73</v>
      </c>
      <c r="BI9" s="174">
        <f t="shared" si="11"/>
        <v>54.794520547945204</v>
      </c>
      <c r="BJ9" s="142">
        <v>0</v>
      </c>
      <c r="BK9" s="142">
        <v>59</v>
      </c>
      <c r="BL9" s="175">
        <f t="shared" si="12"/>
        <v>0</v>
      </c>
      <c r="BM9" s="173"/>
      <c r="BN9" s="157">
        <v>2</v>
      </c>
      <c r="BO9" s="147">
        <v>3</v>
      </c>
      <c r="BP9" s="36">
        <v>0</v>
      </c>
      <c r="BQ9" s="176">
        <v>0</v>
      </c>
      <c r="BR9" s="157"/>
      <c r="BS9" s="177"/>
      <c r="BT9" s="143"/>
      <c r="BU9" s="147"/>
      <c r="BV9" s="36"/>
      <c r="BW9" s="176"/>
      <c r="BX9" s="157"/>
      <c r="BY9" s="147">
        <v>9</v>
      </c>
      <c r="BZ9" s="157"/>
      <c r="CA9" s="177"/>
      <c r="CB9" s="143"/>
      <c r="CC9" s="173"/>
      <c r="CD9" s="178"/>
      <c r="CE9" s="179"/>
      <c r="CF9" s="157"/>
      <c r="CG9" s="177"/>
      <c r="CH9" s="143"/>
      <c r="CI9" s="36">
        <v>38</v>
      </c>
      <c r="CJ9" s="36">
        <v>40</v>
      </c>
      <c r="CK9" s="180">
        <f t="shared" si="13"/>
        <v>95</v>
      </c>
      <c r="CL9" s="157"/>
      <c r="CM9" s="177"/>
      <c r="CN9" s="143"/>
      <c r="CO9" s="173"/>
      <c r="CP9" s="157"/>
      <c r="CQ9" s="177"/>
      <c r="CR9" s="143"/>
      <c r="CS9" s="173"/>
      <c r="CT9" s="157"/>
      <c r="CU9" s="173"/>
      <c r="CV9" s="157"/>
      <c r="CW9" s="177"/>
      <c r="CX9" s="143"/>
      <c r="CY9" s="173"/>
      <c r="CZ9" s="178"/>
      <c r="DA9" s="179"/>
      <c r="DB9" s="157"/>
      <c r="DC9" s="173"/>
      <c r="DD9" s="178"/>
      <c r="DE9" s="179"/>
      <c r="DF9" s="181"/>
      <c r="DG9" s="182"/>
      <c r="DH9" s="183"/>
      <c r="DI9" s="173"/>
      <c r="DJ9" s="181"/>
      <c r="DK9" s="182"/>
      <c r="DL9" s="183"/>
      <c r="DM9" s="173"/>
      <c r="DN9" s="178"/>
      <c r="DO9" s="144"/>
      <c r="DP9" s="157"/>
      <c r="DQ9" s="173"/>
      <c r="DR9" s="157"/>
      <c r="DS9" s="173"/>
      <c r="DT9" s="157"/>
      <c r="DU9" s="173"/>
      <c r="DV9" s="157"/>
      <c r="DW9" s="156">
        <v>73</v>
      </c>
      <c r="DX9" s="156">
        <v>73</v>
      </c>
      <c r="DY9" s="152">
        <f t="shared" si="14"/>
        <v>100</v>
      </c>
      <c r="DZ9" s="157"/>
      <c r="EA9" s="173"/>
      <c r="EB9" s="157"/>
      <c r="EC9" s="173"/>
      <c r="ED9" s="157"/>
      <c r="EE9" s="173"/>
    </row>
    <row r="10" spans="1:135" ht="15" customHeight="1">
      <c r="A10" s="141" t="s">
        <v>241</v>
      </c>
      <c r="B10" s="63">
        <v>25737</v>
      </c>
      <c r="C10" s="63">
        <v>25737</v>
      </c>
      <c r="D10" s="64">
        <v>100</v>
      </c>
      <c r="E10" s="142">
        <v>270</v>
      </c>
      <c r="F10" s="142">
        <v>508</v>
      </c>
      <c r="G10" s="143">
        <f t="shared" si="0"/>
        <v>53.14960629921261</v>
      </c>
      <c r="H10" s="63">
        <v>3305</v>
      </c>
      <c r="I10" s="63">
        <v>2246</v>
      </c>
      <c r="J10" s="144" t="s">
        <v>671</v>
      </c>
      <c r="K10" s="145">
        <v>25737</v>
      </c>
      <c r="L10" s="145">
        <v>25737</v>
      </c>
      <c r="M10" s="146">
        <v>100</v>
      </c>
      <c r="N10" s="184">
        <v>25737</v>
      </c>
      <c r="O10" s="147">
        <v>0</v>
      </c>
      <c r="P10" s="148">
        <f t="shared" si="1"/>
        <v>0</v>
      </c>
      <c r="Q10" s="149">
        <v>6830</v>
      </c>
      <c r="R10" s="150">
        <v>1157</v>
      </c>
      <c r="S10" s="151">
        <f t="shared" si="15"/>
        <v>16.939970717423133</v>
      </c>
      <c r="T10" s="147">
        <v>5</v>
      </c>
      <c r="U10" s="147">
        <v>25927</v>
      </c>
      <c r="V10" s="152">
        <f t="shared" si="2"/>
        <v>0.01928491533922166</v>
      </c>
      <c r="W10" s="153">
        <v>631</v>
      </c>
      <c r="X10" s="154">
        <v>25927</v>
      </c>
      <c r="Y10" s="155">
        <f t="shared" si="3"/>
        <v>2.4337563158097737</v>
      </c>
      <c r="Z10" s="156">
        <v>104</v>
      </c>
      <c r="AA10" s="156">
        <v>25927</v>
      </c>
      <c r="AB10" s="152">
        <f t="shared" si="4"/>
        <v>0.4011262390558106</v>
      </c>
      <c r="AC10" s="157">
        <v>16</v>
      </c>
      <c r="AD10" s="158">
        <v>25927</v>
      </c>
      <c r="AE10" s="159">
        <f t="shared" si="5"/>
        <v>0.6171172908550931</v>
      </c>
      <c r="AF10" s="160"/>
      <c r="AG10" s="160"/>
      <c r="AH10" s="160"/>
      <c r="AI10" s="160"/>
      <c r="AJ10" s="161"/>
      <c r="AK10" s="185">
        <v>4</v>
      </c>
      <c r="AL10" s="185">
        <v>7</v>
      </c>
      <c r="AM10" s="186">
        <f t="shared" si="6"/>
        <v>57.14285714285714</v>
      </c>
      <c r="AN10" s="190">
        <v>1</v>
      </c>
      <c r="AO10" s="191">
        <v>4</v>
      </c>
      <c r="AP10" s="192">
        <f t="shared" si="7"/>
        <v>25</v>
      </c>
      <c r="AQ10" s="166">
        <v>0</v>
      </c>
      <c r="AR10" s="166">
        <v>1</v>
      </c>
      <c r="AS10" s="166">
        <v>0</v>
      </c>
      <c r="AT10" s="160"/>
      <c r="AU10" s="160"/>
      <c r="AV10" s="160"/>
      <c r="AW10" s="160"/>
      <c r="AX10" s="167">
        <v>1301</v>
      </c>
      <c r="AY10" s="168">
        <v>5430</v>
      </c>
      <c r="AZ10" s="169">
        <f t="shared" si="8"/>
        <v>0.23959484346224677</v>
      </c>
      <c r="BA10" s="170">
        <v>0</v>
      </c>
      <c r="BB10" s="171">
        <v>1606</v>
      </c>
      <c r="BC10" s="172">
        <f t="shared" si="9"/>
        <v>0</v>
      </c>
      <c r="BD10" s="157">
        <v>285</v>
      </c>
      <c r="BE10" s="157">
        <v>391</v>
      </c>
      <c r="BF10" s="159">
        <f t="shared" si="10"/>
        <v>72.89002557544757</v>
      </c>
      <c r="BG10" s="173">
        <v>115</v>
      </c>
      <c r="BH10" s="173">
        <v>391</v>
      </c>
      <c r="BI10" s="174">
        <f t="shared" si="11"/>
        <v>29.411764705882355</v>
      </c>
      <c r="BJ10" s="142">
        <v>357</v>
      </c>
      <c r="BK10" s="142">
        <v>279</v>
      </c>
      <c r="BL10" s="175">
        <f t="shared" si="12"/>
        <v>1.2795698924731183</v>
      </c>
      <c r="BM10" s="173">
        <v>1</v>
      </c>
      <c r="BN10" s="157">
        <v>7</v>
      </c>
      <c r="BO10" s="147">
        <v>16</v>
      </c>
      <c r="BP10" s="36">
        <v>7</v>
      </c>
      <c r="BQ10" s="176">
        <v>43.75</v>
      </c>
      <c r="BR10" s="157"/>
      <c r="BS10" s="177"/>
      <c r="BT10" s="143"/>
      <c r="BU10" s="147"/>
      <c r="BV10" s="36"/>
      <c r="BW10" s="176"/>
      <c r="BX10" s="157"/>
      <c r="BY10" s="147">
        <v>17</v>
      </c>
      <c r="BZ10" s="157"/>
      <c r="CA10" s="177"/>
      <c r="CB10" s="143"/>
      <c r="CC10" s="173"/>
      <c r="CD10" s="178"/>
      <c r="CE10" s="179"/>
      <c r="CF10" s="157"/>
      <c r="CG10" s="177"/>
      <c r="CH10" s="143"/>
      <c r="CI10" s="36">
        <v>84</v>
      </c>
      <c r="CJ10" s="36">
        <v>110</v>
      </c>
      <c r="CK10" s="180">
        <f t="shared" si="13"/>
        <v>76.36363636363637</v>
      </c>
      <c r="CL10" s="157"/>
      <c r="CM10" s="177"/>
      <c r="CN10" s="143"/>
      <c r="CO10" s="173"/>
      <c r="CP10" s="157"/>
      <c r="CQ10" s="177"/>
      <c r="CR10" s="143"/>
      <c r="CS10" s="173"/>
      <c r="CT10" s="157"/>
      <c r="CU10" s="173"/>
      <c r="CV10" s="157"/>
      <c r="CW10" s="177"/>
      <c r="CX10" s="143"/>
      <c r="CY10" s="173"/>
      <c r="CZ10" s="178"/>
      <c r="DA10" s="179"/>
      <c r="DB10" s="157"/>
      <c r="DC10" s="173"/>
      <c r="DD10" s="178"/>
      <c r="DE10" s="179"/>
      <c r="DF10" s="181"/>
      <c r="DG10" s="182"/>
      <c r="DH10" s="183"/>
      <c r="DI10" s="173"/>
      <c r="DJ10" s="181"/>
      <c r="DK10" s="182"/>
      <c r="DL10" s="183"/>
      <c r="DM10" s="173"/>
      <c r="DN10" s="178"/>
      <c r="DO10" s="144"/>
      <c r="DP10" s="157"/>
      <c r="DQ10" s="173"/>
      <c r="DR10" s="157"/>
      <c r="DS10" s="173"/>
      <c r="DT10" s="157"/>
      <c r="DU10" s="173"/>
      <c r="DV10" s="157"/>
      <c r="DW10" s="156">
        <v>238</v>
      </c>
      <c r="DX10" s="156">
        <v>205</v>
      </c>
      <c r="DY10" s="152">
        <f t="shared" si="14"/>
        <v>86.1344537815126</v>
      </c>
      <c r="DZ10" s="157"/>
      <c r="EA10" s="173"/>
      <c r="EB10" s="157"/>
      <c r="EC10" s="173"/>
      <c r="ED10" s="157"/>
      <c r="EE10" s="173"/>
    </row>
    <row r="11" spans="1:135" ht="15" customHeight="1">
      <c r="A11" s="141" t="s">
        <v>243</v>
      </c>
      <c r="B11" s="63">
        <v>7973</v>
      </c>
      <c r="C11" s="63">
        <v>6900</v>
      </c>
      <c r="D11" s="64">
        <v>86.54</v>
      </c>
      <c r="E11" s="142">
        <v>12</v>
      </c>
      <c r="F11" s="142">
        <v>26</v>
      </c>
      <c r="G11" s="143">
        <f t="shared" si="0"/>
        <v>46.15384615384615</v>
      </c>
      <c r="H11" s="63">
        <v>1231</v>
      </c>
      <c r="I11" s="63">
        <v>1128</v>
      </c>
      <c r="J11" s="144" t="s">
        <v>672</v>
      </c>
      <c r="K11" s="145">
        <v>7973</v>
      </c>
      <c r="L11" s="145">
        <v>6900</v>
      </c>
      <c r="M11" s="146">
        <v>86.54</v>
      </c>
      <c r="N11" s="63">
        <v>7973</v>
      </c>
      <c r="O11" s="147">
        <v>0</v>
      </c>
      <c r="P11" s="148">
        <f t="shared" si="1"/>
        <v>0</v>
      </c>
      <c r="Q11" s="149">
        <v>1764</v>
      </c>
      <c r="R11" s="150">
        <v>291</v>
      </c>
      <c r="S11" s="151">
        <f t="shared" si="15"/>
        <v>16.49659863945578</v>
      </c>
      <c r="T11" s="147">
        <v>0</v>
      </c>
      <c r="U11" s="147">
        <v>8033</v>
      </c>
      <c r="V11" s="152">
        <f t="shared" si="2"/>
        <v>0</v>
      </c>
      <c r="W11" s="153">
        <v>33</v>
      </c>
      <c r="X11" s="154">
        <v>8033</v>
      </c>
      <c r="Y11" s="155">
        <f t="shared" si="3"/>
        <v>0.41080542761110417</v>
      </c>
      <c r="Z11" s="156">
        <v>2</v>
      </c>
      <c r="AA11" s="156">
        <v>8033</v>
      </c>
      <c r="AB11" s="152">
        <f t="shared" si="4"/>
        <v>0.024897298643097227</v>
      </c>
      <c r="AC11" s="157"/>
      <c r="AD11" s="158">
        <v>8033</v>
      </c>
      <c r="AE11" s="159">
        <f t="shared" si="5"/>
        <v>0</v>
      </c>
      <c r="AF11" s="160"/>
      <c r="AG11" s="160"/>
      <c r="AH11" s="160"/>
      <c r="AI11" s="160"/>
      <c r="AJ11" s="161"/>
      <c r="AK11" s="185">
        <v>0</v>
      </c>
      <c r="AL11" s="185">
        <v>0</v>
      </c>
      <c r="AM11" s="186" t="e">
        <f t="shared" si="6"/>
        <v>#DIV/0!</v>
      </c>
      <c r="AN11" s="190">
        <v>0</v>
      </c>
      <c r="AO11" s="191">
        <v>0</v>
      </c>
      <c r="AP11" s="192" t="e">
        <f t="shared" si="7"/>
        <v>#DIV/0!</v>
      </c>
      <c r="AQ11" s="166">
        <v>0</v>
      </c>
      <c r="AR11" s="166">
        <v>0</v>
      </c>
      <c r="AS11" s="166">
        <v>0</v>
      </c>
      <c r="AT11" s="160"/>
      <c r="AU11" s="160"/>
      <c r="AV11" s="160"/>
      <c r="AW11" s="160"/>
      <c r="AX11" s="167">
        <v>121</v>
      </c>
      <c r="AY11" s="168">
        <v>1602</v>
      </c>
      <c r="AZ11" s="169">
        <f t="shared" si="8"/>
        <v>0.07553058676654183</v>
      </c>
      <c r="BA11" s="170">
        <v>0</v>
      </c>
      <c r="BB11" s="171">
        <v>538</v>
      </c>
      <c r="BC11" s="193">
        <f t="shared" si="9"/>
        <v>0</v>
      </c>
      <c r="BD11" s="157">
        <v>70</v>
      </c>
      <c r="BE11" s="157">
        <v>96</v>
      </c>
      <c r="BF11" s="159">
        <f t="shared" si="10"/>
        <v>72.91666666666666</v>
      </c>
      <c r="BG11" s="173">
        <v>40</v>
      </c>
      <c r="BH11" s="173">
        <v>96</v>
      </c>
      <c r="BI11" s="174">
        <f t="shared" si="11"/>
        <v>41.66666666666667</v>
      </c>
      <c r="BJ11" s="142">
        <v>0</v>
      </c>
      <c r="BK11" s="142">
        <v>44</v>
      </c>
      <c r="BL11" s="175">
        <f t="shared" si="12"/>
        <v>0</v>
      </c>
      <c r="BM11" s="173"/>
      <c r="BN11" s="157">
        <v>2</v>
      </c>
      <c r="BO11" s="147">
        <v>3</v>
      </c>
      <c r="BP11" s="36">
        <v>0</v>
      </c>
      <c r="BQ11" s="176">
        <v>0</v>
      </c>
      <c r="BR11" s="157"/>
      <c r="BS11" s="177"/>
      <c r="BT11" s="143"/>
      <c r="BU11" s="147"/>
      <c r="BV11" s="36"/>
      <c r="BW11" s="176"/>
      <c r="BX11" s="157"/>
      <c r="BY11" s="147">
        <v>0</v>
      </c>
      <c r="BZ11" s="157"/>
      <c r="CA11" s="177"/>
      <c r="CB11" s="143"/>
      <c r="CC11" s="173"/>
      <c r="CD11" s="178"/>
      <c r="CE11" s="179"/>
      <c r="CF11" s="157"/>
      <c r="CG11" s="177"/>
      <c r="CH11" s="143"/>
      <c r="CI11" s="36">
        <v>7</v>
      </c>
      <c r="CJ11" s="36">
        <v>10</v>
      </c>
      <c r="CK11" s="180">
        <f t="shared" si="13"/>
        <v>70</v>
      </c>
      <c r="CL11" s="157"/>
      <c r="CM11" s="177"/>
      <c r="CN11" s="143"/>
      <c r="CO11" s="173"/>
      <c r="CP11" s="157"/>
      <c r="CQ11" s="177"/>
      <c r="CR11" s="143"/>
      <c r="CS11" s="173"/>
      <c r="CT11" s="157"/>
      <c r="CU11" s="173"/>
      <c r="CV11" s="157"/>
      <c r="CW11" s="177"/>
      <c r="CX11" s="143"/>
      <c r="CY11" s="173"/>
      <c r="CZ11" s="178"/>
      <c r="DA11" s="179"/>
      <c r="DB11" s="157"/>
      <c r="DC11" s="173"/>
      <c r="DD11" s="178"/>
      <c r="DE11" s="179"/>
      <c r="DF11" s="181"/>
      <c r="DG11" s="182"/>
      <c r="DH11" s="183"/>
      <c r="DI11" s="173"/>
      <c r="DJ11" s="181"/>
      <c r="DK11" s="182"/>
      <c r="DL11" s="183"/>
      <c r="DM11" s="173"/>
      <c r="DN11" s="178"/>
      <c r="DO11" s="144"/>
      <c r="DP11" s="157"/>
      <c r="DQ11" s="173"/>
      <c r="DR11" s="157"/>
      <c r="DS11" s="173"/>
      <c r="DT11" s="157"/>
      <c r="DU11" s="173"/>
      <c r="DV11" s="157"/>
      <c r="DW11" s="156">
        <v>71</v>
      </c>
      <c r="DX11" s="156">
        <v>63</v>
      </c>
      <c r="DY11" s="152">
        <f t="shared" si="14"/>
        <v>88.73239436619718</v>
      </c>
      <c r="DZ11" s="157"/>
      <c r="EA11" s="173"/>
      <c r="EB11" s="157"/>
      <c r="EC11" s="173"/>
      <c r="ED11" s="157"/>
      <c r="EE11" s="173"/>
    </row>
    <row r="12" spans="1:135" ht="15" customHeight="1">
      <c r="A12" s="141" t="s">
        <v>245</v>
      </c>
      <c r="B12" s="63">
        <v>10089</v>
      </c>
      <c r="C12" s="63">
        <v>10089</v>
      </c>
      <c r="D12" s="64">
        <v>100</v>
      </c>
      <c r="E12" s="142">
        <v>568</v>
      </c>
      <c r="F12" s="142">
        <v>1009</v>
      </c>
      <c r="G12" s="143">
        <f t="shared" si="0"/>
        <v>56.29335976214074</v>
      </c>
      <c r="H12" s="63">
        <v>1172</v>
      </c>
      <c r="I12" s="64">
        <v>881</v>
      </c>
      <c r="J12" s="144" t="s">
        <v>673</v>
      </c>
      <c r="K12" s="145">
        <v>10089</v>
      </c>
      <c r="L12" s="145">
        <v>10089</v>
      </c>
      <c r="M12" s="146">
        <v>100</v>
      </c>
      <c r="N12" s="184">
        <v>10089</v>
      </c>
      <c r="O12" s="147">
        <v>0</v>
      </c>
      <c r="P12" s="148">
        <f t="shared" si="1"/>
        <v>0</v>
      </c>
      <c r="Q12" s="149">
        <v>6434</v>
      </c>
      <c r="R12" s="150">
        <v>1673</v>
      </c>
      <c r="S12" s="151">
        <f t="shared" si="15"/>
        <v>26.002486788933787</v>
      </c>
      <c r="T12" s="147">
        <v>1</v>
      </c>
      <c r="U12" s="147">
        <v>10164</v>
      </c>
      <c r="V12" s="152">
        <f t="shared" si="2"/>
        <v>0.009838646202282565</v>
      </c>
      <c r="W12" s="153">
        <v>1128</v>
      </c>
      <c r="X12" s="154">
        <v>10164</v>
      </c>
      <c r="Y12" s="155">
        <f t="shared" si="3"/>
        <v>11.097992916174734</v>
      </c>
      <c r="Z12" s="156">
        <v>91</v>
      </c>
      <c r="AA12" s="156">
        <v>10164</v>
      </c>
      <c r="AB12" s="152">
        <f t="shared" si="4"/>
        <v>0.8953168044077136</v>
      </c>
      <c r="AC12" s="157">
        <v>7</v>
      </c>
      <c r="AD12" s="158">
        <v>10164</v>
      </c>
      <c r="AE12" s="159">
        <f t="shared" si="5"/>
        <v>0.6887052341597797</v>
      </c>
      <c r="AF12" s="160"/>
      <c r="AG12" s="160"/>
      <c r="AH12" s="160"/>
      <c r="AI12" s="160"/>
      <c r="AJ12" s="161"/>
      <c r="AK12" s="185">
        <v>1</v>
      </c>
      <c r="AL12" s="185">
        <v>7</v>
      </c>
      <c r="AM12" s="186">
        <f t="shared" si="6"/>
        <v>14.285714285714285</v>
      </c>
      <c r="AN12" s="190">
        <v>0</v>
      </c>
      <c r="AO12" s="191">
        <v>0</v>
      </c>
      <c r="AP12" s="192" t="e">
        <f t="shared" si="7"/>
        <v>#DIV/0!</v>
      </c>
      <c r="AQ12" s="166">
        <v>0</v>
      </c>
      <c r="AR12" s="166">
        <v>3</v>
      </c>
      <c r="AS12" s="166">
        <v>0</v>
      </c>
      <c r="AT12" s="160"/>
      <c r="AU12" s="160"/>
      <c r="AV12" s="160"/>
      <c r="AW12" s="160"/>
      <c r="AX12" s="167">
        <v>210</v>
      </c>
      <c r="AY12" s="168">
        <v>2111</v>
      </c>
      <c r="AZ12" s="169">
        <f t="shared" si="8"/>
        <v>0.0994789199431549</v>
      </c>
      <c r="BA12" s="170">
        <v>1</v>
      </c>
      <c r="BB12" s="171">
        <v>689</v>
      </c>
      <c r="BC12" s="172">
        <f t="shared" si="9"/>
        <v>0.001451378809869376</v>
      </c>
      <c r="BD12" s="157">
        <v>83</v>
      </c>
      <c r="BE12" s="157">
        <v>164</v>
      </c>
      <c r="BF12" s="159">
        <f t="shared" si="10"/>
        <v>50.609756097560975</v>
      </c>
      <c r="BG12" s="173">
        <v>98</v>
      </c>
      <c r="BH12" s="173">
        <v>164</v>
      </c>
      <c r="BI12" s="174">
        <f t="shared" si="11"/>
        <v>59.756097560975604</v>
      </c>
      <c r="BJ12" s="142">
        <v>0</v>
      </c>
      <c r="BK12" s="142">
        <v>153</v>
      </c>
      <c r="BL12" s="175">
        <f t="shared" si="12"/>
        <v>0</v>
      </c>
      <c r="BM12" s="173"/>
      <c r="BN12" s="157">
        <v>4</v>
      </c>
      <c r="BO12" s="147">
        <v>9</v>
      </c>
      <c r="BP12" s="36">
        <v>9</v>
      </c>
      <c r="BQ12" s="176">
        <v>100</v>
      </c>
      <c r="BR12" s="157"/>
      <c r="BS12" s="177"/>
      <c r="BT12" s="143"/>
      <c r="BU12" s="147"/>
      <c r="BV12" s="36"/>
      <c r="BW12" s="176"/>
      <c r="BX12" s="157"/>
      <c r="BY12" s="147">
        <v>10</v>
      </c>
      <c r="BZ12" s="157"/>
      <c r="CA12" s="177"/>
      <c r="CB12" s="143"/>
      <c r="CC12" s="173"/>
      <c r="CD12" s="178"/>
      <c r="CE12" s="179"/>
      <c r="CF12" s="157"/>
      <c r="CG12" s="177"/>
      <c r="CH12" s="143"/>
      <c r="CI12" s="36">
        <v>58</v>
      </c>
      <c r="CJ12" s="36">
        <v>58</v>
      </c>
      <c r="CK12" s="180">
        <f t="shared" si="13"/>
        <v>100</v>
      </c>
      <c r="CL12" s="157"/>
      <c r="CM12" s="177"/>
      <c r="CN12" s="143"/>
      <c r="CO12" s="173"/>
      <c r="CP12" s="157"/>
      <c r="CQ12" s="177"/>
      <c r="CR12" s="143"/>
      <c r="CS12" s="173"/>
      <c r="CT12" s="157"/>
      <c r="CU12" s="173"/>
      <c r="CV12" s="157"/>
      <c r="CW12" s="177"/>
      <c r="CX12" s="143"/>
      <c r="CY12" s="173"/>
      <c r="CZ12" s="178"/>
      <c r="DA12" s="179"/>
      <c r="DB12" s="157"/>
      <c r="DC12" s="173"/>
      <c r="DD12" s="178"/>
      <c r="DE12" s="179"/>
      <c r="DF12" s="181"/>
      <c r="DG12" s="182"/>
      <c r="DH12" s="183"/>
      <c r="DI12" s="173"/>
      <c r="DJ12" s="181"/>
      <c r="DK12" s="182"/>
      <c r="DL12" s="183"/>
      <c r="DM12" s="173"/>
      <c r="DN12" s="178"/>
      <c r="DO12" s="144"/>
      <c r="DP12" s="157"/>
      <c r="DQ12" s="173"/>
      <c r="DR12" s="157"/>
      <c r="DS12" s="173"/>
      <c r="DT12" s="157"/>
      <c r="DU12" s="173"/>
      <c r="DV12" s="157"/>
      <c r="DW12" s="156">
        <v>81</v>
      </c>
      <c r="DX12" s="156">
        <v>62</v>
      </c>
      <c r="DY12" s="152">
        <f t="shared" si="14"/>
        <v>76.5432098765432</v>
      </c>
      <c r="DZ12" s="157"/>
      <c r="EA12" s="173"/>
      <c r="EB12" s="157"/>
      <c r="EC12" s="173"/>
      <c r="ED12" s="157"/>
      <c r="EE12" s="173"/>
    </row>
    <row r="13" spans="1:135" ht="15" customHeight="1">
      <c r="A13" s="141" t="s">
        <v>247</v>
      </c>
      <c r="B13" s="63">
        <v>10948</v>
      </c>
      <c r="C13" s="63">
        <v>10948</v>
      </c>
      <c r="D13" s="64">
        <v>100</v>
      </c>
      <c r="E13" s="142">
        <v>414</v>
      </c>
      <c r="F13" s="142">
        <v>897</v>
      </c>
      <c r="G13" s="143">
        <f t="shared" si="0"/>
        <v>46.15384615384615</v>
      </c>
      <c r="H13" s="63">
        <v>1554</v>
      </c>
      <c r="I13" s="63">
        <v>1302</v>
      </c>
      <c r="J13" s="144" t="s">
        <v>236</v>
      </c>
      <c r="K13" s="145">
        <v>10948</v>
      </c>
      <c r="L13" s="145">
        <v>10948</v>
      </c>
      <c r="M13" s="146">
        <v>100</v>
      </c>
      <c r="N13" s="63">
        <v>10948</v>
      </c>
      <c r="O13" s="147">
        <v>0</v>
      </c>
      <c r="P13" s="148">
        <f t="shared" si="1"/>
        <v>0</v>
      </c>
      <c r="Q13" s="149">
        <v>4941</v>
      </c>
      <c r="R13" s="150">
        <v>1176</v>
      </c>
      <c r="S13" s="151">
        <f t="shared" si="15"/>
        <v>23.800850030358227</v>
      </c>
      <c r="T13" s="147">
        <v>2</v>
      </c>
      <c r="U13" s="147">
        <v>11030</v>
      </c>
      <c r="V13" s="152">
        <f t="shared" si="2"/>
        <v>0.01813236627379873</v>
      </c>
      <c r="W13" s="153">
        <v>994</v>
      </c>
      <c r="X13" s="154">
        <v>11030</v>
      </c>
      <c r="Y13" s="155">
        <f t="shared" si="3"/>
        <v>9.01178603807797</v>
      </c>
      <c r="Z13" s="156">
        <v>112</v>
      </c>
      <c r="AA13" s="156">
        <v>11030</v>
      </c>
      <c r="AB13" s="152">
        <f t="shared" si="4"/>
        <v>1.0154125113327288</v>
      </c>
      <c r="AC13" s="157">
        <v>7</v>
      </c>
      <c r="AD13" s="158">
        <v>11030</v>
      </c>
      <c r="AE13" s="159">
        <f t="shared" si="5"/>
        <v>0.6346328195829555</v>
      </c>
      <c r="AF13" s="160"/>
      <c r="AG13" s="160"/>
      <c r="AH13" s="160"/>
      <c r="AI13" s="160"/>
      <c r="AJ13" s="161"/>
      <c r="AK13" s="185">
        <v>2</v>
      </c>
      <c r="AL13" s="185">
        <v>5</v>
      </c>
      <c r="AM13" s="186">
        <f t="shared" si="6"/>
        <v>40</v>
      </c>
      <c r="AN13" s="190">
        <v>0</v>
      </c>
      <c r="AO13" s="191">
        <v>3</v>
      </c>
      <c r="AP13" s="192">
        <f t="shared" si="7"/>
        <v>0</v>
      </c>
      <c r="AQ13" s="166">
        <v>1</v>
      </c>
      <c r="AR13" s="166">
        <v>4</v>
      </c>
      <c r="AS13" s="166">
        <v>25</v>
      </c>
      <c r="AT13" s="160"/>
      <c r="AU13" s="160"/>
      <c r="AV13" s="160"/>
      <c r="AW13" s="160"/>
      <c r="AX13" s="167">
        <v>418</v>
      </c>
      <c r="AY13" s="168">
        <v>2338</v>
      </c>
      <c r="AZ13" s="169">
        <f t="shared" si="8"/>
        <v>0.1787852865697177</v>
      </c>
      <c r="BA13" s="170">
        <v>0</v>
      </c>
      <c r="BB13" s="171">
        <v>720</v>
      </c>
      <c r="BC13" s="172">
        <f t="shared" si="9"/>
        <v>0</v>
      </c>
      <c r="BD13" s="157">
        <v>114</v>
      </c>
      <c r="BE13" s="157">
        <v>166</v>
      </c>
      <c r="BF13" s="159">
        <f t="shared" si="10"/>
        <v>68.67469879518072</v>
      </c>
      <c r="BG13" s="173">
        <v>77</v>
      </c>
      <c r="BH13" s="173">
        <v>166</v>
      </c>
      <c r="BI13" s="174">
        <f t="shared" si="11"/>
        <v>46.3855421686747</v>
      </c>
      <c r="BJ13" s="142">
        <v>2818</v>
      </c>
      <c r="BK13" s="142">
        <v>175</v>
      </c>
      <c r="BL13" s="175">
        <f t="shared" si="12"/>
        <v>16.102857142857143</v>
      </c>
      <c r="BM13" s="173"/>
      <c r="BN13" s="157">
        <v>0</v>
      </c>
      <c r="BO13" s="147">
        <v>3</v>
      </c>
      <c r="BP13" s="36">
        <v>1</v>
      </c>
      <c r="BQ13" s="176">
        <v>33.3333333333333</v>
      </c>
      <c r="BR13" s="157"/>
      <c r="BS13" s="177"/>
      <c r="BT13" s="143"/>
      <c r="BU13" s="147"/>
      <c r="BV13" s="36"/>
      <c r="BW13" s="176"/>
      <c r="BX13" s="157"/>
      <c r="BY13" s="147">
        <v>6</v>
      </c>
      <c r="BZ13" s="157"/>
      <c r="CA13" s="177"/>
      <c r="CB13" s="143"/>
      <c r="CC13" s="173"/>
      <c r="CD13" s="178"/>
      <c r="CE13" s="179"/>
      <c r="CF13" s="157"/>
      <c r="CG13" s="177"/>
      <c r="CH13" s="143"/>
      <c r="CI13" s="36">
        <v>36</v>
      </c>
      <c r="CJ13" s="36">
        <v>39</v>
      </c>
      <c r="CK13" s="180">
        <f t="shared" si="13"/>
        <v>92.3076923076923</v>
      </c>
      <c r="CL13" s="157"/>
      <c r="CM13" s="177"/>
      <c r="CN13" s="143"/>
      <c r="CO13" s="173"/>
      <c r="CP13" s="157"/>
      <c r="CQ13" s="177"/>
      <c r="CR13" s="143"/>
      <c r="CS13" s="173"/>
      <c r="CT13" s="157"/>
      <c r="CU13" s="173"/>
      <c r="CV13" s="157"/>
      <c r="CW13" s="177"/>
      <c r="CX13" s="143"/>
      <c r="CY13" s="173"/>
      <c r="CZ13" s="178"/>
      <c r="DA13" s="179"/>
      <c r="DB13" s="157"/>
      <c r="DC13" s="173"/>
      <c r="DD13" s="178"/>
      <c r="DE13" s="179"/>
      <c r="DF13" s="194">
        <v>1498</v>
      </c>
      <c r="DG13" s="182">
        <v>273</v>
      </c>
      <c r="DH13" s="183">
        <v>17</v>
      </c>
      <c r="DI13" s="173"/>
      <c r="DJ13" s="194"/>
      <c r="DK13" s="182"/>
      <c r="DL13" s="183"/>
      <c r="DM13" s="195"/>
      <c r="DN13" s="178"/>
      <c r="DO13" s="144"/>
      <c r="DP13" s="157"/>
      <c r="DQ13" s="173"/>
      <c r="DR13" s="157"/>
      <c r="DS13" s="173"/>
      <c r="DT13" s="157"/>
      <c r="DU13" s="173"/>
      <c r="DV13" s="157"/>
      <c r="DW13" s="156">
        <v>129</v>
      </c>
      <c r="DX13" s="156">
        <v>126</v>
      </c>
      <c r="DY13" s="152">
        <f t="shared" si="14"/>
        <v>97.67441860465115</v>
      </c>
      <c r="DZ13" s="157"/>
      <c r="EA13" s="173"/>
      <c r="EB13" s="157"/>
      <c r="EC13" s="173"/>
      <c r="ED13" s="157"/>
      <c r="EE13" s="173"/>
    </row>
    <row r="14" spans="1:135" ht="15" customHeight="1">
      <c r="A14" s="141" t="s">
        <v>249</v>
      </c>
      <c r="B14" s="63">
        <v>4776</v>
      </c>
      <c r="C14" s="63">
        <v>4776</v>
      </c>
      <c r="D14" s="64">
        <v>100</v>
      </c>
      <c r="E14" s="142">
        <v>131</v>
      </c>
      <c r="F14" s="142">
        <v>254</v>
      </c>
      <c r="G14" s="143">
        <f t="shared" si="0"/>
        <v>51.574803149606296</v>
      </c>
      <c r="H14" s="64">
        <v>794</v>
      </c>
      <c r="I14" s="64">
        <v>677</v>
      </c>
      <c r="J14" s="144" t="s">
        <v>674</v>
      </c>
      <c r="K14" s="145">
        <v>4776</v>
      </c>
      <c r="L14" s="145">
        <v>4776</v>
      </c>
      <c r="M14" s="146">
        <v>100</v>
      </c>
      <c r="N14" s="184">
        <v>4776</v>
      </c>
      <c r="O14" s="147">
        <v>557</v>
      </c>
      <c r="P14" s="148">
        <f t="shared" si="1"/>
        <v>0.9718732551647123</v>
      </c>
      <c r="Q14" s="149">
        <v>4363</v>
      </c>
      <c r="R14" s="150">
        <v>456</v>
      </c>
      <c r="S14" s="151">
        <f t="shared" si="15"/>
        <v>10.451524180609672</v>
      </c>
      <c r="T14" s="147">
        <v>0</v>
      </c>
      <c r="U14" s="147">
        <v>4811</v>
      </c>
      <c r="V14" s="152">
        <f t="shared" si="2"/>
        <v>0</v>
      </c>
      <c r="W14" s="153">
        <v>303</v>
      </c>
      <c r="X14" s="154">
        <v>4811</v>
      </c>
      <c r="Y14" s="155">
        <f t="shared" si="3"/>
        <v>6.298066929952192</v>
      </c>
      <c r="Z14" s="156">
        <v>12</v>
      </c>
      <c r="AA14" s="156">
        <v>4811</v>
      </c>
      <c r="AB14" s="152">
        <f t="shared" si="4"/>
        <v>0.2494283932654334</v>
      </c>
      <c r="AC14" s="157">
        <v>4</v>
      </c>
      <c r="AD14" s="158">
        <v>4811</v>
      </c>
      <c r="AE14" s="159">
        <f t="shared" si="5"/>
        <v>0.8314279775514446</v>
      </c>
      <c r="AF14" s="160"/>
      <c r="AG14" s="160"/>
      <c r="AH14" s="160"/>
      <c r="AI14" s="160"/>
      <c r="AJ14" s="161"/>
      <c r="AK14" s="185">
        <v>0</v>
      </c>
      <c r="AL14" s="185">
        <v>2</v>
      </c>
      <c r="AM14" s="186">
        <f t="shared" si="6"/>
        <v>0</v>
      </c>
      <c r="AN14" s="190">
        <v>0</v>
      </c>
      <c r="AO14" s="191">
        <v>0</v>
      </c>
      <c r="AP14" s="192" t="e">
        <f t="shared" si="7"/>
        <v>#DIV/0!</v>
      </c>
      <c r="AQ14" s="166">
        <v>0</v>
      </c>
      <c r="AR14" s="166">
        <v>0</v>
      </c>
      <c r="AS14" s="166">
        <v>0</v>
      </c>
      <c r="AT14" s="160"/>
      <c r="AU14" s="160"/>
      <c r="AV14" s="160"/>
      <c r="AW14" s="160"/>
      <c r="AX14" s="167">
        <v>113</v>
      </c>
      <c r="AY14" s="168">
        <v>936</v>
      </c>
      <c r="AZ14" s="169">
        <f t="shared" si="8"/>
        <v>0.12072649572649573</v>
      </c>
      <c r="BA14" s="170">
        <v>2</v>
      </c>
      <c r="BB14" s="171">
        <v>332</v>
      </c>
      <c r="BC14" s="193">
        <f t="shared" si="9"/>
        <v>0.006024096385542169</v>
      </c>
      <c r="BD14" s="157">
        <v>34</v>
      </c>
      <c r="BE14" s="157">
        <v>79</v>
      </c>
      <c r="BF14" s="159">
        <f t="shared" si="10"/>
        <v>43.037974683544306</v>
      </c>
      <c r="BG14" s="173">
        <v>38</v>
      </c>
      <c r="BH14" s="173">
        <v>79</v>
      </c>
      <c r="BI14" s="174">
        <f t="shared" si="11"/>
        <v>48.10126582278481</v>
      </c>
      <c r="BJ14" s="142">
        <v>0</v>
      </c>
      <c r="BK14" s="142">
        <v>73</v>
      </c>
      <c r="BL14" s="175">
        <f t="shared" si="12"/>
        <v>0</v>
      </c>
      <c r="BM14" s="173"/>
      <c r="BN14" s="157">
        <v>0</v>
      </c>
      <c r="BO14" s="147">
        <v>0</v>
      </c>
      <c r="BP14" s="36">
        <v>0</v>
      </c>
      <c r="BQ14" s="176" t="s">
        <v>128</v>
      </c>
      <c r="BR14" s="157"/>
      <c r="BS14" s="177"/>
      <c r="BT14" s="143"/>
      <c r="BU14" s="147"/>
      <c r="BV14" s="36"/>
      <c r="BW14" s="176"/>
      <c r="BX14" s="157"/>
      <c r="BY14" s="147">
        <v>2</v>
      </c>
      <c r="BZ14" s="157"/>
      <c r="CA14" s="177"/>
      <c r="CB14" s="143"/>
      <c r="CC14" s="173"/>
      <c r="CD14" s="178"/>
      <c r="CE14" s="179"/>
      <c r="CF14" s="157"/>
      <c r="CG14" s="177"/>
      <c r="CH14" s="143"/>
      <c r="CI14" s="36">
        <v>17</v>
      </c>
      <c r="CJ14" s="36">
        <v>17</v>
      </c>
      <c r="CK14" s="180">
        <f t="shared" si="13"/>
        <v>100</v>
      </c>
      <c r="CL14" s="157"/>
      <c r="CM14" s="177"/>
      <c r="CN14" s="143"/>
      <c r="CO14" s="173"/>
      <c r="CP14" s="157"/>
      <c r="CQ14" s="177"/>
      <c r="CR14" s="143"/>
      <c r="CS14" s="173"/>
      <c r="CT14" s="157"/>
      <c r="CU14" s="173"/>
      <c r="CV14" s="157"/>
      <c r="CW14" s="177"/>
      <c r="CX14" s="143"/>
      <c r="CY14" s="173"/>
      <c r="CZ14" s="178"/>
      <c r="DA14" s="179"/>
      <c r="DB14" s="157"/>
      <c r="DC14" s="173"/>
      <c r="DD14" s="178"/>
      <c r="DE14" s="179"/>
      <c r="DF14" s="181">
        <v>920</v>
      </c>
      <c r="DG14" s="182" t="s">
        <v>128</v>
      </c>
      <c r="DH14" s="183" t="s">
        <v>128</v>
      </c>
      <c r="DI14" s="173"/>
      <c r="DJ14" s="181"/>
      <c r="DK14" s="182"/>
      <c r="DL14" s="183"/>
      <c r="DM14" s="173"/>
      <c r="DN14" s="178"/>
      <c r="DO14" s="144"/>
      <c r="DP14" s="157"/>
      <c r="DQ14" s="173"/>
      <c r="DR14" s="157"/>
      <c r="DS14" s="173"/>
      <c r="DT14" s="157"/>
      <c r="DU14" s="173"/>
      <c r="DV14" s="157"/>
      <c r="DW14" s="156">
        <v>37</v>
      </c>
      <c r="DX14" s="156">
        <v>37</v>
      </c>
      <c r="DY14" s="152">
        <f t="shared" si="14"/>
        <v>100</v>
      </c>
      <c r="DZ14" s="157"/>
      <c r="EA14" s="173"/>
      <c r="EB14" s="157"/>
      <c r="EC14" s="173"/>
      <c r="ED14" s="157"/>
      <c r="EE14" s="173"/>
    </row>
    <row r="15" spans="1:135" ht="15" customHeight="1">
      <c r="A15" s="141" t="s">
        <v>266</v>
      </c>
      <c r="B15" s="63">
        <v>4738</v>
      </c>
      <c r="C15" s="63">
        <v>3450</v>
      </c>
      <c r="D15" s="64">
        <v>72.82</v>
      </c>
      <c r="E15" s="142">
        <v>21</v>
      </c>
      <c r="F15" s="142">
        <v>75</v>
      </c>
      <c r="G15" s="143">
        <f t="shared" si="0"/>
        <v>28.000000000000004</v>
      </c>
      <c r="H15" s="64">
        <v>651</v>
      </c>
      <c r="I15" s="64">
        <v>551</v>
      </c>
      <c r="J15" s="144" t="s">
        <v>675</v>
      </c>
      <c r="K15" s="145">
        <v>4738</v>
      </c>
      <c r="L15" s="145">
        <v>3450</v>
      </c>
      <c r="M15" s="146">
        <v>72.82</v>
      </c>
      <c r="N15" s="63">
        <v>4738</v>
      </c>
      <c r="O15" s="147">
        <v>405</v>
      </c>
      <c r="P15" s="148">
        <f t="shared" si="1"/>
        <v>0.7123258758970029</v>
      </c>
      <c r="Q15" s="149" t="s">
        <v>128</v>
      </c>
      <c r="R15" s="150" t="s">
        <v>128</v>
      </c>
      <c r="S15" s="151" t="s">
        <v>128</v>
      </c>
      <c r="T15" s="147">
        <v>0</v>
      </c>
      <c r="U15" s="147">
        <v>4773</v>
      </c>
      <c r="V15" s="152">
        <f t="shared" si="2"/>
        <v>0</v>
      </c>
      <c r="W15" s="153">
        <v>99</v>
      </c>
      <c r="X15" s="154">
        <v>4773</v>
      </c>
      <c r="Y15" s="155">
        <f t="shared" si="3"/>
        <v>2.07416719044626</v>
      </c>
      <c r="Z15" s="156">
        <v>56</v>
      </c>
      <c r="AA15" s="156">
        <v>4773</v>
      </c>
      <c r="AB15" s="152">
        <f t="shared" si="4"/>
        <v>1.1732662895453594</v>
      </c>
      <c r="AC15" s="157">
        <v>2</v>
      </c>
      <c r="AD15" s="158">
        <v>4773</v>
      </c>
      <c r="AE15" s="159">
        <f t="shared" si="5"/>
        <v>0.4190236748376283</v>
      </c>
      <c r="AF15" s="160"/>
      <c r="AG15" s="160"/>
      <c r="AH15" s="160"/>
      <c r="AI15" s="160"/>
      <c r="AJ15" s="161"/>
      <c r="AK15" s="185">
        <v>1</v>
      </c>
      <c r="AL15" s="185">
        <v>1</v>
      </c>
      <c r="AM15" s="186">
        <f t="shared" si="6"/>
        <v>100</v>
      </c>
      <c r="AN15" s="190">
        <v>0</v>
      </c>
      <c r="AO15" s="191">
        <v>0</v>
      </c>
      <c r="AP15" s="192" t="e">
        <f t="shared" si="7"/>
        <v>#DIV/0!</v>
      </c>
      <c r="AQ15" s="166">
        <v>0</v>
      </c>
      <c r="AR15" s="166">
        <v>0</v>
      </c>
      <c r="AS15" s="166">
        <v>0</v>
      </c>
      <c r="AT15" s="160"/>
      <c r="AU15" s="160"/>
      <c r="AV15" s="160"/>
      <c r="AW15" s="160"/>
      <c r="AX15" s="167">
        <v>460</v>
      </c>
      <c r="AY15" s="168">
        <v>1087</v>
      </c>
      <c r="AZ15" s="169">
        <f t="shared" si="8"/>
        <v>0.42318307267709293</v>
      </c>
      <c r="BA15" s="170">
        <v>14</v>
      </c>
      <c r="BB15" s="171">
        <v>405</v>
      </c>
      <c r="BC15" s="172">
        <f t="shared" si="9"/>
        <v>0.0345679012345679</v>
      </c>
      <c r="BD15" s="157">
        <v>21</v>
      </c>
      <c r="BE15" s="157">
        <v>50</v>
      </c>
      <c r="BF15" s="159">
        <f t="shared" si="10"/>
        <v>42</v>
      </c>
      <c r="BG15" s="173">
        <v>36</v>
      </c>
      <c r="BH15" s="173">
        <v>50</v>
      </c>
      <c r="BI15" s="174">
        <f t="shared" si="11"/>
        <v>72</v>
      </c>
      <c r="BJ15" s="142">
        <v>0</v>
      </c>
      <c r="BK15" s="142">
        <v>41</v>
      </c>
      <c r="BL15" s="175">
        <f t="shared" si="12"/>
        <v>0</v>
      </c>
      <c r="BM15" s="173">
        <v>2</v>
      </c>
      <c r="BN15" s="157">
        <v>0</v>
      </c>
      <c r="BO15" s="147">
        <v>2</v>
      </c>
      <c r="BP15" s="36">
        <v>1</v>
      </c>
      <c r="BQ15" s="176">
        <v>50</v>
      </c>
      <c r="BR15" s="157"/>
      <c r="BS15" s="177"/>
      <c r="BT15" s="143"/>
      <c r="BU15" s="147"/>
      <c r="BV15" s="36"/>
      <c r="BW15" s="176"/>
      <c r="BX15" s="157"/>
      <c r="BY15" s="147">
        <v>5</v>
      </c>
      <c r="BZ15" s="157"/>
      <c r="CA15" s="177"/>
      <c r="CB15" s="143"/>
      <c r="CC15" s="173"/>
      <c r="CD15" s="178"/>
      <c r="CE15" s="179"/>
      <c r="CF15" s="157"/>
      <c r="CG15" s="177"/>
      <c r="CH15" s="143"/>
      <c r="CI15" s="36">
        <v>25</v>
      </c>
      <c r="CJ15" s="36">
        <v>26</v>
      </c>
      <c r="CK15" s="180">
        <f t="shared" si="13"/>
        <v>96.15384615384616</v>
      </c>
      <c r="CL15" s="157"/>
      <c r="CM15" s="177"/>
      <c r="CN15" s="143"/>
      <c r="CO15" s="173"/>
      <c r="CP15" s="157"/>
      <c r="CQ15" s="177"/>
      <c r="CR15" s="143"/>
      <c r="CS15" s="173"/>
      <c r="CT15" s="157"/>
      <c r="CU15" s="173"/>
      <c r="CV15" s="157"/>
      <c r="CW15" s="177"/>
      <c r="CX15" s="143"/>
      <c r="CY15" s="173"/>
      <c r="CZ15" s="178"/>
      <c r="DA15" s="179"/>
      <c r="DB15" s="157"/>
      <c r="DC15" s="173"/>
      <c r="DD15" s="178"/>
      <c r="DE15" s="179"/>
      <c r="DF15" s="181"/>
      <c r="DG15" s="182"/>
      <c r="DH15" s="183"/>
      <c r="DI15" s="173"/>
      <c r="DJ15" s="181"/>
      <c r="DK15" s="182"/>
      <c r="DL15" s="183"/>
      <c r="DM15" s="173"/>
      <c r="DN15" s="178"/>
      <c r="DO15" s="144"/>
      <c r="DP15" s="157"/>
      <c r="DQ15" s="173"/>
      <c r="DR15" s="157"/>
      <c r="DS15" s="173"/>
      <c r="DT15" s="157"/>
      <c r="DU15" s="173"/>
      <c r="DV15" s="157"/>
      <c r="DW15" s="156">
        <v>62</v>
      </c>
      <c r="DX15" s="156">
        <v>58</v>
      </c>
      <c r="DY15" s="152">
        <f t="shared" si="14"/>
        <v>93.54838709677419</v>
      </c>
      <c r="DZ15" s="157"/>
      <c r="EA15" s="173"/>
      <c r="EB15" s="157"/>
      <c r="EC15" s="173"/>
      <c r="ED15" s="157"/>
      <c r="EE15" s="173"/>
    </row>
    <row r="16" spans="1:135" ht="15" customHeight="1">
      <c r="A16" s="141" t="s">
        <v>289</v>
      </c>
      <c r="B16" s="63">
        <v>10429</v>
      </c>
      <c r="C16" s="63">
        <v>10429</v>
      </c>
      <c r="D16" s="64">
        <v>100</v>
      </c>
      <c r="E16" s="142">
        <v>47</v>
      </c>
      <c r="F16" s="142">
        <v>234</v>
      </c>
      <c r="G16" s="143">
        <f t="shared" si="0"/>
        <v>20.085470085470085</v>
      </c>
      <c r="H16" s="63">
        <v>1314</v>
      </c>
      <c r="I16" s="63">
        <v>1069</v>
      </c>
      <c r="J16" s="144" t="s">
        <v>676</v>
      </c>
      <c r="K16" s="145">
        <v>10429</v>
      </c>
      <c r="L16" s="145">
        <v>10429</v>
      </c>
      <c r="M16" s="146">
        <v>100</v>
      </c>
      <c r="N16" s="63">
        <v>10429</v>
      </c>
      <c r="O16" s="147">
        <v>0</v>
      </c>
      <c r="P16" s="148">
        <f t="shared" si="1"/>
        <v>0</v>
      </c>
      <c r="Q16" s="149">
        <v>2288</v>
      </c>
      <c r="R16" s="150">
        <v>66</v>
      </c>
      <c r="S16" s="151">
        <f aca="true" t="shared" si="16" ref="S16:S25">R16/Q16*100</f>
        <v>2.8846153846153846</v>
      </c>
      <c r="T16" s="147">
        <v>1</v>
      </c>
      <c r="U16" s="147">
        <v>10504</v>
      </c>
      <c r="V16" s="152">
        <f t="shared" si="2"/>
        <v>0.00952018278750952</v>
      </c>
      <c r="W16" s="153">
        <v>270</v>
      </c>
      <c r="X16" s="154">
        <v>10504</v>
      </c>
      <c r="Y16" s="155">
        <f t="shared" si="3"/>
        <v>2.5704493526275707</v>
      </c>
      <c r="Z16" s="156">
        <v>45</v>
      </c>
      <c r="AA16" s="156">
        <v>10504</v>
      </c>
      <c r="AB16" s="152">
        <f t="shared" si="4"/>
        <v>0.4284082254379284</v>
      </c>
      <c r="AC16" s="157">
        <v>7</v>
      </c>
      <c r="AD16" s="158">
        <v>10504</v>
      </c>
      <c r="AE16" s="159">
        <f t="shared" si="5"/>
        <v>0.6664127951256664</v>
      </c>
      <c r="AF16" s="160"/>
      <c r="AG16" s="160"/>
      <c r="AH16" s="160"/>
      <c r="AI16" s="160"/>
      <c r="AJ16" s="161"/>
      <c r="AK16" s="185">
        <v>1</v>
      </c>
      <c r="AL16" s="185">
        <v>7</v>
      </c>
      <c r="AM16" s="186">
        <f t="shared" si="6"/>
        <v>14.285714285714285</v>
      </c>
      <c r="AN16" s="190">
        <v>0</v>
      </c>
      <c r="AO16" s="191">
        <v>4</v>
      </c>
      <c r="AP16" s="192">
        <f t="shared" si="7"/>
        <v>0</v>
      </c>
      <c r="AQ16" s="166">
        <v>0</v>
      </c>
      <c r="AR16" s="166">
        <v>1</v>
      </c>
      <c r="AS16" s="166">
        <v>0</v>
      </c>
      <c r="AT16" s="160"/>
      <c r="AU16" s="160"/>
      <c r="AV16" s="160"/>
      <c r="AW16" s="160"/>
      <c r="AX16" s="167">
        <v>165</v>
      </c>
      <c r="AY16" s="168">
        <v>2086</v>
      </c>
      <c r="AZ16" s="169">
        <f t="shared" si="8"/>
        <v>0.07909875359539789</v>
      </c>
      <c r="BA16" s="170">
        <v>1</v>
      </c>
      <c r="BB16" s="171">
        <v>710</v>
      </c>
      <c r="BC16" s="172">
        <f t="shared" si="9"/>
        <v>0.0014084507042253522</v>
      </c>
      <c r="BD16" s="157">
        <v>146</v>
      </c>
      <c r="BE16" s="157">
        <v>186</v>
      </c>
      <c r="BF16" s="159">
        <f t="shared" si="10"/>
        <v>78.49462365591397</v>
      </c>
      <c r="BG16" s="173">
        <v>75</v>
      </c>
      <c r="BH16" s="173">
        <v>186</v>
      </c>
      <c r="BI16" s="174">
        <f t="shared" si="11"/>
        <v>40.32258064516129</v>
      </c>
      <c r="BJ16" s="142">
        <v>1270</v>
      </c>
      <c r="BK16" s="142">
        <v>147</v>
      </c>
      <c r="BL16" s="175">
        <f t="shared" si="12"/>
        <v>8.639455782312925</v>
      </c>
      <c r="BM16" s="173"/>
      <c r="BN16" s="157">
        <v>4</v>
      </c>
      <c r="BO16" s="147">
        <v>6</v>
      </c>
      <c r="BP16" s="36">
        <v>0</v>
      </c>
      <c r="BQ16" s="176">
        <v>0</v>
      </c>
      <c r="BR16" s="157"/>
      <c r="BS16" s="177"/>
      <c r="BT16" s="143"/>
      <c r="BU16" s="147"/>
      <c r="BV16" s="36"/>
      <c r="BW16" s="176"/>
      <c r="BX16" s="157"/>
      <c r="BY16" s="147">
        <v>10</v>
      </c>
      <c r="BZ16" s="157"/>
      <c r="CA16" s="177"/>
      <c r="CB16" s="143"/>
      <c r="CC16" s="173"/>
      <c r="CD16" s="178"/>
      <c r="CE16" s="179"/>
      <c r="CF16" s="157"/>
      <c r="CG16" s="177"/>
      <c r="CH16" s="143"/>
      <c r="CI16" s="36">
        <v>47</v>
      </c>
      <c r="CJ16" s="36">
        <v>54</v>
      </c>
      <c r="CK16" s="180">
        <f t="shared" si="13"/>
        <v>87.03703703703704</v>
      </c>
      <c r="CL16" s="157"/>
      <c r="CM16" s="177"/>
      <c r="CN16" s="143"/>
      <c r="CO16" s="173"/>
      <c r="CP16" s="157"/>
      <c r="CQ16" s="177"/>
      <c r="CR16" s="143"/>
      <c r="CS16" s="173"/>
      <c r="CT16" s="157"/>
      <c r="CU16" s="173"/>
      <c r="CV16" s="157"/>
      <c r="CW16" s="177"/>
      <c r="CX16" s="143"/>
      <c r="CY16" s="173"/>
      <c r="CZ16" s="178"/>
      <c r="DA16" s="179"/>
      <c r="DB16" s="157"/>
      <c r="DC16" s="173"/>
      <c r="DD16" s="178"/>
      <c r="DE16" s="179"/>
      <c r="DF16" s="181"/>
      <c r="DG16" s="182"/>
      <c r="DH16" s="183"/>
      <c r="DI16" s="173"/>
      <c r="DJ16" s="181"/>
      <c r="DK16" s="182"/>
      <c r="DL16" s="183"/>
      <c r="DM16" s="173"/>
      <c r="DN16" s="178"/>
      <c r="DO16" s="144"/>
      <c r="DP16" s="157"/>
      <c r="DQ16" s="173"/>
      <c r="DR16" s="157"/>
      <c r="DS16" s="173"/>
      <c r="DT16" s="157"/>
      <c r="DU16" s="173"/>
      <c r="DV16" s="157"/>
      <c r="DW16" s="156">
        <v>130</v>
      </c>
      <c r="DX16" s="156">
        <v>116</v>
      </c>
      <c r="DY16" s="152">
        <f t="shared" si="14"/>
        <v>89.23076923076924</v>
      </c>
      <c r="DZ16" s="157"/>
      <c r="EA16" s="173"/>
      <c r="EB16" s="157"/>
      <c r="EC16" s="173"/>
      <c r="ED16" s="157"/>
      <c r="EE16" s="173"/>
    </row>
    <row r="17" spans="1:135" ht="15" customHeight="1">
      <c r="A17" s="141" t="s">
        <v>328</v>
      </c>
      <c r="B17" s="63">
        <v>5439</v>
      </c>
      <c r="C17" s="63">
        <v>3450</v>
      </c>
      <c r="D17" s="64">
        <v>63.43</v>
      </c>
      <c r="E17" s="142">
        <v>85</v>
      </c>
      <c r="F17" s="142">
        <v>196</v>
      </c>
      <c r="G17" s="143">
        <f t="shared" si="0"/>
        <v>43.36734693877551</v>
      </c>
      <c r="H17" s="64">
        <v>727</v>
      </c>
      <c r="I17" s="64">
        <v>637</v>
      </c>
      <c r="J17" s="144" t="s">
        <v>677</v>
      </c>
      <c r="K17" s="145">
        <v>5439</v>
      </c>
      <c r="L17" s="145">
        <v>3450</v>
      </c>
      <c r="M17" s="146">
        <v>63.43</v>
      </c>
      <c r="N17" s="184">
        <v>5439</v>
      </c>
      <c r="O17" s="147">
        <v>82</v>
      </c>
      <c r="P17" s="148">
        <f t="shared" si="1"/>
        <v>0.1256358399215542</v>
      </c>
      <c r="Q17" s="149">
        <v>2324</v>
      </c>
      <c r="R17" s="150">
        <v>213</v>
      </c>
      <c r="S17" s="151">
        <f t="shared" si="16"/>
        <v>9.165232358003442</v>
      </c>
      <c r="T17" s="147">
        <v>0</v>
      </c>
      <c r="U17" s="147">
        <v>5479</v>
      </c>
      <c r="V17" s="152">
        <f t="shared" si="2"/>
        <v>0</v>
      </c>
      <c r="W17" s="153">
        <v>212</v>
      </c>
      <c r="X17" s="154">
        <v>5479</v>
      </c>
      <c r="Y17" s="155">
        <f t="shared" si="3"/>
        <v>3.869319218835554</v>
      </c>
      <c r="Z17" s="156">
        <v>19</v>
      </c>
      <c r="AA17" s="156">
        <v>5479</v>
      </c>
      <c r="AB17" s="152">
        <f t="shared" si="4"/>
        <v>0.34677860923526194</v>
      </c>
      <c r="AC17" s="157">
        <v>1</v>
      </c>
      <c r="AD17" s="158">
        <v>5479</v>
      </c>
      <c r="AE17" s="159">
        <f t="shared" si="5"/>
        <v>0.1825150574922431</v>
      </c>
      <c r="AF17" s="160"/>
      <c r="AG17" s="160"/>
      <c r="AH17" s="160"/>
      <c r="AI17" s="160"/>
      <c r="AJ17" s="161"/>
      <c r="AK17" s="185">
        <v>0</v>
      </c>
      <c r="AL17" s="185">
        <v>1</v>
      </c>
      <c r="AM17" s="186">
        <f t="shared" si="6"/>
        <v>0</v>
      </c>
      <c r="AN17" s="190">
        <v>0</v>
      </c>
      <c r="AO17" s="191">
        <v>0</v>
      </c>
      <c r="AP17" s="192" t="e">
        <f t="shared" si="7"/>
        <v>#DIV/0!</v>
      </c>
      <c r="AQ17" s="166">
        <v>0</v>
      </c>
      <c r="AR17" s="166">
        <v>2</v>
      </c>
      <c r="AS17" s="166">
        <v>0</v>
      </c>
      <c r="AT17" s="160"/>
      <c r="AU17" s="160"/>
      <c r="AV17" s="160"/>
      <c r="AW17" s="160"/>
      <c r="AX17" s="167">
        <v>152</v>
      </c>
      <c r="AY17" s="168">
        <v>1101</v>
      </c>
      <c r="AZ17" s="169">
        <f t="shared" si="8"/>
        <v>0.13805631244323344</v>
      </c>
      <c r="BA17" s="170">
        <v>0</v>
      </c>
      <c r="BB17" s="171">
        <v>365</v>
      </c>
      <c r="BC17" s="172">
        <f t="shared" si="9"/>
        <v>0</v>
      </c>
      <c r="BD17" s="157">
        <v>56</v>
      </c>
      <c r="BE17" s="157">
        <v>95</v>
      </c>
      <c r="BF17" s="159">
        <f t="shared" si="10"/>
        <v>58.94736842105262</v>
      </c>
      <c r="BG17" s="173">
        <v>49</v>
      </c>
      <c r="BH17" s="173">
        <v>95</v>
      </c>
      <c r="BI17" s="174">
        <f t="shared" si="11"/>
        <v>51.578947368421055</v>
      </c>
      <c r="BJ17" s="142">
        <v>0</v>
      </c>
      <c r="BK17" s="142">
        <v>87</v>
      </c>
      <c r="BL17" s="175">
        <f t="shared" si="12"/>
        <v>0</v>
      </c>
      <c r="BM17" s="173"/>
      <c r="BN17" s="157">
        <v>1</v>
      </c>
      <c r="BO17" s="147">
        <v>3</v>
      </c>
      <c r="BP17" s="36">
        <v>2</v>
      </c>
      <c r="BQ17" s="176">
        <v>66.6666666666667</v>
      </c>
      <c r="BR17" s="157"/>
      <c r="BS17" s="177"/>
      <c r="BT17" s="143"/>
      <c r="BU17" s="147"/>
      <c r="BV17" s="36"/>
      <c r="BW17" s="176"/>
      <c r="BX17" s="157"/>
      <c r="BY17" s="147">
        <v>1</v>
      </c>
      <c r="BZ17" s="157"/>
      <c r="CA17" s="177"/>
      <c r="CB17" s="143"/>
      <c r="CC17" s="173"/>
      <c r="CD17" s="178"/>
      <c r="CE17" s="179"/>
      <c r="CF17" s="157"/>
      <c r="CG17" s="177"/>
      <c r="CH17" s="143"/>
      <c r="CI17" s="36">
        <v>16</v>
      </c>
      <c r="CJ17" s="36">
        <v>17</v>
      </c>
      <c r="CK17" s="180">
        <f t="shared" si="13"/>
        <v>94.11764705882352</v>
      </c>
      <c r="CL17" s="157"/>
      <c r="CM17" s="177"/>
      <c r="CN17" s="143"/>
      <c r="CO17" s="173"/>
      <c r="CP17" s="157"/>
      <c r="CQ17" s="177"/>
      <c r="CR17" s="143"/>
      <c r="CS17" s="173"/>
      <c r="CT17" s="157"/>
      <c r="CU17" s="173"/>
      <c r="CV17" s="157"/>
      <c r="CW17" s="177"/>
      <c r="CX17" s="143"/>
      <c r="CY17" s="173"/>
      <c r="CZ17" s="178"/>
      <c r="DA17" s="179"/>
      <c r="DB17" s="157"/>
      <c r="DC17" s="173"/>
      <c r="DD17" s="178"/>
      <c r="DE17" s="179"/>
      <c r="DF17" s="181">
        <v>845</v>
      </c>
      <c r="DG17" s="182" t="s">
        <v>128</v>
      </c>
      <c r="DH17" s="183" t="s">
        <v>128</v>
      </c>
      <c r="DI17" s="173"/>
      <c r="DJ17" s="181"/>
      <c r="DK17" s="182"/>
      <c r="DL17" s="183"/>
      <c r="DM17" s="173"/>
      <c r="DN17" s="178"/>
      <c r="DO17" s="144"/>
      <c r="DP17" s="157"/>
      <c r="DQ17" s="173"/>
      <c r="DR17" s="157"/>
      <c r="DS17" s="173"/>
      <c r="DT17" s="157"/>
      <c r="DU17" s="173"/>
      <c r="DV17" s="157"/>
      <c r="DW17" s="156">
        <v>46</v>
      </c>
      <c r="DX17" s="156">
        <v>43</v>
      </c>
      <c r="DY17" s="152">
        <f t="shared" si="14"/>
        <v>93.47826086956522</v>
      </c>
      <c r="DZ17" s="157"/>
      <c r="EA17" s="173"/>
      <c r="EB17" s="157"/>
      <c r="EC17" s="173"/>
      <c r="ED17" s="157"/>
      <c r="EE17" s="173"/>
    </row>
    <row r="18" spans="1:135" ht="15" customHeight="1">
      <c r="A18" s="141" t="s">
        <v>369</v>
      </c>
      <c r="B18" s="63">
        <v>10363</v>
      </c>
      <c r="C18" s="63">
        <v>10363</v>
      </c>
      <c r="D18" s="64">
        <v>100</v>
      </c>
      <c r="E18" s="142">
        <v>42</v>
      </c>
      <c r="F18" s="142">
        <v>172</v>
      </c>
      <c r="G18" s="143">
        <f t="shared" si="0"/>
        <v>24.418604651162788</v>
      </c>
      <c r="H18" s="63">
        <v>1547</v>
      </c>
      <c r="I18" s="63">
        <v>1116</v>
      </c>
      <c r="J18" s="144" t="s">
        <v>678</v>
      </c>
      <c r="K18" s="145">
        <v>10363</v>
      </c>
      <c r="L18" s="145">
        <v>10363</v>
      </c>
      <c r="M18" s="146">
        <v>100</v>
      </c>
      <c r="N18" s="63">
        <v>10363</v>
      </c>
      <c r="O18" s="147">
        <v>0</v>
      </c>
      <c r="P18" s="148">
        <f t="shared" si="1"/>
        <v>0</v>
      </c>
      <c r="Q18" s="149">
        <v>888</v>
      </c>
      <c r="R18" s="150">
        <v>310</v>
      </c>
      <c r="S18" s="151">
        <f t="shared" si="16"/>
        <v>34.909909909909906</v>
      </c>
      <c r="T18" s="147">
        <v>1</v>
      </c>
      <c r="U18" s="147">
        <v>10438</v>
      </c>
      <c r="V18" s="152">
        <f t="shared" si="2"/>
        <v>0.009580379383023568</v>
      </c>
      <c r="W18" s="153">
        <v>214</v>
      </c>
      <c r="X18" s="154">
        <v>10438</v>
      </c>
      <c r="Y18" s="155">
        <f t="shared" si="3"/>
        <v>2.050201187967043</v>
      </c>
      <c r="Z18" s="156">
        <v>66</v>
      </c>
      <c r="AA18" s="156">
        <v>10438</v>
      </c>
      <c r="AB18" s="152">
        <f t="shared" si="4"/>
        <v>0.6323050392795555</v>
      </c>
      <c r="AC18" s="157">
        <v>12</v>
      </c>
      <c r="AD18" s="158">
        <v>10438</v>
      </c>
      <c r="AE18" s="159">
        <f t="shared" si="5"/>
        <v>1.1496455259628282</v>
      </c>
      <c r="AF18" s="160"/>
      <c r="AG18" s="160"/>
      <c r="AH18" s="160"/>
      <c r="AI18" s="160"/>
      <c r="AJ18" s="161"/>
      <c r="AK18" s="185">
        <v>1</v>
      </c>
      <c r="AL18" s="185">
        <v>8</v>
      </c>
      <c r="AM18" s="186">
        <f t="shared" si="6"/>
        <v>12.5</v>
      </c>
      <c r="AN18" s="190">
        <v>0</v>
      </c>
      <c r="AO18" s="191">
        <v>0</v>
      </c>
      <c r="AP18" s="192" t="e">
        <f t="shared" si="7"/>
        <v>#DIV/0!</v>
      </c>
      <c r="AQ18" s="166">
        <v>0</v>
      </c>
      <c r="AR18" s="166">
        <v>0</v>
      </c>
      <c r="AS18" s="166">
        <v>0</v>
      </c>
      <c r="AT18" s="160"/>
      <c r="AU18" s="160"/>
      <c r="AV18" s="160"/>
      <c r="AW18" s="160"/>
      <c r="AX18" s="167">
        <v>148</v>
      </c>
      <c r="AY18" s="168">
        <v>2026</v>
      </c>
      <c r="AZ18" s="169">
        <f t="shared" si="8"/>
        <v>0.07305034550839092</v>
      </c>
      <c r="BA18" s="170">
        <v>0</v>
      </c>
      <c r="BB18" s="171">
        <v>655</v>
      </c>
      <c r="BC18" s="172">
        <f t="shared" si="9"/>
        <v>0</v>
      </c>
      <c r="BD18" s="157">
        <v>110</v>
      </c>
      <c r="BE18" s="157">
        <v>179</v>
      </c>
      <c r="BF18" s="159">
        <f t="shared" si="10"/>
        <v>61.452513966480446</v>
      </c>
      <c r="BG18" s="173">
        <v>51</v>
      </c>
      <c r="BH18" s="173">
        <v>179</v>
      </c>
      <c r="BI18" s="174">
        <f t="shared" si="11"/>
        <v>28.49162011173184</v>
      </c>
      <c r="BJ18" s="142">
        <v>0</v>
      </c>
      <c r="BK18" s="142">
        <v>127</v>
      </c>
      <c r="BL18" s="175">
        <f t="shared" si="12"/>
        <v>0</v>
      </c>
      <c r="BM18" s="173"/>
      <c r="BN18" s="157">
        <v>2</v>
      </c>
      <c r="BO18" s="147">
        <v>3</v>
      </c>
      <c r="BP18" s="36">
        <v>0</v>
      </c>
      <c r="BQ18" s="176">
        <v>0</v>
      </c>
      <c r="BR18" s="157"/>
      <c r="BS18" s="177"/>
      <c r="BT18" s="143"/>
      <c r="BU18" s="147"/>
      <c r="BV18" s="36"/>
      <c r="BW18" s="176"/>
      <c r="BX18" s="157"/>
      <c r="BY18" s="147">
        <v>3</v>
      </c>
      <c r="BZ18" s="157"/>
      <c r="CA18" s="177"/>
      <c r="CB18" s="143"/>
      <c r="CC18" s="173"/>
      <c r="CD18" s="178"/>
      <c r="CE18" s="179"/>
      <c r="CF18" s="157"/>
      <c r="CG18" s="177"/>
      <c r="CH18" s="143"/>
      <c r="CI18" s="36">
        <v>46</v>
      </c>
      <c r="CJ18" s="36">
        <v>50</v>
      </c>
      <c r="CK18" s="180">
        <f t="shared" si="13"/>
        <v>92</v>
      </c>
      <c r="CL18" s="157"/>
      <c r="CM18" s="177"/>
      <c r="CN18" s="143"/>
      <c r="CO18" s="173"/>
      <c r="CP18" s="157"/>
      <c r="CQ18" s="177"/>
      <c r="CR18" s="143"/>
      <c r="CS18" s="173"/>
      <c r="CT18" s="157"/>
      <c r="CU18" s="173"/>
      <c r="CV18" s="157"/>
      <c r="CW18" s="177"/>
      <c r="CX18" s="143"/>
      <c r="CY18" s="173"/>
      <c r="CZ18" s="178"/>
      <c r="DA18" s="179"/>
      <c r="DB18" s="157"/>
      <c r="DC18" s="173"/>
      <c r="DD18" s="178"/>
      <c r="DE18" s="179"/>
      <c r="DF18" s="194">
        <v>1549</v>
      </c>
      <c r="DG18" s="182">
        <v>7</v>
      </c>
      <c r="DH18" s="183">
        <v>0.38</v>
      </c>
      <c r="DI18" s="173"/>
      <c r="DJ18" s="194"/>
      <c r="DK18" s="182"/>
      <c r="DL18" s="183"/>
      <c r="DM18" s="195"/>
      <c r="DN18" s="178"/>
      <c r="DO18" s="144"/>
      <c r="DP18" s="157"/>
      <c r="DQ18" s="173"/>
      <c r="DR18" s="157"/>
      <c r="DS18" s="173"/>
      <c r="DT18" s="157"/>
      <c r="DU18" s="173"/>
      <c r="DV18" s="157"/>
      <c r="DW18" s="156">
        <v>80</v>
      </c>
      <c r="DX18" s="156">
        <v>74</v>
      </c>
      <c r="DY18" s="152">
        <f t="shared" si="14"/>
        <v>92.5</v>
      </c>
      <c r="DZ18" s="157"/>
      <c r="EA18" s="173"/>
      <c r="EB18" s="157"/>
      <c r="EC18" s="173"/>
      <c r="ED18" s="157"/>
      <c r="EE18" s="173"/>
    </row>
    <row r="19" spans="1:135" ht="15" customHeight="1">
      <c r="A19" s="141" t="s">
        <v>371</v>
      </c>
      <c r="B19" s="63">
        <v>4053</v>
      </c>
      <c r="C19" s="63">
        <v>3450</v>
      </c>
      <c r="D19" s="64">
        <v>85.12</v>
      </c>
      <c r="E19" s="142">
        <v>28</v>
      </c>
      <c r="F19" s="142">
        <v>60</v>
      </c>
      <c r="G19" s="143">
        <f t="shared" si="0"/>
        <v>46.666666666666664</v>
      </c>
      <c r="H19" s="64">
        <v>734</v>
      </c>
      <c r="I19" s="64">
        <v>617</v>
      </c>
      <c r="J19" s="144" t="s">
        <v>679</v>
      </c>
      <c r="K19" s="145">
        <v>4053</v>
      </c>
      <c r="L19" s="145">
        <v>3450</v>
      </c>
      <c r="M19" s="146">
        <v>85.12</v>
      </c>
      <c r="N19" s="184">
        <v>4053</v>
      </c>
      <c r="O19" s="147">
        <v>2460</v>
      </c>
      <c r="P19" s="148">
        <f t="shared" si="1"/>
        <v>5.057981741919566</v>
      </c>
      <c r="Q19" s="149">
        <v>2234</v>
      </c>
      <c r="R19" s="150">
        <v>986</v>
      </c>
      <c r="S19" s="151">
        <f t="shared" si="16"/>
        <v>44.136078782453</v>
      </c>
      <c r="T19" s="147">
        <v>0</v>
      </c>
      <c r="U19" s="147">
        <v>4082</v>
      </c>
      <c r="V19" s="152">
        <f t="shared" si="2"/>
        <v>0</v>
      </c>
      <c r="W19" s="153">
        <v>81</v>
      </c>
      <c r="X19" s="154">
        <v>4082</v>
      </c>
      <c r="Y19" s="155">
        <f t="shared" si="3"/>
        <v>1.9843214110730034</v>
      </c>
      <c r="Z19" s="156">
        <v>11</v>
      </c>
      <c r="AA19" s="156">
        <v>4082</v>
      </c>
      <c r="AB19" s="152">
        <f t="shared" si="4"/>
        <v>0.2694757471827536</v>
      </c>
      <c r="AC19" s="157">
        <v>2</v>
      </c>
      <c r="AD19" s="158">
        <v>4082</v>
      </c>
      <c r="AE19" s="159">
        <f t="shared" si="5"/>
        <v>0.4899559039686428</v>
      </c>
      <c r="AF19" s="160"/>
      <c r="AG19" s="160"/>
      <c r="AH19" s="160"/>
      <c r="AI19" s="160"/>
      <c r="AJ19" s="161"/>
      <c r="AK19" s="185">
        <v>1</v>
      </c>
      <c r="AL19" s="185">
        <v>1</v>
      </c>
      <c r="AM19" s="186">
        <f t="shared" si="6"/>
        <v>100</v>
      </c>
      <c r="AN19" s="190">
        <v>0</v>
      </c>
      <c r="AO19" s="191">
        <v>1</v>
      </c>
      <c r="AP19" s="192">
        <f t="shared" si="7"/>
        <v>0</v>
      </c>
      <c r="AQ19" s="166">
        <v>0</v>
      </c>
      <c r="AR19" s="166">
        <v>0</v>
      </c>
      <c r="AS19" s="166">
        <v>0</v>
      </c>
      <c r="AT19" s="160"/>
      <c r="AU19" s="160"/>
      <c r="AV19" s="160"/>
      <c r="AW19" s="160"/>
      <c r="AX19" s="167">
        <v>116</v>
      </c>
      <c r="AY19" s="168">
        <v>781</v>
      </c>
      <c r="AZ19" s="169">
        <f t="shared" si="8"/>
        <v>0.14852752880921896</v>
      </c>
      <c r="BA19" s="170">
        <v>0</v>
      </c>
      <c r="BB19" s="171">
        <v>221</v>
      </c>
      <c r="BC19" s="193">
        <f t="shared" si="9"/>
        <v>0</v>
      </c>
      <c r="BD19" s="157">
        <v>43</v>
      </c>
      <c r="BE19" s="157">
        <v>69</v>
      </c>
      <c r="BF19" s="159">
        <f t="shared" si="10"/>
        <v>62.31884057971014</v>
      </c>
      <c r="BG19" s="173">
        <v>21</v>
      </c>
      <c r="BH19" s="173">
        <v>69</v>
      </c>
      <c r="BI19" s="174">
        <f t="shared" si="11"/>
        <v>30.434782608695656</v>
      </c>
      <c r="BJ19" s="142">
        <v>0</v>
      </c>
      <c r="BK19" s="142">
        <v>54</v>
      </c>
      <c r="BL19" s="175">
        <f t="shared" si="12"/>
        <v>0</v>
      </c>
      <c r="BM19" s="173"/>
      <c r="BN19" s="157">
        <v>3</v>
      </c>
      <c r="BO19" s="147">
        <v>3</v>
      </c>
      <c r="BP19" s="36">
        <v>0</v>
      </c>
      <c r="BQ19" s="176">
        <v>0</v>
      </c>
      <c r="BR19" s="157"/>
      <c r="BS19" s="177"/>
      <c r="BT19" s="143"/>
      <c r="BU19" s="147"/>
      <c r="BV19" s="36"/>
      <c r="BW19" s="176"/>
      <c r="BX19" s="157"/>
      <c r="BY19" s="147">
        <v>1</v>
      </c>
      <c r="BZ19" s="157"/>
      <c r="CA19" s="177"/>
      <c r="CB19" s="143"/>
      <c r="CC19" s="173"/>
      <c r="CD19" s="178"/>
      <c r="CE19" s="179"/>
      <c r="CF19" s="157"/>
      <c r="CG19" s="177"/>
      <c r="CH19" s="143"/>
      <c r="CI19" s="36">
        <v>12</v>
      </c>
      <c r="CJ19" s="36">
        <v>13</v>
      </c>
      <c r="CK19" s="180">
        <f t="shared" si="13"/>
        <v>92.3076923076923</v>
      </c>
      <c r="CL19" s="157"/>
      <c r="CM19" s="177"/>
      <c r="CN19" s="143"/>
      <c r="CO19" s="173"/>
      <c r="CP19" s="157"/>
      <c r="CQ19" s="177"/>
      <c r="CR19" s="143"/>
      <c r="CS19" s="173"/>
      <c r="CT19" s="157"/>
      <c r="CU19" s="173"/>
      <c r="CV19" s="157"/>
      <c r="CW19" s="177"/>
      <c r="CX19" s="143"/>
      <c r="CY19" s="173"/>
      <c r="CZ19" s="178"/>
      <c r="DA19" s="179"/>
      <c r="DB19" s="157"/>
      <c r="DC19" s="173"/>
      <c r="DD19" s="178"/>
      <c r="DE19" s="179"/>
      <c r="DF19" s="181"/>
      <c r="DG19" s="182"/>
      <c r="DH19" s="183"/>
      <c r="DI19" s="173"/>
      <c r="DJ19" s="181"/>
      <c r="DK19" s="182"/>
      <c r="DL19" s="183"/>
      <c r="DM19" s="173"/>
      <c r="DN19" s="178"/>
      <c r="DO19" s="144"/>
      <c r="DP19" s="157"/>
      <c r="DQ19" s="173"/>
      <c r="DR19" s="157"/>
      <c r="DS19" s="173"/>
      <c r="DT19" s="157"/>
      <c r="DU19" s="173"/>
      <c r="DV19" s="157"/>
      <c r="DW19" s="156">
        <v>25</v>
      </c>
      <c r="DX19" s="156">
        <v>25</v>
      </c>
      <c r="DY19" s="152">
        <f t="shared" si="14"/>
        <v>100</v>
      </c>
      <c r="DZ19" s="157"/>
      <c r="EA19" s="173"/>
      <c r="EB19" s="157"/>
      <c r="EC19" s="173"/>
      <c r="ED19" s="157"/>
      <c r="EE19" s="173"/>
    </row>
    <row r="20" spans="1:135" ht="15" customHeight="1">
      <c r="A20" s="141" t="s">
        <v>399</v>
      </c>
      <c r="B20" s="63">
        <v>4962</v>
      </c>
      <c r="C20" s="63">
        <v>4962</v>
      </c>
      <c r="D20" s="64">
        <v>100</v>
      </c>
      <c r="E20" s="142">
        <v>73</v>
      </c>
      <c r="F20" s="142">
        <v>136</v>
      </c>
      <c r="G20" s="143">
        <f t="shared" si="0"/>
        <v>53.67647058823529</v>
      </c>
      <c r="H20" s="64">
        <v>761</v>
      </c>
      <c r="I20" s="64">
        <v>631</v>
      </c>
      <c r="J20" s="144" t="s">
        <v>680</v>
      </c>
      <c r="K20" s="145">
        <v>4962</v>
      </c>
      <c r="L20" s="145">
        <v>4962</v>
      </c>
      <c r="M20" s="146">
        <v>100</v>
      </c>
      <c r="N20" s="63">
        <v>4962</v>
      </c>
      <c r="O20" s="147">
        <v>1166</v>
      </c>
      <c r="P20" s="148">
        <f t="shared" si="1"/>
        <v>1.9582157732097274</v>
      </c>
      <c r="Q20" s="149">
        <v>2796</v>
      </c>
      <c r="R20" s="150">
        <v>290</v>
      </c>
      <c r="S20" s="151">
        <f t="shared" si="16"/>
        <v>10.371959942775394</v>
      </c>
      <c r="T20" s="147">
        <v>0</v>
      </c>
      <c r="U20" s="147">
        <v>4997</v>
      </c>
      <c r="V20" s="152">
        <f t="shared" si="2"/>
        <v>0</v>
      </c>
      <c r="W20" s="153">
        <v>195</v>
      </c>
      <c r="X20" s="154">
        <v>4997</v>
      </c>
      <c r="Y20" s="155">
        <f t="shared" si="3"/>
        <v>3.9023414048429057</v>
      </c>
      <c r="Z20" s="156">
        <v>25</v>
      </c>
      <c r="AA20" s="156">
        <v>4997</v>
      </c>
      <c r="AB20" s="152">
        <f t="shared" si="4"/>
        <v>0.5003001801080648</v>
      </c>
      <c r="AC20" s="157">
        <v>4</v>
      </c>
      <c r="AD20" s="158">
        <v>4997</v>
      </c>
      <c r="AE20" s="159">
        <f t="shared" si="5"/>
        <v>0.8004802881729037</v>
      </c>
      <c r="AF20" s="160"/>
      <c r="AG20" s="160"/>
      <c r="AH20" s="160"/>
      <c r="AI20" s="160"/>
      <c r="AJ20" s="161"/>
      <c r="AK20" s="185">
        <v>1</v>
      </c>
      <c r="AL20" s="185">
        <v>2</v>
      </c>
      <c r="AM20" s="186">
        <f t="shared" si="6"/>
        <v>50</v>
      </c>
      <c r="AN20" s="190">
        <v>0</v>
      </c>
      <c r="AO20" s="191">
        <v>4</v>
      </c>
      <c r="AP20" s="192">
        <f t="shared" si="7"/>
        <v>0</v>
      </c>
      <c r="AQ20" s="166">
        <v>0</v>
      </c>
      <c r="AR20" s="166">
        <v>0</v>
      </c>
      <c r="AS20" s="166">
        <v>0</v>
      </c>
      <c r="AT20" s="160"/>
      <c r="AU20" s="160"/>
      <c r="AV20" s="160"/>
      <c r="AW20" s="160"/>
      <c r="AX20" s="167">
        <v>6</v>
      </c>
      <c r="AY20" s="168">
        <v>1018</v>
      </c>
      <c r="AZ20" s="169">
        <f t="shared" si="8"/>
        <v>0.005893909626719057</v>
      </c>
      <c r="BA20" s="170">
        <v>1</v>
      </c>
      <c r="BB20" s="171">
        <v>322</v>
      </c>
      <c r="BC20" s="172">
        <f t="shared" si="9"/>
        <v>0.003105590062111801</v>
      </c>
      <c r="BD20" s="157">
        <v>26</v>
      </c>
      <c r="BE20" s="157">
        <v>81</v>
      </c>
      <c r="BF20" s="159">
        <f t="shared" si="10"/>
        <v>32.098765432098766</v>
      </c>
      <c r="BG20" s="173">
        <v>36</v>
      </c>
      <c r="BH20" s="173">
        <v>81</v>
      </c>
      <c r="BI20" s="174">
        <f t="shared" si="11"/>
        <v>44.44444444444444</v>
      </c>
      <c r="BJ20" s="142">
        <v>0</v>
      </c>
      <c r="BK20" s="142">
        <v>80</v>
      </c>
      <c r="BL20" s="175">
        <f t="shared" si="12"/>
        <v>0</v>
      </c>
      <c r="BM20" s="173"/>
      <c r="BN20" s="157">
        <v>1</v>
      </c>
      <c r="BO20" s="147">
        <v>1</v>
      </c>
      <c r="BP20" s="36">
        <v>1</v>
      </c>
      <c r="BQ20" s="176">
        <v>100</v>
      </c>
      <c r="BR20" s="157"/>
      <c r="BS20" s="177"/>
      <c r="BT20" s="143"/>
      <c r="BU20" s="147"/>
      <c r="BV20" s="36"/>
      <c r="BW20" s="176"/>
      <c r="BX20" s="157"/>
      <c r="BY20" s="147">
        <v>3</v>
      </c>
      <c r="BZ20" s="157"/>
      <c r="CA20" s="177"/>
      <c r="CB20" s="143"/>
      <c r="CC20" s="173"/>
      <c r="CD20" s="178"/>
      <c r="CE20" s="179"/>
      <c r="CF20" s="157"/>
      <c r="CG20" s="177"/>
      <c r="CH20" s="143"/>
      <c r="CI20" s="36">
        <v>22</v>
      </c>
      <c r="CJ20" s="36">
        <v>22</v>
      </c>
      <c r="CK20" s="180">
        <f t="shared" si="13"/>
        <v>100</v>
      </c>
      <c r="CL20" s="157"/>
      <c r="CM20" s="177"/>
      <c r="CN20" s="143"/>
      <c r="CO20" s="173"/>
      <c r="CP20" s="157"/>
      <c r="CQ20" s="177"/>
      <c r="CR20" s="143"/>
      <c r="CS20" s="173"/>
      <c r="CT20" s="157"/>
      <c r="CU20" s="173"/>
      <c r="CV20" s="157"/>
      <c r="CW20" s="177"/>
      <c r="CX20" s="143"/>
      <c r="CY20" s="173"/>
      <c r="CZ20" s="178"/>
      <c r="DA20" s="179"/>
      <c r="DB20" s="157"/>
      <c r="DC20" s="173"/>
      <c r="DD20" s="178"/>
      <c r="DE20" s="179"/>
      <c r="DF20" s="181"/>
      <c r="DG20" s="182"/>
      <c r="DH20" s="183"/>
      <c r="DI20" s="173"/>
      <c r="DJ20" s="181"/>
      <c r="DK20" s="182"/>
      <c r="DL20" s="183"/>
      <c r="DM20" s="173"/>
      <c r="DN20" s="178"/>
      <c r="DO20" s="144"/>
      <c r="DP20" s="157"/>
      <c r="DQ20" s="173"/>
      <c r="DR20" s="157"/>
      <c r="DS20" s="173"/>
      <c r="DT20" s="157"/>
      <c r="DU20" s="173"/>
      <c r="DV20" s="157"/>
      <c r="DW20" s="156">
        <v>35</v>
      </c>
      <c r="DX20" s="156">
        <v>30</v>
      </c>
      <c r="DY20" s="152">
        <f t="shared" si="14"/>
        <v>85.71428571428571</v>
      </c>
      <c r="DZ20" s="157"/>
      <c r="EA20" s="173"/>
      <c r="EB20" s="157"/>
      <c r="EC20" s="173"/>
      <c r="ED20" s="157"/>
      <c r="EE20" s="173"/>
    </row>
    <row r="21" spans="1:135" ht="15" customHeight="1">
      <c r="A21" s="141" t="s">
        <v>405</v>
      </c>
      <c r="B21" s="63">
        <v>10417</v>
      </c>
      <c r="C21" s="63">
        <v>10417</v>
      </c>
      <c r="D21" s="64">
        <v>100</v>
      </c>
      <c r="E21" s="142">
        <v>660</v>
      </c>
      <c r="F21" s="142">
        <v>1336</v>
      </c>
      <c r="G21" s="143">
        <f t="shared" si="0"/>
        <v>49.40119760479042</v>
      </c>
      <c r="H21" s="63">
        <v>1614</v>
      </c>
      <c r="I21" s="63">
        <v>1120</v>
      </c>
      <c r="J21" s="144" t="s">
        <v>681</v>
      </c>
      <c r="K21" s="145">
        <v>10417</v>
      </c>
      <c r="L21" s="145">
        <v>10417</v>
      </c>
      <c r="M21" s="146">
        <v>100</v>
      </c>
      <c r="N21" s="184">
        <v>10417</v>
      </c>
      <c r="O21" s="147">
        <v>1202</v>
      </c>
      <c r="P21" s="148">
        <f t="shared" si="1"/>
        <v>0.961569229784647</v>
      </c>
      <c r="Q21" s="149">
        <v>4060</v>
      </c>
      <c r="R21" s="150">
        <v>617</v>
      </c>
      <c r="S21" s="151">
        <f t="shared" si="16"/>
        <v>15.197044334975368</v>
      </c>
      <c r="T21" s="147">
        <v>0</v>
      </c>
      <c r="U21" s="147">
        <v>10494</v>
      </c>
      <c r="V21" s="152">
        <f t="shared" si="2"/>
        <v>0</v>
      </c>
      <c r="W21" s="153">
        <v>1389</v>
      </c>
      <c r="X21" s="154">
        <v>10494</v>
      </c>
      <c r="Y21" s="155">
        <f t="shared" si="3"/>
        <v>13.236134934248142</v>
      </c>
      <c r="Z21" s="156">
        <v>11</v>
      </c>
      <c r="AA21" s="156">
        <v>10494</v>
      </c>
      <c r="AB21" s="152">
        <f t="shared" si="4"/>
        <v>0.10482180293501049</v>
      </c>
      <c r="AC21" s="157">
        <v>5</v>
      </c>
      <c r="AD21" s="158">
        <v>10494</v>
      </c>
      <c r="AE21" s="159">
        <f t="shared" si="5"/>
        <v>0.47646274061368404</v>
      </c>
      <c r="AF21" s="160"/>
      <c r="AG21" s="160"/>
      <c r="AH21" s="160"/>
      <c r="AI21" s="160"/>
      <c r="AJ21" s="161"/>
      <c r="AK21" s="185">
        <v>6</v>
      </c>
      <c r="AL21" s="185">
        <v>9</v>
      </c>
      <c r="AM21" s="186">
        <f t="shared" si="6"/>
        <v>66.66666666666666</v>
      </c>
      <c r="AN21" s="190">
        <v>0</v>
      </c>
      <c r="AO21" s="191">
        <v>1</v>
      </c>
      <c r="AP21" s="192">
        <f t="shared" si="7"/>
        <v>0</v>
      </c>
      <c r="AQ21" s="166">
        <v>0</v>
      </c>
      <c r="AR21" s="166">
        <v>0</v>
      </c>
      <c r="AS21" s="166">
        <v>0</v>
      </c>
      <c r="AT21" s="160"/>
      <c r="AU21" s="160"/>
      <c r="AV21" s="160"/>
      <c r="AW21" s="160"/>
      <c r="AX21" s="167">
        <v>275</v>
      </c>
      <c r="AY21" s="168">
        <v>1929</v>
      </c>
      <c r="AZ21" s="169">
        <f t="shared" si="8"/>
        <v>0.14256091238983928</v>
      </c>
      <c r="BA21" s="170">
        <v>6</v>
      </c>
      <c r="BB21" s="171">
        <v>594</v>
      </c>
      <c r="BC21" s="172">
        <f t="shared" si="9"/>
        <v>0.010101010101010102</v>
      </c>
      <c r="BD21" s="157">
        <v>105</v>
      </c>
      <c r="BE21" s="157">
        <v>145</v>
      </c>
      <c r="BF21" s="159">
        <f t="shared" si="10"/>
        <v>72.41379310344827</v>
      </c>
      <c r="BG21" s="173">
        <v>48</v>
      </c>
      <c r="BH21" s="173">
        <v>145</v>
      </c>
      <c r="BI21" s="174">
        <f t="shared" si="11"/>
        <v>33.10344827586207</v>
      </c>
      <c r="BJ21" s="142">
        <v>317</v>
      </c>
      <c r="BK21" s="142">
        <v>118</v>
      </c>
      <c r="BL21" s="175">
        <f t="shared" si="12"/>
        <v>2.6864406779661016</v>
      </c>
      <c r="BM21" s="173"/>
      <c r="BN21" s="157">
        <v>1</v>
      </c>
      <c r="BO21" s="147">
        <v>1</v>
      </c>
      <c r="BP21" s="36">
        <v>0</v>
      </c>
      <c r="BQ21" s="176">
        <v>0</v>
      </c>
      <c r="BR21" s="157"/>
      <c r="BS21" s="177"/>
      <c r="BT21" s="143"/>
      <c r="BU21" s="147"/>
      <c r="BV21" s="36"/>
      <c r="BW21" s="176"/>
      <c r="BX21" s="157"/>
      <c r="BY21" s="147">
        <v>10</v>
      </c>
      <c r="BZ21" s="157"/>
      <c r="CA21" s="177"/>
      <c r="CB21" s="143"/>
      <c r="CC21" s="173"/>
      <c r="CD21" s="178"/>
      <c r="CE21" s="179"/>
      <c r="CF21" s="157"/>
      <c r="CG21" s="177"/>
      <c r="CH21" s="143"/>
      <c r="CI21" s="36">
        <v>40</v>
      </c>
      <c r="CJ21" s="36">
        <v>44</v>
      </c>
      <c r="CK21" s="180">
        <f t="shared" si="13"/>
        <v>90.9090909090909</v>
      </c>
      <c r="CL21" s="157"/>
      <c r="CM21" s="177"/>
      <c r="CN21" s="143"/>
      <c r="CO21" s="173"/>
      <c r="CP21" s="157"/>
      <c r="CQ21" s="177"/>
      <c r="CR21" s="143"/>
      <c r="CS21" s="173"/>
      <c r="CT21" s="157"/>
      <c r="CU21" s="173"/>
      <c r="CV21" s="157"/>
      <c r="CW21" s="177"/>
      <c r="CX21" s="143"/>
      <c r="CY21" s="173"/>
      <c r="CZ21" s="178"/>
      <c r="DA21" s="179"/>
      <c r="DB21" s="157"/>
      <c r="DC21" s="173"/>
      <c r="DD21" s="178"/>
      <c r="DE21" s="179"/>
      <c r="DF21" s="181"/>
      <c r="DG21" s="182"/>
      <c r="DH21" s="183"/>
      <c r="DI21" s="173"/>
      <c r="DJ21" s="181"/>
      <c r="DK21" s="182"/>
      <c r="DL21" s="183"/>
      <c r="DM21" s="173"/>
      <c r="DN21" s="178"/>
      <c r="DO21" s="144"/>
      <c r="DP21" s="157"/>
      <c r="DQ21" s="173"/>
      <c r="DR21" s="157"/>
      <c r="DS21" s="173"/>
      <c r="DT21" s="157"/>
      <c r="DU21" s="173"/>
      <c r="DV21" s="157"/>
      <c r="DW21" s="156">
        <v>113</v>
      </c>
      <c r="DX21" s="156">
        <v>109</v>
      </c>
      <c r="DY21" s="152">
        <f t="shared" si="14"/>
        <v>96.46017699115043</v>
      </c>
      <c r="DZ21" s="157"/>
      <c r="EA21" s="173"/>
      <c r="EB21" s="157"/>
      <c r="EC21" s="173"/>
      <c r="ED21" s="157"/>
      <c r="EE21" s="173"/>
    </row>
    <row r="22" spans="1:135" ht="15" customHeight="1">
      <c r="A22" s="141" t="s">
        <v>440</v>
      </c>
      <c r="B22" s="63">
        <v>8494</v>
      </c>
      <c r="C22" s="63">
        <v>8494</v>
      </c>
      <c r="D22" s="64">
        <v>100</v>
      </c>
      <c r="E22" s="142">
        <v>97</v>
      </c>
      <c r="F22" s="142">
        <v>232</v>
      </c>
      <c r="G22" s="143">
        <f t="shared" si="0"/>
        <v>41.810344827586206</v>
      </c>
      <c r="H22" s="63">
        <v>1267</v>
      </c>
      <c r="I22" s="63">
        <v>1063</v>
      </c>
      <c r="J22" s="144" t="s">
        <v>682</v>
      </c>
      <c r="K22" s="145">
        <v>8494</v>
      </c>
      <c r="L22" s="145">
        <v>8494</v>
      </c>
      <c r="M22" s="146">
        <v>100</v>
      </c>
      <c r="N22" s="184">
        <v>8494</v>
      </c>
      <c r="O22" s="147">
        <v>138</v>
      </c>
      <c r="P22" s="148">
        <f t="shared" si="1"/>
        <v>0.13538968683776784</v>
      </c>
      <c r="Q22" s="149">
        <v>1574</v>
      </c>
      <c r="R22" s="150">
        <v>389</v>
      </c>
      <c r="S22" s="151">
        <f t="shared" si="16"/>
        <v>24.7141041931385</v>
      </c>
      <c r="T22" s="147">
        <v>1</v>
      </c>
      <c r="U22" s="147">
        <v>8556</v>
      </c>
      <c r="V22" s="152">
        <f t="shared" si="2"/>
        <v>0.01168770453482936</v>
      </c>
      <c r="W22" s="153">
        <v>319</v>
      </c>
      <c r="X22" s="154">
        <v>8556</v>
      </c>
      <c r="Y22" s="155">
        <f t="shared" si="3"/>
        <v>3.728377746610566</v>
      </c>
      <c r="Z22" s="156">
        <v>26</v>
      </c>
      <c r="AA22" s="156">
        <v>8556</v>
      </c>
      <c r="AB22" s="152">
        <f t="shared" si="4"/>
        <v>0.30388031790556336</v>
      </c>
      <c r="AC22" s="157">
        <v>3</v>
      </c>
      <c r="AD22" s="158">
        <v>8556</v>
      </c>
      <c r="AE22" s="159">
        <f t="shared" si="5"/>
        <v>0.3506311360448808</v>
      </c>
      <c r="AF22" s="160"/>
      <c r="AG22" s="160"/>
      <c r="AH22" s="160"/>
      <c r="AI22" s="160"/>
      <c r="AJ22" s="161"/>
      <c r="AK22" s="185">
        <v>0</v>
      </c>
      <c r="AL22" s="185">
        <v>4</v>
      </c>
      <c r="AM22" s="186">
        <f t="shared" si="6"/>
        <v>0</v>
      </c>
      <c r="AN22" s="190">
        <v>0</v>
      </c>
      <c r="AO22" s="191">
        <v>1</v>
      </c>
      <c r="AP22" s="192">
        <f t="shared" si="7"/>
        <v>0</v>
      </c>
      <c r="AQ22" s="166">
        <v>0</v>
      </c>
      <c r="AR22" s="166">
        <v>3</v>
      </c>
      <c r="AS22" s="166">
        <v>0</v>
      </c>
      <c r="AT22" s="160"/>
      <c r="AU22" s="160"/>
      <c r="AV22" s="160"/>
      <c r="AW22" s="160"/>
      <c r="AX22" s="167">
        <v>60</v>
      </c>
      <c r="AY22" s="168">
        <v>1689</v>
      </c>
      <c r="AZ22" s="169">
        <f t="shared" si="8"/>
        <v>0.035523978685612786</v>
      </c>
      <c r="BA22" s="170">
        <v>1</v>
      </c>
      <c r="BB22" s="171">
        <v>601</v>
      </c>
      <c r="BC22" s="193">
        <f t="shared" si="9"/>
        <v>0.0016638935108153079</v>
      </c>
      <c r="BD22" s="157">
        <v>90</v>
      </c>
      <c r="BE22" s="157">
        <v>166</v>
      </c>
      <c r="BF22" s="159">
        <f t="shared" si="10"/>
        <v>54.21686746987952</v>
      </c>
      <c r="BG22" s="173">
        <v>78</v>
      </c>
      <c r="BH22" s="173">
        <v>166</v>
      </c>
      <c r="BI22" s="174">
        <f t="shared" si="11"/>
        <v>46.98795180722892</v>
      </c>
      <c r="BJ22" s="142">
        <v>0</v>
      </c>
      <c r="BK22" s="142">
        <v>148</v>
      </c>
      <c r="BL22" s="175">
        <f t="shared" si="12"/>
        <v>0</v>
      </c>
      <c r="BM22" s="173"/>
      <c r="BN22" s="157">
        <v>2</v>
      </c>
      <c r="BO22" s="147">
        <v>6</v>
      </c>
      <c r="BP22" s="36">
        <v>1</v>
      </c>
      <c r="BQ22" s="176">
        <v>16.6666666666667</v>
      </c>
      <c r="BR22" s="157"/>
      <c r="BS22" s="177"/>
      <c r="BT22" s="143"/>
      <c r="BU22" s="147"/>
      <c r="BV22" s="36"/>
      <c r="BW22" s="176"/>
      <c r="BX22" s="157"/>
      <c r="BY22" s="147">
        <v>6</v>
      </c>
      <c r="BZ22" s="157"/>
      <c r="CA22" s="177"/>
      <c r="CB22" s="143"/>
      <c r="CC22" s="173"/>
      <c r="CD22" s="178"/>
      <c r="CE22" s="179"/>
      <c r="CF22" s="157"/>
      <c r="CG22" s="177"/>
      <c r="CH22" s="143"/>
      <c r="CI22" s="36">
        <v>31</v>
      </c>
      <c r="CJ22" s="36">
        <v>32</v>
      </c>
      <c r="CK22" s="180">
        <f t="shared" si="13"/>
        <v>96.875</v>
      </c>
      <c r="CL22" s="157"/>
      <c r="CM22" s="177"/>
      <c r="CN22" s="143"/>
      <c r="CO22" s="173"/>
      <c r="CP22" s="157"/>
      <c r="CQ22" s="177"/>
      <c r="CR22" s="143"/>
      <c r="CS22" s="173"/>
      <c r="CT22" s="157"/>
      <c r="CU22" s="173"/>
      <c r="CV22" s="157"/>
      <c r="CW22" s="177"/>
      <c r="CX22" s="143"/>
      <c r="CY22" s="173"/>
      <c r="CZ22" s="178"/>
      <c r="DA22" s="179"/>
      <c r="DB22" s="157"/>
      <c r="DC22" s="173"/>
      <c r="DD22" s="178"/>
      <c r="DE22" s="179"/>
      <c r="DF22" s="181"/>
      <c r="DG22" s="182"/>
      <c r="DH22" s="183"/>
      <c r="DI22" s="173"/>
      <c r="DJ22" s="181"/>
      <c r="DK22" s="182"/>
      <c r="DL22" s="183"/>
      <c r="DM22" s="173"/>
      <c r="DN22" s="178"/>
      <c r="DO22" s="144"/>
      <c r="DP22" s="157"/>
      <c r="DQ22" s="173"/>
      <c r="DR22" s="157"/>
      <c r="DS22" s="173"/>
      <c r="DT22" s="157"/>
      <c r="DU22" s="173"/>
      <c r="DV22" s="157"/>
      <c r="DW22" s="156">
        <v>73</v>
      </c>
      <c r="DX22" s="156">
        <v>67</v>
      </c>
      <c r="DY22" s="152">
        <f t="shared" si="14"/>
        <v>91.78082191780823</v>
      </c>
      <c r="DZ22" s="157"/>
      <c r="EA22" s="173"/>
      <c r="EB22" s="157"/>
      <c r="EC22" s="173"/>
      <c r="ED22" s="157"/>
      <c r="EE22" s="173"/>
    </row>
    <row r="23" spans="1:135" ht="15" customHeight="1">
      <c r="A23" s="141" t="s">
        <v>444</v>
      </c>
      <c r="B23" s="63">
        <v>4229</v>
      </c>
      <c r="C23" s="63">
        <v>4229</v>
      </c>
      <c r="D23" s="64">
        <v>100</v>
      </c>
      <c r="E23" s="142">
        <v>11</v>
      </c>
      <c r="F23" s="142">
        <v>37</v>
      </c>
      <c r="G23" s="143">
        <f t="shared" si="0"/>
        <v>29.72972972972973</v>
      </c>
      <c r="H23" s="64">
        <v>854</v>
      </c>
      <c r="I23" s="64">
        <v>846</v>
      </c>
      <c r="J23" s="144" t="s">
        <v>683</v>
      </c>
      <c r="K23" s="145">
        <v>4229</v>
      </c>
      <c r="L23" s="145">
        <v>4229</v>
      </c>
      <c r="M23" s="146">
        <v>100</v>
      </c>
      <c r="N23" s="184">
        <v>4229</v>
      </c>
      <c r="O23" s="147">
        <v>0</v>
      </c>
      <c r="P23" s="148">
        <f t="shared" si="1"/>
        <v>0</v>
      </c>
      <c r="Q23" s="149">
        <v>1106</v>
      </c>
      <c r="R23" s="150">
        <v>547</v>
      </c>
      <c r="S23" s="151">
        <f t="shared" si="16"/>
        <v>49.45750452079566</v>
      </c>
      <c r="T23" s="147">
        <v>0</v>
      </c>
      <c r="U23" s="147">
        <v>4259</v>
      </c>
      <c r="V23" s="152">
        <f t="shared" si="2"/>
        <v>0</v>
      </c>
      <c r="W23" s="153">
        <v>53</v>
      </c>
      <c r="X23" s="154">
        <v>4259</v>
      </c>
      <c r="Y23" s="155">
        <f t="shared" si="3"/>
        <v>1.2444235736088283</v>
      </c>
      <c r="Z23" s="156">
        <v>2</v>
      </c>
      <c r="AA23" s="156">
        <v>4259</v>
      </c>
      <c r="AB23" s="152">
        <f t="shared" si="4"/>
        <v>0.046959380136182206</v>
      </c>
      <c r="AC23" s="157">
        <v>2</v>
      </c>
      <c r="AD23" s="158">
        <v>4259</v>
      </c>
      <c r="AE23" s="159">
        <f t="shared" si="5"/>
        <v>0.46959380136182205</v>
      </c>
      <c r="AF23" s="160"/>
      <c r="AG23" s="160"/>
      <c r="AH23" s="160"/>
      <c r="AI23" s="160"/>
      <c r="AJ23" s="161"/>
      <c r="AK23" s="185">
        <v>0</v>
      </c>
      <c r="AL23" s="185">
        <v>0</v>
      </c>
      <c r="AM23" s="186" t="e">
        <f t="shared" si="6"/>
        <v>#DIV/0!</v>
      </c>
      <c r="AN23" s="190">
        <v>0</v>
      </c>
      <c r="AO23" s="191">
        <v>0</v>
      </c>
      <c r="AP23" s="192" t="e">
        <f t="shared" si="7"/>
        <v>#DIV/0!</v>
      </c>
      <c r="AQ23" s="166">
        <v>0</v>
      </c>
      <c r="AR23" s="166">
        <v>0</v>
      </c>
      <c r="AS23" s="166">
        <v>0</v>
      </c>
      <c r="AT23" s="160"/>
      <c r="AU23" s="160"/>
      <c r="AV23" s="160"/>
      <c r="AW23" s="160"/>
      <c r="AX23" s="167">
        <v>73</v>
      </c>
      <c r="AY23" s="168">
        <v>841</v>
      </c>
      <c r="AZ23" s="169">
        <f t="shared" si="8"/>
        <v>0.08680142687277051</v>
      </c>
      <c r="BA23" s="170">
        <v>0</v>
      </c>
      <c r="BB23" s="171">
        <v>262</v>
      </c>
      <c r="BC23" s="172">
        <f t="shared" si="9"/>
        <v>0</v>
      </c>
      <c r="BD23" s="157">
        <v>54</v>
      </c>
      <c r="BE23" s="157">
        <v>71</v>
      </c>
      <c r="BF23" s="159">
        <f t="shared" si="10"/>
        <v>76.05633802816901</v>
      </c>
      <c r="BG23" s="173">
        <v>37</v>
      </c>
      <c r="BH23" s="173">
        <v>71</v>
      </c>
      <c r="BI23" s="174">
        <f t="shared" si="11"/>
        <v>52.112676056338024</v>
      </c>
      <c r="BJ23" s="142">
        <v>0</v>
      </c>
      <c r="BK23" s="142">
        <v>46</v>
      </c>
      <c r="BL23" s="175">
        <f t="shared" si="12"/>
        <v>0</v>
      </c>
      <c r="BM23" s="173"/>
      <c r="BN23" s="157">
        <v>1</v>
      </c>
      <c r="BO23" s="147">
        <v>1</v>
      </c>
      <c r="BP23" s="36">
        <v>0</v>
      </c>
      <c r="BQ23" s="176">
        <v>0</v>
      </c>
      <c r="BR23" s="157"/>
      <c r="BS23" s="177"/>
      <c r="BT23" s="143"/>
      <c r="BU23" s="147"/>
      <c r="BV23" s="36"/>
      <c r="BW23" s="176"/>
      <c r="BX23" s="157"/>
      <c r="BY23" s="147">
        <v>3</v>
      </c>
      <c r="BZ23" s="157"/>
      <c r="CA23" s="177"/>
      <c r="CB23" s="143"/>
      <c r="CC23" s="173"/>
      <c r="CD23" s="178"/>
      <c r="CE23" s="179"/>
      <c r="CF23" s="157"/>
      <c r="CG23" s="177"/>
      <c r="CH23" s="143"/>
      <c r="CI23" s="36">
        <v>3</v>
      </c>
      <c r="CJ23" s="36">
        <v>8</v>
      </c>
      <c r="CK23" s="180">
        <f t="shared" si="13"/>
        <v>37.5</v>
      </c>
      <c r="CL23" s="157"/>
      <c r="CM23" s="177"/>
      <c r="CN23" s="143"/>
      <c r="CO23" s="173"/>
      <c r="CP23" s="157"/>
      <c r="CQ23" s="177"/>
      <c r="CR23" s="143"/>
      <c r="CS23" s="173"/>
      <c r="CT23" s="157"/>
      <c r="CU23" s="173"/>
      <c r="CV23" s="157"/>
      <c r="CW23" s="177"/>
      <c r="CX23" s="143"/>
      <c r="CY23" s="173"/>
      <c r="CZ23" s="178"/>
      <c r="DA23" s="179"/>
      <c r="DB23" s="157"/>
      <c r="DC23" s="173"/>
      <c r="DD23" s="178"/>
      <c r="DE23" s="179"/>
      <c r="DF23" s="181"/>
      <c r="DG23" s="182"/>
      <c r="DH23" s="183"/>
      <c r="DI23" s="173"/>
      <c r="DJ23" s="181"/>
      <c r="DK23" s="182"/>
      <c r="DL23" s="183"/>
      <c r="DM23" s="173"/>
      <c r="DN23" s="178"/>
      <c r="DO23" s="144"/>
      <c r="DP23" s="157"/>
      <c r="DQ23" s="173"/>
      <c r="DR23" s="157"/>
      <c r="DS23" s="173"/>
      <c r="DT23" s="157"/>
      <c r="DU23" s="173"/>
      <c r="DV23" s="157"/>
      <c r="DW23" s="156">
        <v>49</v>
      </c>
      <c r="DX23" s="156">
        <v>49</v>
      </c>
      <c r="DY23" s="152">
        <f t="shared" si="14"/>
        <v>100</v>
      </c>
      <c r="DZ23" s="157"/>
      <c r="EA23" s="173"/>
      <c r="EB23" s="157"/>
      <c r="EC23" s="173"/>
      <c r="ED23" s="157"/>
      <c r="EE23" s="173"/>
    </row>
    <row r="24" spans="1:135" ht="15" customHeight="1">
      <c r="A24" s="141" t="s">
        <v>455</v>
      </c>
      <c r="B24" s="63">
        <v>6106</v>
      </c>
      <c r="C24" s="63">
        <v>3450</v>
      </c>
      <c r="D24" s="64">
        <v>56.5</v>
      </c>
      <c r="E24" s="142">
        <v>2</v>
      </c>
      <c r="F24" s="142">
        <v>33</v>
      </c>
      <c r="G24" s="143">
        <f t="shared" si="0"/>
        <v>6.0606060606060606</v>
      </c>
      <c r="H24" s="64">
        <v>862</v>
      </c>
      <c r="I24" s="64">
        <v>683</v>
      </c>
      <c r="J24" s="144" t="s">
        <v>684</v>
      </c>
      <c r="K24" s="145">
        <v>6106</v>
      </c>
      <c r="L24" s="145">
        <v>3450</v>
      </c>
      <c r="M24" s="146">
        <v>56.5</v>
      </c>
      <c r="N24" s="184">
        <v>6106</v>
      </c>
      <c r="O24" s="147">
        <v>0</v>
      </c>
      <c r="P24" s="148">
        <f t="shared" si="1"/>
        <v>0</v>
      </c>
      <c r="Q24" s="149">
        <v>2037</v>
      </c>
      <c r="R24" s="150">
        <v>685</v>
      </c>
      <c r="S24" s="151">
        <f t="shared" si="16"/>
        <v>33.62788414334806</v>
      </c>
      <c r="T24" s="147">
        <v>0</v>
      </c>
      <c r="U24" s="147">
        <v>6150</v>
      </c>
      <c r="V24" s="152">
        <f t="shared" si="2"/>
        <v>0</v>
      </c>
      <c r="W24" s="153">
        <v>49</v>
      </c>
      <c r="X24" s="154">
        <v>6150</v>
      </c>
      <c r="Y24" s="155">
        <f t="shared" si="3"/>
        <v>0.7967479674796748</v>
      </c>
      <c r="Z24" s="156">
        <v>65</v>
      </c>
      <c r="AA24" s="156">
        <v>6150</v>
      </c>
      <c r="AB24" s="152">
        <f t="shared" si="4"/>
        <v>1.056910569105691</v>
      </c>
      <c r="AC24" s="157">
        <v>20</v>
      </c>
      <c r="AD24" s="158">
        <v>6150</v>
      </c>
      <c r="AE24" s="159">
        <f t="shared" si="5"/>
        <v>3.252032520325203</v>
      </c>
      <c r="AF24" s="160"/>
      <c r="AG24" s="160"/>
      <c r="AH24" s="160"/>
      <c r="AI24" s="160"/>
      <c r="AJ24" s="161"/>
      <c r="AK24" s="185">
        <v>1</v>
      </c>
      <c r="AL24" s="185">
        <v>1</v>
      </c>
      <c r="AM24" s="186">
        <f t="shared" si="6"/>
        <v>100</v>
      </c>
      <c r="AN24" s="190">
        <v>0</v>
      </c>
      <c r="AO24" s="191">
        <v>0</v>
      </c>
      <c r="AP24" s="192" t="e">
        <f t="shared" si="7"/>
        <v>#DIV/0!</v>
      </c>
      <c r="AQ24" s="166">
        <v>0</v>
      </c>
      <c r="AR24" s="166">
        <v>2</v>
      </c>
      <c r="AS24" s="166">
        <v>0</v>
      </c>
      <c r="AT24" s="160"/>
      <c r="AU24" s="160"/>
      <c r="AV24" s="160"/>
      <c r="AW24" s="160"/>
      <c r="AX24" s="167">
        <v>39</v>
      </c>
      <c r="AY24" s="168">
        <v>1114</v>
      </c>
      <c r="AZ24" s="169">
        <f t="shared" si="8"/>
        <v>0.03500897666068223</v>
      </c>
      <c r="BA24" s="170">
        <v>2</v>
      </c>
      <c r="BB24" s="171">
        <v>363</v>
      </c>
      <c r="BC24" s="172">
        <f t="shared" si="9"/>
        <v>0.005509641873278237</v>
      </c>
      <c r="BD24" s="157">
        <v>64</v>
      </c>
      <c r="BE24" s="157">
        <v>97</v>
      </c>
      <c r="BF24" s="159">
        <f t="shared" si="10"/>
        <v>65.97938144329896</v>
      </c>
      <c r="BG24" s="173">
        <v>28</v>
      </c>
      <c r="BH24" s="173">
        <v>97</v>
      </c>
      <c r="BI24" s="174">
        <f t="shared" si="11"/>
        <v>28.865979381443296</v>
      </c>
      <c r="BJ24" s="142">
        <v>0</v>
      </c>
      <c r="BK24" s="142">
        <v>4</v>
      </c>
      <c r="BL24" s="175">
        <f t="shared" si="12"/>
        <v>0</v>
      </c>
      <c r="BM24" s="173"/>
      <c r="BN24" s="157">
        <v>0</v>
      </c>
      <c r="BO24" s="147">
        <v>1</v>
      </c>
      <c r="BP24" s="36">
        <v>0</v>
      </c>
      <c r="BQ24" s="176">
        <v>0</v>
      </c>
      <c r="BR24" s="157"/>
      <c r="BS24" s="177"/>
      <c r="BT24" s="143"/>
      <c r="BU24" s="147"/>
      <c r="BV24" s="36"/>
      <c r="BW24" s="176"/>
      <c r="BX24" s="157"/>
      <c r="BY24" s="147">
        <v>6</v>
      </c>
      <c r="BZ24" s="157"/>
      <c r="CA24" s="177"/>
      <c r="CB24" s="143"/>
      <c r="CC24" s="173"/>
      <c r="CD24" s="178"/>
      <c r="CE24" s="179"/>
      <c r="CF24" s="157"/>
      <c r="CG24" s="177"/>
      <c r="CH24" s="143"/>
      <c r="CI24" s="36">
        <v>21</v>
      </c>
      <c r="CJ24" s="36">
        <v>21</v>
      </c>
      <c r="CK24" s="180">
        <f t="shared" si="13"/>
        <v>100</v>
      </c>
      <c r="CL24" s="157"/>
      <c r="CM24" s="177"/>
      <c r="CN24" s="143"/>
      <c r="CO24" s="173"/>
      <c r="CP24" s="157"/>
      <c r="CQ24" s="177"/>
      <c r="CR24" s="143"/>
      <c r="CS24" s="173"/>
      <c r="CT24" s="157"/>
      <c r="CU24" s="173"/>
      <c r="CV24" s="157"/>
      <c r="CW24" s="177"/>
      <c r="CX24" s="143"/>
      <c r="CY24" s="173"/>
      <c r="CZ24" s="178"/>
      <c r="DA24" s="179"/>
      <c r="DB24" s="157"/>
      <c r="DC24" s="173"/>
      <c r="DD24" s="178"/>
      <c r="DE24" s="179"/>
      <c r="DF24" s="194">
        <v>1023</v>
      </c>
      <c r="DG24" s="182">
        <v>7</v>
      </c>
      <c r="DH24" s="183">
        <v>0.62</v>
      </c>
      <c r="DI24" s="173"/>
      <c r="DJ24" s="194"/>
      <c r="DK24" s="182"/>
      <c r="DL24" s="183"/>
      <c r="DM24" s="195"/>
      <c r="DN24" s="178"/>
      <c r="DO24" s="144"/>
      <c r="DP24" s="157"/>
      <c r="DQ24" s="173"/>
      <c r="DR24" s="157"/>
      <c r="DS24" s="173"/>
      <c r="DT24" s="157"/>
      <c r="DU24" s="173"/>
      <c r="DV24" s="157"/>
      <c r="DW24" s="156">
        <v>47</v>
      </c>
      <c r="DX24" s="156">
        <v>41</v>
      </c>
      <c r="DY24" s="152">
        <f t="shared" si="14"/>
        <v>87.2340425531915</v>
      </c>
      <c r="DZ24" s="157"/>
      <c r="EA24" s="173"/>
      <c r="EB24" s="157"/>
      <c r="EC24" s="173"/>
      <c r="ED24" s="157"/>
      <c r="EE24" s="173"/>
    </row>
    <row r="25" spans="1:135" ht="15" customHeight="1">
      <c r="A25" s="141" t="s">
        <v>457</v>
      </c>
      <c r="B25" s="63">
        <v>5624</v>
      </c>
      <c r="C25" s="63">
        <v>5624</v>
      </c>
      <c r="D25" s="64">
        <v>100</v>
      </c>
      <c r="E25" s="142">
        <v>113</v>
      </c>
      <c r="F25" s="142">
        <v>254</v>
      </c>
      <c r="G25" s="143">
        <f t="shared" si="0"/>
        <v>44.48818897637795</v>
      </c>
      <c r="H25" s="64">
        <v>835</v>
      </c>
      <c r="I25" s="64">
        <v>772</v>
      </c>
      <c r="J25" s="144" t="s">
        <v>685</v>
      </c>
      <c r="K25" s="145">
        <v>5624</v>
      </c>
      <c r="L25" s="145">
        <v>5624</v>
      </c>
      <c r="M25" s="146">
        <v>100</v>
      </c>
      <c r="N25" s="63">
        <v>5624</v>
      </c>
      <c r="O25" s="147">
        <v>0</v>
      </c>
      <c r="P25" s="148">
        <f t="shared" si="1"/>
        <v>0</v>
      </c>
      <c r="Q25" s="149">
        <v>1498</v>
      </c>
      <c r="R25" s="150">
        <v>778</v>
      </c>
      <c r="S25" s="151">
        <f t="shared" si="16"/>
        <v>51.93591455273698</v>
      </c>
      <c r="T25" s="147">
        <v>2</v>
      </c>
      <c r="U25" s="147">
        <v>5666</v>
      </c>
      <c r="V25" s="152">
        <f t="shared" si="2"/>
        <v>0.03529827038475115</v>
      </c>
      <c r="W25" s="153">
        <v>313</v>
      </c>
      <c r="X25" s="154">
        <v>5666</v>
      </c>
      <c r="Y25" s="155">
        <f t="shared" si="3"/>
        <v>5.524179315213554</v>
      </c>
      <c r="Z25" s="156">
        <v>25</v>
      </c>
      <c r="AA25" s="156">
        <v>5666</v>
      </c>
      <c r="AB25" s="152">
        <f t="shared" si="4"/>
        <v>0.44122837980938934</v>
      </c>
      <c r="AC25" s="157">
        <v>4</v>
      </c>
      <c r="AD25" s="158">
        <v>5666</v>
      </c>
      <c r="AE25" s="159">
        <f t="shared" si="5"/>
        <v>0.7059654076950229</v>
      </c>
      <c r="AF25" s="160"/>
      <c r="AG25" s="160"/>
      <c r="AH25" s="160"/>
      <c r="AI25" s="160"/>
      <c r="AJ25" s="161"/>
      <c r="AK25" s="185">
        <v>2</v>
      </c>
      <c r="AL25" s="185">
        <v>2</v>
      </c>
      <c r="AM25" s="186">
        <f t="shared" si="6"/>
        <v>100</v>
      </c>
      <c r="AN25" s="190">
        <v>0</v>
      </c>
      <c r="AO25" s="191">
        <v>0</v>
      </c>
      <c r="AP25" s="192" t="e">
        <f t="shared" si="7"/>
        <v>#DIV/0!</v>
      </c>
      <c r="AQ25" s="166">
        <v>0</v>
      </c>
      <c r="AR25" s="166">
        <v>0</v>
      </c>
      <c r="AS25" s="166">
        <v>0</v>
      </c>
      <c r="AT25" s="160"/>
      <c r="AU25" s="160"/>
      <c r="AV25" s="160"/>
      <c r="AW25" s="160"/>
      <c r="AX25" s="167">
        <v>85</v>
      </c>
      <c r="AY25" s="168">
        <v>1172</v>
      </c>
      <c r="AZ25" s="169">
        <f t="shared" si="8"/>
        <v>0.07252559726962457</v>
      </c>
      <c r="BA25" s="170">
        <v>1</v>
      </c>
      <c r="BB25" s="171">
        <v>393</v>
      </c>
      <c r="BC25" s="172">
        <f t="shared" si="9"/>
        <v>0.002544529262086514</v>
      </c>
      <c r="BD25" s="157">
        <v>36</v>
      </c>
      <c r="BE25" s="157">
        <v>85</v>
      </c>
      <c r="BF25" s="159">
        <f t="shared" si="10"/>
        <v>42.35294117647059</v>
      </c>
      <c r="BG25" s="173">
        <v>72</v>
      </c>
      <c r="BH25" s="173">
        <v>85</v>
      </c>
      <c r="BI25" s="174">
        <f t="shared" si="11"/>
        <v>84.70588235294117</v>
      </c>
      <c r="BJ25" s="142">
        <v>0</v>
      </c>
      <c r="BK25" s="142">
        <v>78</v>
      </c>
      <c r="BL25" s="175">
        <f t="shared" si="12"/>
        <v>0</v>
      </c>
      <c r="BM25" s="173"/>
      <c r="BN25" s="157">
        <v>0</v>
      </c>
      <c r="BO25" s="147">
        <v>0</v>
      </c>
      <c r="BP25" s="36">
        <v>0</v>
      </c>
      <c r="BQ25" s="176" t="s">
        <v>128</v>
      </c>
      <c r="BR25" s="157"/>
      <c r="BS25" s="177"/>
      <c r="BT25" s="143"/>
      <c r="BU25" s="147"/>
      <c r="BV25" s="36"/>
      <c r="BW25" s="176"/>
      <c r="BX25" s="157"/>
      <c r="BY25" s="147">
        <v>6</v>
      </c>
      <c r="BZ25" s="157"/>
      <c r="CA25" s="177"/>
      <c r="CB25" s="143"/>
      <c r="CC25" s="173"/>
      <c r="CD25" s="178"/>
      <c r="CE25" s="179"/>
      <c r="CF25" s="157"/>
      <c r="CG25" s="177"/>
      <c r="CH25" s="143"/>
      <c r="CI25" s="36">
        <v>17</v>
      </c>
      <c r="CJ25" s="36">
        <v>18</v>
      </c>
      <c r="CK25" s="180">
        <f t="shared" si="13"/>
        <v>94.44444444444444</v>
      </c>
      <c r="CL25" s="157"/>
      <c r="CM25" s="177"/>
      <c r="CN25" s="143"/>
      <c r="CO25" s="173"/>
      <c r="CP25" s="157"/>
      <c r="CQ25" s="177"/>
      <c r="CR25" s="143"/>
      <c r="CS25" s="173"/>
      <c r="CT25" s="157"/>
      <c r="CU25" s="173"/>
      <c r="CV25" s="157"/>
      <c r="CW25" s="177"/>
      <c r="CX25" s="143"/>
      <c r="CY25" s="173"/>
      <c r="CZ25" s="178"/>
      <c r="DA25" s="179"/>
      <c r="DB25" s="157"/>
      <c r="DC25" s="173"/>
      <c r="DD25" s="178"/>
      <c r="DE25" s="179"/>
      <c r="DF25" s="181"/>
      <c r="DG25" s="182"/>
      <c r="DH25" s="183"/>
      <c r="DI25" s="173"/>
      <c r="DJ25" s="181"/>
      <c r="DK25" s="182"/>
      <c r="DL25" s="183"/>
      <c r="DM25" s="173"/>
      <c r="DN25" s="178"/>
      <c r="DO25" s="144"/>
      <c r="DP25" s="157"/>
      <c r="DQ25" s="173"/>
      <c r="DR25" s="157"/>
      <c r="DS25" s="173"/>
      <c r="DT25" s="157"/>
      <c r="DU25" s="173"/>
      <c r="DV25" s="157"/>
      <c r="DW25" s="156">
        <v>41</v>
      </c>
      <c r="DX25" s="156">
        <v>41</v>
      </c>
      <c r="DY25" s="152">
        <f t="shared" si="14"/>
        <v>100</v>
      </c>
      <c r="DZ25" s="157"/>
      <c r="EA25" s="173"/>
      <c r="EB25" s="157"/>
      <c r="EC25" s="173"/>
      <c r="ED25" s="157"/>
      <c r="EE25" s="173"/>
    </row>
    <row r="26" spans="1:135" ht="15" customHeight="1">
      <c r="A26" s="141" t="s">
        <v>477</v>
      </c>
      <c r="B26" s="63">
        <v>2901</v>
      </c>
      <c r="C26" s="64">
        <v>0</v>
      </c>
      <c r="D26" s="64">
        <v>0</v>
      </c>
      <c r="E26" s="142">
        <v>12</v>
      </c>
      <c r="F26" s="142">
        <v>36</v>
      </c>
      <c r="G26" s="143">
        <f t="shared" si="0"/>
        <v>33.33333333333333</v>
      </c>
      <c r="H26" s="64">
        <v>288</v>
      </c>
      <c r="I26" s="64">
        <v>91</v>
      </c>
      <c r="J26" s="144" t="s">
        <v>686</v>
      </c>
      <c r="K26" s="145">
        <v>2901</v>
      </c>
      <c r="L26" s="146">
        <v>0</v>
      </c>
      <c r="M26" s="146">
        <v>0</v>
      </c>
      <c r="N26" s="184">
        <v>2901</v>
      </c>
      <c r="O26" s="147">
        <v>0</v>
      </c>
      <c r="P26" s="148">
        <f t="shared" si="1"/>
        <v>0</v>
      </c>
      <c r="Q26" s="149" t="s">
        <v>128</v>
      </c>
      <c r="R26" s="150" t="s">
        <v>128</v>
      </c>
      <c r="S26" s="151" t="s">
        <v>128</v>
      </c>
      <c r="T26" s="147">
        <v>0</v>
      </c>
      <c r="U26" s="147">
        <v>2923</v>
      </c>
      <c r="V26" s="152">
        <f t="shared" si="2"/>
        <v>0</v>
      </c>
      <c r="W26" s="153">
        <v>48</v>
      </c>
      <c r="X26" s="154">
        <v>2923</v>
      </c>
      <c r="Y26" s="155">
        <f t="shared" si="3"/>
        <v>1.6421484775915156</v>
      </c>
      <c r="Z26" s="156">
        <v>12</v>
      </c>
      <c r="AA26" s="156">
        <v>2923</v>
      </c>
      <c r="AB26" s="152">
        <f t="shared" si="4"/>
        <v>0.4105371193978789</v>
      </c>
      <c r="AC26" s="157">
        <v>0</v>
      </c>
      <c r="AD26" s="158">
        <v>2923</v>
      </c>
      <c r="AE26" s="159">
        <f t="shared" si="5"/>
        <v>0</v>
      </c>
      <c r="AF26" s="160"/>
      <c r="AG26" s="160"/>
      <c r="AH26" s="160"/>
      <c r="AI26" s="160"/>
      <c r="AJ26" s="161"/>
      <c r="AK26" s="185">
        <v>0</v>
      </c>
      <c r="AL26" s="185">
        <v>0</v>
      </c>
      <c r="AM26" s="186" t="e">
        <f t="shared" si="6"/>
        <v>#DIV/0!</v>
      </c>
      <c r="AN26" s="190">
        <v>0</v>
      </c>
      <c r="AO26" s="191">
        <v>1</v>
      </c>
      <c r="AP26" s="192">
        <f t="shared" si="7"/>
        <v>0</v>
      </c>
      <c r="AQ26" s="166">
        <v>0</v>
      </c>
      <c r="AR26" s="166">
        <v>0</v>
      </c>
      <c r="AS26" s="166">
        <v>0</v>
      </c>
      <c r="AT26" s="160"/>
      <c r="AU26" s="160"/>
      <c r="AV26" s="160"/>
      <c r="AW26" s="160"/>
      <c r="AX26" s="167">
        <v>75</v>
      </c>
      <c r="AY26" s="168">
        <v>592</v>
      </c>
      <c r="AZ26" s="169">
        <f t="shared" si="8"/>
        <v>0.1266891891891892</v>
      </c>
      <c r="BA26" s="170">
        <v>0</v>
      </c>
      <c r="BB26" s="171">
        <v>217</v>
      </c>
      <c r="BC26" s="172">
        <f t="shared" si="9"/>
        <v>0</v>
      </c>
      <c r="BD26" s="157">
        <v>26</v>
      </c>
      <c r="BE26" s="157">
        <v>33</v>
      </c>
      <c r="BF26" s="159">
        <f t="shared" si="10"/>
        <v>78.78787878787878</v>
      </c>
      <c r="BG26" s="173">
        <v>8</v>
      </c>
      <c r="BH26" s="173">
        <v>33</v>
      </c>
      <c r="BI26" s="174">
        <f t="shared" si="11"/>
        <v>24.242424242424242</v>
      </c>
      <c r="BJ26" s="142">
        <v>0</v>
      </c>
      <c r="BK26" s="142">
        <v>20</v>
      </c>
      <c r="BL26" s="175">
        <f t="shared" si="12"/>
        <v>0</v>
      </c>
      <c r="BM26" s="173"/>
      <c r="BN26" s="157">
        <v>0</v>
      </c>
      <c r="BO26" s="147">
        <v>0</v>
      </c>
      <c r="BP26" s="36">
        <v>0</v>
      </c>
      <c r="BQ26" s="176" t="s">
        <v>128</v>
      </c>
      <c r="BR26" s="157"/>
      <c r="BS26" s="177"/>
      <c r="BT26" s="143"/>
      <c r="BU26" s="147"/>
      <c r="BV26" s="36"/>
      <c r="BW26" s="176"/>
      <c r="BX26" s="157"/>
      <c r="BY26" s="147">
        <v>3</v>
      </c>
      <c r="BZ26" s="157"/>
      <c r="CA26" s="177"/>
      <c r="CB26" s="143"/>
      <c r="CC26" s="173"/>
      <c r="CD26" s="178"/>
      <c r="CE26" s="179"/>
      <c r="CF26" s="157"/>
      <c r="CG26" s="177"/>
      <c r="CH26" s="143"/>
      <c r="CI26" s="36">
        <v>6</v>
      </c>
      <c r="CJ26" s="36">
        <v>11</v>
      </c>
      <c r="CK26" s="180">
        <f t="shared" si="13"/>
        <v>54.54545454545454</v>
      </c>
      <c r="CL26" s="157"/>
      <c r="CM26" s="177"/>
      <c r="CN26" s="143"/>
      <c r="CO26" s="173"/>
      <c r="CP26" s="157"/>
      <c r="CQ26" s="177"/>
      <c r="CR26" s="143"/>
      <c r="CS26" s="173"/>
      <c r="CT26" s="157"/>
      <c r="CU26" s="173"/>
      <c r="CV26" s="157"/>
      <c r="CW26" s="177"/>
      <c r="CX26" s="143"/>
      <c r="CY26" s="173"/>
      <c r="CZ26" s="178"/>
      <c r="DA26" s="179"/>
      <c r="DB26" s="157"/>
      <c r="DC26" s="173"/>
      <c r="DD26" s="178"/>
      <c r="DE26" s="179"/>
      <c r="DF26" s="181"/>
      <c r="DG26" s="182"/>
      <c r="DH26" s="183"/>
      <c r="DI26" s="173"/>
      <c r="DJ26" s="181"/>
      <c r="DK26" s="182"/>
      <c r="DL26" s="183"/>
      <c r="DM26" s="173"/>
      <c r="DN26" s="178"/>
      <c r="DO26" s="144"/>
      <c r="DP26" s="157"/>
      <c r="DQ26" s="173"/>
      <c r="DR26" s="157"/>
      <c r="DS26" s="173"/>
      <c r="DT26" s="157"/>
      <c r="DU26" s="173"/>
      <c r="DV26" s="157"/>
      <c r="DW26" s="156">
        <v>24</v>
      </c>
      <c r="DX26" s="156">
        <v>23</v>
      </c>
      <c r="DY26" s="152">
        <f t="shared" si="14"/>
        <v>95.83333333333334</v>
      </c>
      <c r="DZ26" s="157"/>
      <c r="EA26" s="173"/>
      <c r="EB26" s="157"/>
      <c r="EC26" s="173"/>
      <c r="ED26" s="157"/>
      <c r="EE26" s="173"/>
    </row>
    <row r="27" spans="1:135" ht="15" customHeight="1">
      <c r="A27" s="141" t="s">
        <v>513</v>
      </c>
      <c r="B27" s="63">
        <v>3475</v>
      </c>
      <c r="C27" s="63">
        <v>3475</v>
      </c>
      <c r="D27" s="64">
        <v>100</v>
      </c>
      <c r="E27" s="142">
        <v>11</v>
      </c>
      <c r="F27" s="142">
        <v>21</v>
      </c>
      <c r="G27" s="143">
        <f t="shared" si="0"/>
        <v>52.38095238095239</v>
      </c>
      <c r="H27" s="64">
        <v>717</v>
      </c>
      <c r="I27" s="64">
        <v>475</v>
      </c>
      <c r="J27" s="144" t="s">
        <v>687</v>
      </c>
      <c r="K27" s="145">
        <v>3475</v>
      </c>
      <c r="L27" s="145">
        <v>3475</v>
      </c>
      <c r="M27" s="146">
        <v>100</v>
      </c>
      <c r="N27" s="63">
        <v>3475</v>
      </c>
      <c r="O27" s="147">
        <v>648</v>
      </c>
      <c r="P27" s="148">
        <f t="shared" si="1"/>
        <v>1.5539568345323742</v>
      </c>
      <c r="Q27" s="149">
        <v>2339</v>
      </c>
      <c r="R27" s="150">
        <v>545</v>
      </c>
      <c r="S27" s="151">
        <f>R27/Q27*100</f>
        <v>23.30055579307396</v>
      </c>
      <c r="T27" s="147">
        <v>0</v>
      </c>
      <c r="U27" s="147">
        <v>3499</v>
      </c>
      <c r="V27" s="152">
        <f t="shared" si="2"/>
        <v>0</v>
      </c>
      <c r="W27" s="153">
        <v>29</v>
      </c>
      <c r="X27" s="154">
        <v>3499</v>
      </c>
      <c r="Y27" s="155">
        <f t="shared" si="3"/>
        <v>0.8288082309231208</v>
      </c>
      <c r="Z27" s="156">
        <v>2</v>
      </c>
      <c r="AA27" s="156">
        <v>3499</v>
      </c>
      <c r="AB27" s="152">
        <f t="shared" si="4"/>
        <v>0.05715918833952558</v>
      </c>
      <c r="AC27" s="157">
        <v>2</v>
      </c>
      <c r="AD27" s="158">
        <v>3499</v>
      </c>
      <c r="AE27" s="159">
        <f t="shared" si="5"/>
        <v>0.5715918833952558</v>
      </c>
      <c r="AF27" s="160"/>
      <c r="AG27" s="160"/>
      <c r="AH27" s="160"/>
      <c r="AI27" s="160"/>
      <c r="AJ27" s="161"/>
      <c r="AK27" s="185">
        <v>1</v>
      </c>
      <c r="AL27" s="185">
        <v>2</v>
      </c>
      <c r="AM27" s="186">
        <f t="shared" si="6"/>
        <v>50</v>
      </c>
      <c r="AN27" s="190">
        <v>0</v>
      </c>
      <c r="AO27" s="191">
        <v>0</v>
      </c>
      <c r="AP27" s="192" t="e">
        <f t="shared" si="7"/>
        <v>#DIV/0!</v>
      </c>
      <c r="AQ27" s="166">
        <v>0</v>
      </c>
      <c r="AR27" s="166">
        <v>0</v>
      </c>
      <c r="AS27" s="166">
        <v>0</v>
      </c>
      <c r="AT27" s="160"/>
      <c r="AU27" s="160"/>
      <c r="AV27" s="160"/>
      <c r="AW27" s="160"/>
      <c r="AX27" s="167">
        <v>102</v>
      </c>
      <c r="AY27" s="168">
        <v>682</v>
      </c>
      <c r="AZ27" s="169">
        <f t="shared" si="8"/>
        <v>0.1495601173020528</v>
      </c>
      <c r="BA27" s="170">
        <v>0</v>
      </c>
      <c r="BB27" s="171">
        <v>210</v>
      </c>
      <c r="BC27" s="172">
        <f t="shared" si="9"/>
        <v>0</v>
      </c>
      <c r="BD27" s="157">
        <v>41</v>
      </c>
      <c r="BE27" s="157">
        <v>49</v>
      </c>
      <c r="BF27" s="159">
        <f t="shared" si="10"/>
        <v>83.6734693877551</v>
      </c>
      <c r="BG27" s="173">
        <v>9</v>
      </c>
      <c r="BH27" s="173">
        <v>49</v>
      </c>
      <c r="BI27" s="174">
        <f t="shared" si="11"/>
        <v>18.367346938775512</v>
      </c>
      <c r="BJ27" s="142">
        <v>0</v>
      </c>
      <c r="BK27" s="142">
        <v>24</v>
      </c>
      <c r="BL27" s="175">
        <f t="shared" si="12"/>
        <v>0</v>
      </c>
      <c r="BM27" s="173"/>
      <c r="BN27" s="157">
        <v>0</v>
      </c>
      <c r="BO27" s="147">
        <v>2</v>
      </c>
      <c r="BP27" s="36">
        <v>0</v>
      </c>
      <c r="BQ27" s="176">
        <v>0</v>
      </c>
      <c r="BR27" s="157"/>
      <c r="BS27" s="177"/>
      <c r="BT27" s="143"/>
      <c r="BU27" s="147"/>
      <c r="BV27" s="36"/>
      <c r="BW27" s="176"/>
      <c r="BX27" s="157"/>
      <c r="BY27" s="147">
        <v>1</v>
      </c>
      <c r="BZ27" s="157"/>
      <c r="CA27" s="177"/>
      <c r="CB27" s="143"/>
      <c r="CC27" s="173"/>
      <c r="CD27" s="178"/>
      <c r="CE27" s="179"/>
      <c r="CF27" s="157"/>
      <c r="CG27" s="177"/>
      <c r="CH27" s="143"/>
      <c r="CI27" s="36">
        <v>8</v>
      </c>
      <c r="CJ27" s="36">
        <v>12</v>
      </c>
      <c r="CK27" s="180">
        <f t="shared" si="13"/>
        <v>66.66666666666666</v>
      </c>
      <c r="CL27" s="157"/>
      <c r="CM27" s="177"/>
      <c r="CN27" s="143"/>
      <c r="CO27" s="173"/>
      <c r="CP27" s="157"/>
      <c r="CQ27" s="177"/>
      <c r="CR27" s="143"/>
      <c r="CS27" s="173"/>
      <c r="CT27" s="157"/>
      <c r="CU27" s="173"/>
      <c r="CV27" s="157"/>
      <c r="CW27" s="177"/>
      <c r="CX27" s="143"/>
      <c r="CY27" s="173"/>
      <c r="CZ27" s="178"/>
      <c r="DA27" s="179"/>
      <c r="DB27" s="157"/>
      <c r="DC27" s="173"/>
      <c r="DD27" s="178"/>
      <c r="DE27" s="179"/>
      <c r="DF27" s="181"/>
      <c r="DG27" s="182"/>
      <c r="DH27" s="183"/>
      <c r="DI27" s="173"/>
      <c r="DJ27" s="181"/>
      <c r="DK27" s="182"/>
      <c r="DL27" s="183"/>
      <c r="DM27" s="173"/>
      <c r="DN27" s="178"/>
      <c r="DO27" s="144"/>
      <c r="DP27" s="157"/>
      <c r="DQ27" s="173"/>
      <c r="DR27" s="157"/>
      <c r="DS27" s="173"/>
      <c r="DT27" s="157"/>
      <c r="DU27" s="173"/>
      <c r="DV27" s="157"/>
      <c r="DW27" s="156">
        <v>33</v>
      </c>
      <c r="DX27" s="156">
        <v>32</v>
      </c>
      <c r="DY27" s="152">
        <f t="shared" si="14"/>
        <v>96.96969696969697</v>
      </c>
      <c r="DZ27" s="157"/>
      <c r="EA27" s="173"/>
      <c r="EB27" s="157"/>
      <c r="EC27" s="173"/>
      <c r="ED27" s="157"/>
      <c r="EE27" s="173"/>
    </row>
    <row r="28" ht="12.75">
      <c r="BO28" s="196">
        <f>SUM(BO5:BO27)</f>
        <v>86</v>
      </c>
    </row>
  </sheetData>
  <mergeCells count="63">
    <mergeCell ref="EA1:EA3"/>
    <mergeCell ref="EB1:EB3"/>
    <mergeCell ref="EC1:EC3"/>
    <mergeCell ref="ED1:ED3"/>
    <mergeCell ref="EE1:EE3"/>
    <mergeCell ref="DT1:DT3"/>
    <mergeCell ref="DU1:DU3"/>
    <mergeCell ref="DV1:DV3"/>
    <mergeCell ref="DW1:DY3"/>
    <mergeCell ref="DZ1:DZ3"/>
    <mergeCell ref="DM1:DO3"/>
    <mergeCell ref="DP1:DP3"/>
    <mergeCell ref="DQ1:DQ3"/>
    <mergeCell ref="DR1:DR3"/>
    <mergeCell ref="DS1:DS3"/>
    <mergeCell ref="DB1:DB3"/>
    <mergeCell ref="DC1:DE3"/>
    <mergeCell ref="DF1:DH3"/>
    <mergeCell ref="DI1:DI3"/>
    <mergeCell ref="DJ1:DL3"/>
    <mergeCell ref="CS1:CS3"/>
    <mergeCell ref="CT1:CT3"/>
    <mergeCell ref="CU1:CU3"/>
    <mergeCell ref="CV1:CX3"/>
    <mergeCell ref="CY1:DA3"/>
    <mergeCell ref="CF1:CH3"/>
    <mergeCell ref="CI1:CK3"/>
    <mergeCell ref="CL1:CN3"/>
    <mergeCell ref="CO1:CO3"/>
    <mergeCell ref="CP1:CR3"/>
    <mergeCell ref="BU1:BW3"/>
    <mergeCell ref="BX1:BX3"/>
    <mergeCell ref="BY1:BY3"/>
    <mergeCell ref="BZ1:CB3"/>
    <mergeCell ref="CC1:CE3"/>
    <mergeCell ref="BJ1:BL3"/>
    <mergeCell ref="BM1:BM3"/>
    <mergeCell ref="BN1:BN3"/>
    <mergeCell ref="BO1:BQ3"/>
    <mergeCell ref="BR1:BT3"/>
    <mergeCell ref="AT1:AW3"/>
    <mergeCell ref="AX1:AZ3"/>
    <mergeCell ref="BA1:BC3"/>
    <mergeCell ref="BD1:BF3"/>
    <mergeCell ref="BG1:BI3"/>
    <mergeCell ref="AF1:AI3"/>
    <mergeCell ref="AJ1:AJ3"/>
    <mergeCell ref="AK1:AM3"/>
    <mergeCell ref="AN1:AP3"/>
    <mergeCell ref="AQ1:AS3"/>
    <mergeCell ref="Q1:S3"/>
    <mergeCell ref="T1:V3"/>
    <mergeCell ref="W1:Y2"/>
    <mergeCell ref="Z1:AB3"/>
    <mergeCell ref="AC1:AE3"/>
    <mergeCell ref="W3:W4"/>
    <mergeCell ref="X3:X4"/>
    <mergeCell ref="Y3:Y4"/>
    <mergeCell ref="B1:D3"/>
    <mergeCell ref="E1:G3"/>
    <mergeCell ref="H1:J3"/>
    <mergeCell ref="K1:M3"/>
    <mergeCell ref="N1:P3"/>
  </mergeCells>
  <printOptions/>
  <pageMargins left="0.7875" right="0.7875" top="0.984027777777778" bottom="0.984027777777778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"/>
  <sheetViews>
    <sheetView workbookViewId="0" topLeftCell="A1">
      <pane ySplit="3" topLeftCell="A213" activePane="bottomLeft" state="frozen"/>
      <selection pane="bottomLeft" activeCell="B4" activeCellId="1" sqref="DR5:DR228 B4"/>
    </sheetView>
  </sheetViews>
  <sheetFormatPr defaultColWidth="9.140625" defaultRowHeight="12.75"/>
  <cols>
    <col min="1" max="1" width="30.421875" style="197" customWidth="1"/>
    <col min="2" max="2" width="13.00390625" style="197" customWidth="1"/>
    <col min="3" max="5" width="9.00390625" style="197" customWidth="1"/>
    <col min="6" max="6" width="11.00390625" style="197" customWidth="1"/>
    <col min="7" max="8" width="9.00390625" style="197" customWidth="1"/>
    <col min="9" max="9" width="11.00390625" style="197" customWidth="1"/>
    <col min="10" max="10" width="11.28125" style="197" customWidth="1"/>
    <col min="11" max="11" width="11.8515625" style="197" customWidth="1"/>
    <col min="12" max="1025" width="9.00390625" style="197" customWidth="1"/>
  </cols>
  <sheetData>
    <row r="1" spans="2:11" ht="12.75">
      <c r="B1" s="344" t="s">
        <v>688</v>
      </c>
      <c r="C1" s="344"/>
      <c r="D1" s="344"/>
      <c r="E1" s="344"/>
      <c r="F1" s="344"/>
      <c r="G1" s="344"/>
      <c r="H1" s="344"/>
      <c r="I1" s="344"/>
      <c r="J1" s="344"/>
      <c r="K1" s="344"/>
    </row>
    <row r="2" spans="1:11" ht="30" customHeight="1">
      <c r="A2" s="345" t="s">
        <v>689</v>
      </c>
      <c r="B2" s="346" t="s">
        <v>51</v>
      </c>
      <c r="C2" s="347" t="s">
        <v>52</v>
      </c>
      <c r="D2" s="347"/>
      <c r="E2" s="347"/>
      <c r="F2" s="286" t="s">
        <v>53</v>
      </c>
      <c r="G2" s="346" t="s">
        <v>54</v>
      </c>
      <c r="H2" s="346" t="s">
        <v>55</v>
      </c>
      <c r="I2" s="346" t="s">
        <v>56</v>
      </c>
      <c r="J2" s="346" t="s">
        <v>57</v>
      </c>
      <c r="K2" s="348" t="s">
        <v>58</v>
      </c>
    </row>
    <row r="3" spans="1:11" ht="12.75">
      <c r="A3" s="345"/>
      <c r="B3" s="346"/>
      <c r="C3" s="198" t="s">
        <v>690</v>
      </c>
      <c r="D3" s="199">
        <v>46569</v>
      </c>
      <c r="E3" s="198" t="s">
        <v>691</v>
      </c>
      <c r="F3" s="286"/>
      <c r="G3" s="346"/>
      <c r="H3" s="346"/>
      <c r="I3" s="346"/>
      <c r="J3" s="346"/>
      <c r="K3" s="348"/>
    </row>
    <row r="4" spans="1:11" ht="12.75">
      <c r="A4" s="200" t="s">
        <v>692</v>
      </c>
      <c r="B4" s="60">
        <v>0</v>
      </c>
      <c r="C4" s="61">
        <v>0</v>
      </c>
      <c r="D4" s="61">
        <v>0</v>
      </c>
      <c r="E4" s="61">
        <v>0</v>
      </c>
      <c r="F4" s="62">
        <v>0</v>
      </c>
      <c r="G4" s="61">
        <v>77</v>
      </c>
      <c r="H4" s="309"/>
      <c r="I4" s="309"/>
      <c r="J4" s="309"/>
      <c r="K4" s="309"/>
    </row>
    <row r="5" spans="1:11" ht="12.75">
      <c r="A5" s="201" t="s">
        <v>693</v>
      </c>
      <c r="B5" s="76">
        <v>0</v>
      </c>
      <c r="C5" s="77">
        <v>1</v>
      </c>
      <c r="D5" s="77">
        <v>0</v>
      </c>
      <c r="E5" s="77">
        <v>1</v>
      </c>
      <c r="F5" s="78">
        <v>2</v>
      </c>
      <c r="G5" s="77">
        <v>72</v>
      </c>
      <c r="H5" s="309"/>
      <c r="I5" s="309"/>
      <c r="J5" s="309"/>
      <c r="K5" s="309"/>
    </row>
    <row r="6" spans="1:11" ht="12.75">
      <c r="A6" s="201" t="s">
        <v>694</v>
      </c>
      <c r="B6" s="76">
        <v>0</v>
      </c>
      <c r="C6" s="77">
        <v>0</v>
      </c>
      <c r="D6" s="77">
        <v>0</v>
      </c>
      <c r="E6" s="77">
        <v>0</v>
      </c>
      <c r="F6" s="78">
        <v>0</v>
      </c>
      <c r="G6" s="77">
        <v>278</v>
      </c>
      <c r="H6" s="309"/>
      <c r="I6" s="309"/>
      <c r="J6" s="309"/>
      <c r="K6" s="309"/>
    </row>
    <row r="7" spans="1:11" ht="12.75">
      <c r="A7" s="201" t="s">
        <v>695</v>
      </c>
      <c r="B7" s="76">
        <v>0</v>
      </c>
      <c r="C7" s="77">
        <v>1</v>
      </c>
      <c r="D7" s="77">
        <v>0</v>
      </c>
      <c r="E7" s="77">
        <v>0</v>
      </c>
      <c r="F7" s="78">
        <v>1</v>
      </c>
      <c r="G7" s="77">
        <v>85</v>
      </c>
      <c r="H7" s="309"/>
      <c r="I7" s="309"/>
      <c r="J7" s="309"/>
      <c r="K7" s="309"/>
    </row>
    <row r="8" spans="1:11" ht="12.75">
      <c r="A8" s="201" t="s">
        <v>696</v>
      </c>
      <c r="B8" s="76">
        <v>0</v>
      </c>
      <c r="C8" s="77">
        <v>0</v>
      </c>
      <c r="D8" s="77">
        <v>0</v>
      </c>
      <c r="E8" s="77">
        <v>0</v>
      </c>
      <c r="F8" s="78">
        <v>0</v>
      </c>
      <c r="G8" s="77">
        <v>45</v>
      </c>
      <c r="H8" s="309"/>
      <c r="I8" s="309"/>
      <c r="J8" s="309"/>
      <c r="K8" s="309"/>
    </row>
    <row r="9" spans="1:11" ht="12.75">
      <c r="A9" s="201" t="s">
        <v>697</v>
      </c>
      <c r="B9" s="76">
        <v>0</v>
      </c>
      <c r="C9" s="77">
        <v>1</v>
      </c>
      <c r="D9" s="77">
        <v>0</v>
      </c>
      <c r="E9" s="77">
        <v>1</v>
      </c>
      <c r="F9" s="78">
        <v>2</v>
      </c>
      <c r="G9" s="77">
        <v>126</v>
      </c>
      <c r="H9" s="309"/>
      <c r="I9" s="309"/>
      <c r="J9" s="309"/>
      <c r="K9" s="309"/>
    </row>
    <row r="10" spans="1:11" ht="12.75">
      <c r="A10" s="201" t="s">
        <v>698</v>
      </c>
      <c r="B10" s="76">
        <v>0</v>
      </c>
      <c r="C10" s="77">
        <v>1</v>
      </c>
      <c r="D10" s="77">
        <v>2</v>
      </c>
      <c r="E10" s="77">
        <v>2</v>
      </c>
      <c r="F10" s="78">
        <v>5</v>
      </c>
      <c r="G10" s="77">
        <v>606</v>
      </c>
      <c r="H10" s="309"/>
      <c r="I10" s="309"/>
      <c r="J10" s="309"/>
      <c r="K10" s="309"/>
    </row>
    <row r="11" spans="1:11" ht="12.75">
      <c r="A11" s="201" t="s">
        <v>699</v>
      </c>
      <c r="B11" s="76">
        <v>0</v>
      </c>
      <c r="C11" s="77">
        <v>2</v>
      </c>
      <c r="D11" s="77">
        <v>0</v>
      </c>
      <c r="E11" s="77">
        <v>0</v>
      </c>
      <c r="F11" s="78">
        <v>2</v>
      </c>
      <c r="G11" s="77">
        <v>79</v>
      </c>
      <c r="H11" s="309"/>
      <c r="I11" s="309"/>
      <c r="J11" s="309"/>
      <c r="K11" s="309"/>
    </row>
    <row r="12" spans="1:11" ht="12.75">
      <c r="A12" s="201" t="s">
        <v>700</v>
      </c>
      <c r="B12" s="76">
        <v>1</v>
      </c>
      <c r="C12" s="77">
        <v>2</v>
      </c>
      <c r="D12" s="77">
        <v>1</v>
      </c>
      <c r="E12" s="77">
        <v>0</v>
      </c>
      <c r="F12" s="78">
        <v>3</v>
      </c>
      <c r="G12" s="77">
        <v>308</v>
      </c>
      <c r="H12" s="309"/>
      <c r="I12" s="309"/>
      <c r="J12" s="309"/>
      <c r="K12" s="309"/>
    </row>
    <row r="13" spans="1:11" ht="12.75">
      <c r="A13" s="201" t="s">
        <v>701</v>
      </c>
      <c r="B13" s="76">
        <v>0</v>
      </c>
      <c r="C13" s="77">
        <v>1</v>
      </c>
      <c r="D13" s="77">
        <v>2</v>
      </c>
      <c r="E13" s="77">
        <v>1</v>
      </c>
      <c r="F13" s="78">
        <v>4</v>
      </c>
      <c r="G13" s="77">
        <v>115</v>
      </c>
      <c r="H13" s="309"/>
      <c r="I13" s="309"/>
      <c r="J13" s="309"/>
      <c r="K13" s="309"/>
    </row>
    <row r="14" spans="1:11" ht="12.75">
      <c r="A14" s="201" t="s">
        <v>702</v>
      </c>
      <c r="B14" s="76">
        <v>0</v>
      </c>
      <c r="C14" s="77">
        <v>1</v>
      </c>
      <c r="D14" s="77">
        <v>2</v>
      </c>
      <c r="E14" s="77">
        <v>1</v>
      </c>
      <c r="F14" s="78">
        <v>4</v>
      </c>
      <c r="G14" s="77">
        <v>142</v>
      </c>
      <c r="H14" s="309"/>
      <c r="I14" s="309"/>
      <c r="J14" s="309"/>
      <c r="K14" s="309"/>
    </row>
    <row r="15" spans="1:11" ht="12.75">
      <c r="A15" s="201" t="s">
        <v>703</v>
      </c>
      <c r="B15" s="76">
        <v>0</v>
      </c>
      <c r="C15" s="77">
        <v>0</v>
      </c>
      <c r="D15" s="77">
        <v>0</v>
      </c>
      <c r="E15" s="77">
        <v>0</v>
      </c>
      <c r="F15" s="78">
        <v>0</v>
      </c>
      <c r="G15" s="77">
        <v>45</v>
      </c>
      <c r="H15" s="309"/>
      <c r="I15" s="309"/>
      <c r="J15" s="309"/>
      <c r="K15" s="309"/>
    </row>
    <row r="16" spans="1:11" ht="12.75">
      <c r="A16" s="201" t="s">
        <v>704</v>
      </c>
      <c r="B16" s="76">
        <v>0</v>
      </c>
      <c r="C16" s="77">
        <v>0</v>
      </c>
      <c r="D16" s="77">
        <v>1</v>
      </c>
      <c r="E16" s="77">
        <v>0</v>
      </c>
      <c r="F16" s="78">
        <v>1</v>
      </c>
      <c r="G16" s="77">
        <v>85</v>
      </c>
      <c r="H16" s="309"/>
      <c r="I16" s="309"/>
      <c r="J16" s="309"/>
      <c r="K16" s="309"/>
    </row>
    <row r="17" spans="1:11" ht="12.75">
      <c r="A17" s="201" t="s">
        <v>705</v>
      </c>
      <c r="B17" s="76">
        <v>0</v>
      </c>
      <c r="C17" s="77">
        <v>1</v>
      </c>
      <c r="D17" s="77">
        <v>0</v>
      </c>
      <c r="E17" s="77">
        <v>0</v>
      </c>
      <c r="F17" s="78">
        <v>1</v>
      </c>
      <c r="G17" s="77">
        <v>19</v>
      </c>
      <c r="H17" s="309"/>
      <c r="I17" s="309"/>
      <c r="J17" s="309"/>
      <c r="K17" s="309"/>
    </row>
    <row r="18" spans="1:11" ht="12.75">
      <c r="A18" s="201" t="s">
        <v>706</v>
      </c>
      <c r="B18" s="76">
        <v>0</v>
      </c>
      <c r="C18" s="77">
        <v>0</v>
      </c>
      <c r="D18" s="77">
        <v>1</v>
      </c>
      <c r="E18" s="77">
        <v>1</v>
      </c>
      <c r="F18" s="78">
        <v>2</v>
      </c>
      <c r="G18" s="77">
        <v>46</v>
      </c>
      <c r="H18" s="309"/>
      <c r="I18" s="309"/>
      <c r="J18" s="309"/>
      <c r="K18" s="309"/>
    </row>
    <row r="19" spans="1:11" ht="12.75">
      <c r="A19" s="201" t="s">
        <v>707</v>
      </c>
      <c r="B19" s="76">
        <v>0</v>
      </c>
      <c r="C19" s="77">
        <v>2</v>
      </c>
      <c r="D19" s="77">
        <v>1</v>
      </c>
      <c r="E19" s="77">
        <v>0</v>
      </c>
      <c r="F19" s="78">
        <v>3</v>
      </c>
      <c r="G19" s="77">
        <v>116</v>
      </c>
      <c r="H19" s="309"/>
      <c r="I19" s="309"/>
      <c r="J19" s="309"/>
      <c r="K19" s="309"/>
    </row>
    <row r="20" spans="1:11" ht="12.75">
      <c r="A20" s="201" t="s">
        <v>708</v>
      </c>
      <c r="B20" s="76">
        <v>2</v>
      </c>
      <c r="C20" s="77">
        <v>3</v>
      </c>
      <c r="D20" s="77">
        <v>0</v>
      </c>
      <c r="E20" s="77">
        <v>1</v>
      </c>
      <c r="F20" s="78">
        <v>4</v>
      </c>
      <c r="G20" s="77">
        <v>169</v>
      </c>
      <c r="H20" s="309"/>
      <c r="I20" s="309"/>
      <c r="J20" s="309"/>
      <c r="K20" s="309"/>
    </row>
    <row r="21" spans="1:11" ht="12.75">
      <c r="A21" s="201" t="s">
        <v>709</v>
      </c>
      <c r="B21" s="76">
        <v>1</v>
      </c>
      <c r="C21" s="77">
        <v>5</v>
      </c>
      <c r="D21" s="77">
        <v>0</v>
      </c>
      <c r="E21" s="77">
        <v>2</v>
      </c>
      <c r="F21" s="78">
        <v>7</v>
      </c>
      <c r="G21" s="77">
        <v>208</v>
      </c>
      <c r="H21" s="309"/>
      <c r="I21" s="309"/>
      <c r="J21" s="309"/>
      <c r="K21" s="309"/>
    </row>
    <row r="22" spans="1:11" ht="12.75">
      <c r="A22" s="201" t="s">
        <v>710</v>
      </c>
      <c r="B22" s="76">
        <v>0</v>
      </c>
      <c r="C22" s="77">
        <v>0</v>
      </c>
      <c r="D22" s="77">
        <v>1</v>
      </c>
      <c r="E22" s="77">
        <v>0</v>
      </c>
      <c r="F22" s="78">
        <v>1</v>
      </c>
      <c r="G22" s="77">
        <v>58</v>
      </c>
      <c r="H22" s="309"/>
      <c r="I22" s="309"/>
      <c r="J22" s="309"/>
      <c r="K22" s="309"/>
    </row>
    <row r="23" spans="1:11" ht="12.75">
      <c r="A23" s="201" t="s">
        <v>711</v>
      </c>
      <c r="B23" s="76">
        <v>1</v>
      </c>
      <c r="C23" s="77">
        <v>5</v>
      </c>
      <c r="D23" s="77">
        <v>3</v>
      </c>
      <c r="E23" s="77">
        <v>2</v>
      </c>
      <c r="F23" s="78">
        <v>10</v>
      </c>
      <c r="G23" s="77">
        <v>731</v>
      </c>
      <c r="H23" s="309"/>
      <c r="I23" s="309"/>
      <c r="J23" s="309"/>
      <c r="K23" s="309"/>
    </row>
    <row r="24" spans="1:11" ht="12.75">
      <c r="A24" s="201" t="s">
        <v>712</v>
      </c>
      <c r="B24" s="76">
        <v>0</v>
      </c>
      <c r="C24" s="77">
        <v>0</v>
      </c>
      <c r="D24" s="77">
        <v>1</v>
      </c>
      <c r="E24" s="77">
        <v>0</v>
      </c>
      <c r="F24" s="78">
        <v>1</v>
      </c>
      <c r="G24" s="77">
        <v>33</v>
      </c>
      <c r="H24" s="309"/>
      <c r="I24" s="309"/>
      <c r="J24" s="309"/>
      <c r="K24" s="309"/>
    </row>
    <row r="25" spans="1:11" ht="12.75">
      <c r="A25" s="201" t="s">
        <v>713</v>
      </c>
      <c r="B25" s="76">
        <v>0</v>
      </c>
      <c r="C25" s="77">
        <v>0</v>
      </c>
      <c r="D25" s="77">
        <v>0</v>
      </c>
      <c r="E25" s="77">
        <v>1</v>
      </c>
      <c r="F25" s="78">
        <v>1</v>
      </c>
      <c r="G25" s="77">
        <v>93</v>
      </c>
      <c r="H25" s="309"/>
      <c r="I25" s="309"/>
      <c r="J25" s="309"/>
      <c r="K25" s="309"/>
    </row>
    <row r="26" spans="1:11" ht="12.75">
      <c r="A26" s="201" t="s">
        <v>714</v>
      </c>
      <c r="B26" s="76">
        <v>2</v>
      </c>
      <c r="C26" s="77">
        <v>7</v>
      </c>
      <c r="D26" s="77">
        <v>1</v>
      </c>
      <c r="E26" s="77">
        <v>1</v>
      </c>
      <c r="F26" s="78">
        <v>9</v>
      </c>
      <c r="G26" s="77">
        <v>365</v>
      </c>
      <c r="H26" s="309"/>
      <c r="I26" s="309"/>
      <c r="J26" s="309"/>
      <c r="K26" s="309"/>
    </row>
    <row r="27" spans="1:11" ht="12.75">
      <c r="A27" s="201" t="s">
        <v>715</v>
      </c>
      <c r="B27" s="76">
        <v>0</v>
      </c>
      <c r="C27" s="77">
        <v>1</v>
      </c>
      <c r="D27" s="77">
        <v>1</v>
      </c>
      <c r="E27" s="77">
        <v>0</v>
      </c>
      <c r="F27" s="78">
        <v>2</v>
      </c>
      <c r="G27" s="77">
        <v>51</v>
      </c>
      <c r="H27" s="309"/>
      <c r="I27" s="309"/>
      <c r="J27" s="309"/>
      <c r="K27" s="309"/>
    </row>
    <row r="28" spans="1:11" ht="12.75">
      <c r="A28" s="201" t="s">
        <v>716</v>
      </c>
      <c r="B28" s="76">
        <v>0</v>
      </c>
      <c r="C28" s="77">
        <v>0</v>
      </c>
      <c r="D28" s="77">
        <v>0</v>
      </c>
      <c r="E28" s="77">
        <v>0</v>
      </c>
      <c r="F28" s="78">
        <v>0</v>
      </c>
      <c r="G28" s="77">
        <v>36</v>
      </c>
      <c r="H28" s="309"/>
      <c r="I28" s="309"/>
      <c r="J28" s="309"/>
      <c r="K28" s="309"/>
    </row>
    <row r="29" spans="1:11" ht="12.75">
      <c r="A29" s="201" t="s">
        <v>717</v>
      </c>
      <c r="B29" s="76">
        <v>0</v>
      </c>
      <c r="C29" s="77">
        <v>1</v>
      </c>
      <c r="D29" s="77">
        <v>0</v>
      </c>
      <c r="E29" s="77">
        <v>0</v>
      </c>
      <c r="F29" s="78">
        <v>1</v>
      </c>
      <c r="G29" s="77">
        <v>125</v>
      </c>
      <c r="H29" s="309"/>
      <c r="I29" s="309"/>
      <c r="J29" s="309"/>
      <c r="K29" s="309"/>
    </row>
    <row r="30" spans="1:11" ht="12.75">
      <c r="A30" s="201" t="s">
        <v>718</v>
      </c>
      <c r="B30" s="76">
        <v>0</v>
      </c>
      <c r="C30" s="77">
        <v>2</v>
      </c>
      <c r="D30" s="77">
        <v>0</v>
      </c>
      <c r="E30" s="77">
        <v>3</v>
      </c>
      <c r="F30" s="78">
        <v>5</v>
      </c>
      <c r="G30" s="77">
        <v>75</v>
      </c>
      <c r="H30" s="309"/>
      <c r="I30" s="309"/>
      <c r="J30" s="309"/>
      <c r="K30" s="309"/>
    </row>
    <row r="31" spans="1:11" ht="12.75">
      <c r="A31" s="201" t="s">
        <v>719</v>
      </c>
      <c r="B31" s="76">
        <v>0</v>
      </c>
      <c r="C31" s="77">
        <v>3</v>
      </c>
      <c r="D31" s="77">
        <v>0</v>
      </c>
      <c r="E31" s="77">
        <v>0</v>
      </c>
      <c r="F31" s="78">
        <v>3</v>
      </c>
      <c r="G31" s="77">
        <v>116</v>
      </c>
      <c r="H31" s="309"/>
      <c r="I31" s="309"/>
      <c r="J31" s="309"/>
      <c r="K31" s="309"/>
    </row>
    <row r="32" spans="1:11" ht="12.75">
      <c r="A32" s="201" t="s">
        <v>720</v>
      </c>
      <c r="B32" s="76">
        <v>0</v>
      </c>
      <c r="C32" s="77">
        <v>2</v>
      </c>
      <c r="D32" s="77">
        <v>2</v>
      </c>
      <c r="E32" s="77">
        <v>1</v>
      </c>
      <c r="F32" s="78">
        <v>5</v>
      </c>
      <c r="G32" s="77">
        <v>79</v>
      </c>
      <c r="H32" s="309"/>
      <c r="I32" s="309"/>
      <c r="J32" s="309"/>
      <c r="K32" s="309"/>
    </row>
    <row r="33" spans="1:11" ht="12.75">
      <c r="A33" s="201" t="s">
        <v>721</v>
      </c>
      <c r="B33" s="76">
        <v>0</v>
      </c>
      <c r="C33" s="77">
        <v>1</v>
      </c>
      <c r="D33" s="77">
        <v>1</v>
      </c>
      <c r="E33" s="77">
        <v>0</v>
      </c>
      <c r="F33" s="78">
        <v>2</v>
      </c>
      <c r="G33" s="77">
        <v>46</v>
      </c>
      <c r="H33" s="309"/>
      <c r="I33" s="309"/>
      <c r="J33" s="309"/>
      <c r="K33" s="309"/>
    </row>
    <row r="34" spans="1:11" ht="12.75">
      <c r="A34" s="201" t="s">
        <v>722</v>
      </c>
      <c r="B34" s="76">
        <v>2</v>
      </c>
      <c r="C34" s="77">
        <v>4</v>
      </c>
      <c r="D34" s="77">
        <v>2</v>
      </c>
      <c r="E34" s="77">
        <v>1</v>
      </c>
      <c r="F34" s="78">
        <v>7</v>
      </c>
      <c r="G34" s="77">
        <v>483</v>
      </c>
      <c r="H34" s="309"/>
      <c r="I34" s="309"/>
      <c r="J34" s="309"/>
      <c r="K34" s="309"/>
    </row>
    <row r="35" spans="1:11" ht="12.75">
      <c r="A35" s="201" t="s">
        <v>723</v>
      </c>
      <c r="B35" s="76">
        <v>0</v>
      </c>
      <c r="C35" s="77">
        <v>2</v>
      </c>
      <c r="D35" s="77">
        <v>0</v>
      </c>
      <c r="E35" s="77">
        <v>0</v>
      </c>
      <c r="F35" s="78">
        <v>2</v>
      </c>
      <c r="G35" s="77">
        <v>73</v>
      </c>
      <c r="H35" s="309"/>
      <c r="I35" s="309"/>
      <c r="J35" s="309"/>
      <c r="K35" s="309"/>
    </row>
    <row r="36" spans="1:11" ht="12.75">
      <c r="A36" s="201" t="s">
        <v>724</v>
      </c>
      <c r="B36" s="76">
        <v>0</v>
      </c>
      <c r="C36" s="77">
        <v>0</v>
      </c>
      <c r="D36" s="77">
        <v>0</v>
      </c>
      <c r="E36" s="77">
        <v>1</v>
      </c>
      <c r="F36" s="78">
        <v>1</v>
      </c>
      <c r="G36" s="77">
        <v>103</v>
      </c>
      <c r="H36" s="309"/>
      <c r="I36" s="309"/>
      <c r="J36" s="309"/>
      <c r="K36" s="309"/>
    </row>
    <row r="37" spans="1:11" ht="12.75">
      <c r="A37" s="201" t="s">
        <v>725</v>
      </c>
      <c r="B37" s="76">
        <v>1</v>
      </c>
      <c r="C37" s="77">
        <v>1</v>
      </c>
      <c r="D37" s="77">
        <v>0</v>
      </c>
      <c r="E37" s="77">
        <v>2</v>
      </c>
      <c r="F37" s="78">
        <v>3</v>
      </c>
      <c r="G37" s="77">
        <v>88</v>
      </c>
      <c r="H37" s="309"/>
      <c r="I37" s="309"/>
      <c r="J37" s="309"/>
      <c r="K37" s="309"/>
    </row>
    <row r="38" spans="1:11" ht="12.75">
      <c r="A38" s="201" t="s">
        <v>726</v>
      </c>
      <c r="B38" s="76">
        <v>0</v>
      </c>
      <c r="C38" s="77">
        <v>2</v>
      </c>
      <c r="D38" s="77">
        <v>0</v>
      </c>
      <c r="E38" s="77">
        <v>0</v>
      </c>
      <c r="F38" s="78">
        <v>2</v>
      </c>
      <c r="G38" s="77">
        <v>100</v>
      </c>
      <c r="H38" s="309"/>
      <c r="I38" s="309"/>
      <c r="J38" s="309"/>
      <c r="K38" s="309"/>
    </row>
    <row r="39" spans="1:11" ht="12.75">
      <c r="A39" s="201" t="s">
        <v>727</v>
      </c>
      <c r="B39" s="76">
        <v>0</v>
      </c>
      <c r="C39" s="77">
        <v>0</v>
      </c>
      <c r="D39" s="77">
        <v>0</v>
      </c>
      <c r="E39" s="77">
        <v>0</v>
      </c>
      <c r="F39" s="78">
        <v>0</v>
      </c>
      <c r="G39" s="77">
        <v>51</v>
      </c>
      <c r="H39" s="309"/>
      <c r="I39" s="309"/>
      <c r="J39" s="309"/>
      <c r="K39" s="309"/>
    </row>
    <row r="40" spans="1:11" ht="12.75">
      <c r="A40" s="201" t="s">
        <v>728</v>
      </c>
      <c r="B40" s="76">
        <v>0</v>
      </c>
      <c r="C40" s="77">
        <v>0</v>
      </c>
      <c r="D40" s="77">
        <v>1</v>
      </c>
      <c r="E40" s="77">
        <v>2</v>
      </c>
      <c r="F40" s="78">
        <v>3</v>
      </c>
      <c r="G40" s="77">
        <v>282</v>
      </c>
      <c r="H40" s="309"/>
      <c r="I40" s="309"/>
      <c r="J40" s="309"/>
      <c r="K40" s="309"/>
    </row>
    <row r="41" spans="1:11" ht="12.75">
      <c r="A41" s="201" t="s">
        <v>729</v>
      </c>
      <c r="B41" s="76">
        <v>0</v>
      </c>
      <c r="C41" s="77">
        <v>0</v>
      </c>
      <c r="D41" s="77">
        <v>0</v>
      </c>
      <c r="E41" s="77">
        <v>0</v>
      </c>
      <c r="F41" s="78">
        <v>0</v>
      </c>
      <c r="G41" s="77">
        <v>64</v>
      </c>
      <c r="H41" s="309"/>
      <c r="I41" s="309"/>
      <c r="J41" s="309"/>
      <c r="K41" s="309"/>
    </row>
    <row r="42" spans="1:11" ht="12.75">
      <c r="A42" s="201" t="s">
        <v>730</v>
      </c>
      <c r="B42" s="76">
        <v>0</v>
      </c>
      <c r="C42" s="77">
        <v>2</v>
      </c>
      <c r="D42" s="77">
        <v>0</v>
      </c>
      <c r="E42" s="77">
        <v>0</v>
      </c>
      <c r="F42" s="78">
        <v>2</v>
      </c>
      <c r="G42" s="77">
        <v>120</v>
      </c>
      <c r="H42" s="309"/>
      <c r="I42" s="309"/>
      <c r="J42" s="309"/>
      <c r="K42" s="309"/>
    </row>
    <row r="43" spans="1:11" ht="12.75">
      <c r="A43" s="201" t="s">
        <v>731</v>
      </c>
      <c r="B43" s="76">
        <v>0</v>
      </c>
      <c r="C43" s="77">
        <v>1</v>
      </c>
      <c r="D43" s="77">
        <v>0</v>
      </c>
      <c r="E43" s="77">
        <v>0</v>
      </c>
      <c r="F43" s="78">
        <v>1</v>
      </c>
      <c r="G43" s="77">
        <v>43</v>
      </c>
      <c r="H43" s="309"/>
      <c r="I43" s="309"/>
      <c r="J43" s="309"/>
      <c r="K43" s="309"/>
    </row>
    <row r="44" spans="1:11" ht="12.75">
      <c r="A44" s="201" t="s">
        <v>732</v>
      </c>
      <c r="B44" s="76">
        <v>0</v>
      </c>
      <c r="C44" s="77">
        <v>0</v>
      </c>
      <c r="D44" s="77">
        <v>0</v>
      </c>
      <c r="E44" s="77">
        <v>0</v>
      </c>
      <c r="F44" s="78">
        <v>0</v>
      </c>
      <c r="G44" s="77">
        <v>114</v>
      </c>
      <c r="H44" s="309"/>
      <c r="I44" s="309"/>
      <c r="J44" s="309"/>
      <c r="K44" s="309"/>
    </row>
    <row r="45" spans="1:11" ht="12.75">
      <c r="A45" s="201" t="s">
        <v>733</v>
      </c>
      <c r="B45" s="76">
        <v>0</v>
      </c>
      <c r="C45" s="77">
        <v>1</v>
      </c>
      <c r="D45" s="77">
        <v>0</v>
      </c>
      <c r="E45" s="77">
        <v>0</v>
      </c>
      <c r="F45" s="78">
        <v>1</v>
      </c>
      <c r="G45" s="77">
        <v>54</v>
      </c>
      <c r="H45" s="309"/>
      <c r="I45" s="309"/>
      <c r="J45" s="309"/>
      <c r="K45" s="309"/>
    </row>
    <row r="46" spans="1:11" ht="12.75">
      <c r="A46" s="201" t="s">
        <v>734</v>
      </c>
      <c r="B46" s="76">
        <v>0</v>
      </c>
      <c r="C46" s="77">
        <v>0</v>
      </c>
      <c r="D46" s="77">
        <v>0</v>
      </c>
      <c r="E46" s="77">
        <v>1</v>
      </c>
      <c r="F46" s="78">
        <v>1</v>
      </c>
      <c r="G46" s="77">
        <v>49</v>
      </c>
      <c r="H46" s="309"/>
      <c r="I46" s="309"/>
      <c r="J46" s="309"/>
      <c r="K46" s="309"/>
    </row>
    <row r="47" spans="1:11" ht="12.75">
      <c r="A47" s="201" t="s">
        <v>735</v>
      </c>
      <c r="B47" s="76">
        <v>0</v>
      </c>
      <c r="C47" s="77">
        <v>0</v>
      </c>
      <c r="D47" s="77">
        <v>0</v>
      </c>
      <c r="E47" s="77">
        <v>1</v>
      </c>
      <c r="F47" s="78">
        <v>1</v>
      </c>
      <c r="G47" s="77">
        <v>58</v>
      </c>
      <c r="H47" s="309"/>
      <c r="I47" s="309"/>
      <c r="J47" s="309"/>
      <c r="K47" s="309"/>
    </row>
    <row r="48" spans="1:11" ht="12.75">
      <c r="A48" s="201" t="s">
        <v>736</v>
      </c>
      <c r="B48" s="76">
        <v>0</v>
      </c>
      <c r="C48" s="77">
        <v>0</v>
      </c>
      <c r="D48" s="77">
        <v>0</v>
      </c>
      <c r="E48" s="77">
        <v>0</v>
      </c>
      <c r="F48" s="78">
        <v>0</v>
      </c>
      <c r="G48" s="77">
        <v>93</v>
      </c>
      <c r="H48" s="309"/>
      <c r="I48" s="309"/>
      <c r="J48" s="309"/>
      <c r="K48" s="309"/>
    </row>
    <row r="49" spans="1:11" ht="12.75">
      <c r="A49" s="201" t="s">
        <v>737</v>
      </c>
      <c r="B49" s="76">
        <v>0</v>
      </c>
      <c r="C49" s="77">
        <v>0</v>
      </c>
      <c r="D49" s="77">
        <v>0</v>
      </c>
      <c r="E49" s="77">
        <v>2</v>
      </c>
      <c r="F49" s="78">
        <v>2</v>
      </c>
      <c r="G49" s="77">
        <v>107</v>
      </c>
      <c r="H49" s="309"/>
      <c r="I49" s="309"/>
      <c r="J49" s="309"/>
      <c r="K49" s="309"/>
    </row>
    <row r="50" spans="1:11" ht="12.75">
      <c r="A50" s="201" t="s">
        <v>738</v>
      </c>
      <c r="B50" s="76">
        <v>0</v>
      </c>
      <c r="C50" s="77">
        <v>4</v>
      </c>
      <c r="D50" s="77">
        <v>2</v>
      </c>
      <c r="E50" s="77">
        <v>2</v>
      </c>
      <c r="F50" s="78">
        <v>8</v>
      </c>
      <c r="G50" s="77">
        <v>563</v>
      </c>
      <c r="H50" s="309"/>
      <c r="I50" s="309"/>
      <c r="J50" s="309"/>
      <c r="K50" s="309"/>
    </row>
    <row r="51" spans="1:11" ht="12.75">
      <c r="A51" s="201" t="s">
        <v>739</v>
      </c>
      <c r="B51" s="76">
        <v>0</v>
      </c>
      <c r="C51" s="77">
        <v>0</v>
      </c>
      <c r="D51" s="77">
        <v>0</v>
      </c>
      <c r="E51" s="77">
        <v>1</v>
      </c>
      <c r="F51" s="78">
        <v>1</v>
      </c>
      <c r="G51" s="77">
        <v>30</v>
      </c>
      <c r="H51" s="309"/>
      <c r="I51" s="309"/>
      <c r="J51" s="309"/>
      <c r="K51" s="309"/>
    </row>
    <row r="52" spans="1:11" ht="12.75">
      <c r="A52" s="201" t="s">
        <v>740</v>
      </c>
      <c r="B52" s="76">
        <v>0</v>
      </c>
      <c r="C52" s="77">
        <v>2</v>
      </c>
      <c r="D52" s="77">
        <v>0</v>
      </c>
      <c r="E52" s="77">
        <v>0</v>
      </c>
      <c r="F52" s="78">
        <v>2</v>
      </c>
      <c r="G52" s="77">
        <v>282</v>
      </c>
      <c r="H52" s="309"/>
      <c r="I52" s="309"/>
      <c r="J52" s="309"/>
      <c r="K52" s="309"/>
    </row>
    <row r="53" spans="1:11" ht="12.75">
      <c r="A53" s="201" t="s">
        <v>741</v>
      </c>
      <c r="B53" s="76">
        <v>0</v>
      </c>
      <c r="C53" s="77">
        <v>3</v>
      </c>
      <c r="D53" s="77">
        <v>0</v>
      </c>
      <c r="E53" s="77">
        <v>0</v>
      </c>
      <c r="F53" s="78">
        <v>3</v>
      </c>
      <c r="G53" s="77">
        <v>149</v>
      </c>
      <c r="H53" s="309"/>
      <c r="I53" s="309"/>
      <c r="J53" s="309"/>
      <c r="K53" s="309"/>
    </row>
    <row r="54" spans="1:11" ht="12.75">
      <c r="A54" s="201" t="s">
        <v>742</v>
      </c>
      <c r="B54" s="76">
        <v>0</v>
      </c>
      <c r="C54" s="77">
        <v>0</v>
      </c>
      <c r="D54" s="77">
        <v>1</v>
      </c>
      <c r="E54" s="77">
        <v>1</v>
      </c>
      <c r="F54" s="78">
        <v>2</v>
      </c>
      <c r="G54" s="77">
        <v>62</v>
      </c>
      <c r="H54" s="309"/>
      <c r="I54" s="309"/>
      <c r="J54" s="309"/>
      <c r="K54" s="309"/>
    </row>
    <row r="55" spans="1:11" ht="12.75">
      <c r="A55" s="201" t="s">
        <v>743</v>
      </c>
      <c r="B55" s="76">
        <v>0</v>
      </c>
      <c r="C55" s="77">
        <v>1</v>
      </c>
      <c r="D55" s="77">
        <v>0</v>
      </c>
      <c r="E55" s="77">
        <v>0</v>
      </c>
      <c r="F55" s="78">
        <v>1</v>
      </c>
      <c r="G55" s="77">
        <v>177</v>
      </c>
      <c r="H55" s="309"/>
      <c r="I55" s="309"/>
      <c r="J55" s="309"/>
      <c r="K55" s="309"/>
    </row>
    <row r="56" spans="1:11" ht="12.75">
      <c r="A56" s="201" t="s">
        <v>744</v>
      </c>
      <c r="B56" s="76">
        <v>0</v>
      </c>
      <c r="C56" s="77">
        <v>0</v>
      </c>
      <c r="D56" s="77">
        <v>0</v>
      </c>
      <c r="E56" s="77">
        <v>0</v>
      </c>
      <c r="F56" s="78">
        <v>0</v>
      </c>
      <c r="G56" s="77">
        <v>78</v>
      </c>
      <c r="H56" s="309"/>
      <c r="I56" s="309"/>
      <c r="J56" s="309"/>
      <c r="K56" s="309"/>
    </row>
    <row r="57" spans="1:11" ht="12.75">
      <c r="A57" s="201" t="s">
        <v>745</v>
      </c>
      <c r="B57" s="76">
        <v>2</v>
      </c>
      <c r="C57" s="77">
        <v>2</v>
      </c>
      <c r="D57" s="77">
        <v>0</v>
      </c>
      <c r="E57" s="77">
        <v>1</v>
      </c>
      <c r="F57" s="78">
        <v>3</v>
      </c>
      <c r="G57" s="77">
        <v>58</v>
      </c>
      <c r="H57" s="309"/>
      <c r="I57" s="309"/>
      <c r="J57" s="309"/>
      <c r="K57" s="309"/>
    </row>
    <row r="58" spans="1:11" ht="12.75">
      <c r="A58" s="201" t="s">
        <v>746</v>
      </c>
      <c r="B58" s="76">
        <v>0</v>
      </c>
      <c r="C58" s="77">
        <v>1</v>
      </c>
      <c r="D58" s="77">
        <v>0</v>
      </c>
      <c r="E58" s="77">
        <v>2</v>
      </c>
      <c r="F58" s="78">
        <v>3</v>
      </c>
      <c r="G58" s="77">
        <v>268</v>
      </c>
      <c r="H58" s="309"/>
      <c r="I58" s="309"/>
      <c r="J58" s="309"/>
      <c r="K58" s="309"/>
    </row>
    <row r="59" spans="1:11" ht="12.75">
      <c r="A59" s="201" t="s">
        <v>747</v>
      </c>
      <c r="B59" s="76">
        <v>0</v>
      </c>
      <c r="C59" s="77">
        <v>3</v>
      </c>
      <c r="D59" s="77">
        <v>0</v>
      </c>
      <c r="E59" s="77">
        <v>1</v>
      </c>
      <c r="F59" s="78">
        <v>4</v>
      </c>
      <c r="G59" s="77">
        <v>98</v>
      </c>
      <c r="H59" s="309"/>
      <c r="I59" s="309"/>
      <c r="J59" s="309"/>
      <c r="K59" s="309"/>
    </row>
    <row r="60" spans="1:11" ht="12.75">
      <c r="A60" s="201" t="s">
        <v>748</v>
      </c>
      <c r="B60" s="76">
        <v>2</v>
      </c>
      <c r="C60" s="77">
        <v>6</v>
      </c>
      <c r="D60" s="77">
        <v>0</v>
      </c>
      <c r="E60" s="77">
        <v>3</v>
      </c>
      <c r="F60" s="78">
        <v>9</v>
      </c>
      <c r="G60" s="77">
        <v>358</v>
      </c>
      <c r="H60" s="309"/>
      <c r="I60" s="309"/>
      <c r="J60" s="309"/>
      <c r="K60" s="309"/>
    </row>
    <row r="61" spans="1:11" ht="12.75">
      <c r="A61" s="201" t="s">
        <v>749</v>
      </c>
      <c r="B61" s="76">
        <v>0</v>
      </c>
      <c r="C61" s="77">
        <v>0</v>
      </c>
      <c r="D61" s="77">
        <v>0</v>
      </c>
      <c r="E61" s="77">
        <v>0</v>
      </c>
      <c r="F61" s="78">
        <v>0</v>
      </c>
      <c r="G61" s="77">
        <v>76</v>
      </c>
      <c r="H61" s="309"/>
      <c r="I61" s="309"/>
      <c r="J61" s="309"/>
      <c r="K61" s="309"/>
    </row>
    <row r="62" spans="1:11" ht="12.75">
      <c r="A62" s="201" t="s">
        <v>750</v>
      </c>
      <c r="B62" s="76">
        <v>1</v>
      </c>
      <c r="C62" s="77">
        <v>2</v>
      </c>
      <c r="D62" s="77">
        <v>0</v>
      </c>
      <c r="E62" s="77">
        <v>0</v>
      </c>
      <c r="F62" s="78">
        <v>2</v>
      </c>
      <c r="G62" s="77">
        <v>60</v>
      </c>
      <c r="H62" s="309"/>
      <c r="I62" s="309"/>
      <c r="J62" s="309"/>
      <c r="K62" s="309"/>
    </row>
    <row r="63" spans="1:11" ht="12.75">
      <c r="A63" s="201" t="s">
        <v>751</v>
      </c>
      <c r="B63" s="76">
        <v>0</v>
      </c>
      <c r="C63" s="77">
        <v>0</v>
      </c>
      <c r="D63" s="77">
        <v>0</v>
      </c>
      <c r="E63" s="77">
        <v>0</v>
      </c>
      <c r="F63" s="78">
        <v>0</v>
      </c>
      <c r="G63" s="77">
        <v>50</v>
      </c>
      <c r="H63" s="309"/>
      <c r="I63" s="309"/>
      <c r="J63" s="309"/>
      <c r="K63" s="309"/>
    </row>
    <row r="64" spans="1:11" ht="12.75">
      <c r="A64" s="201" t="s">
        <v>752</v>
      </c>
      <c r="B64" s="76">
        <v>0</v>
      </c>
      <c r="C64" s="77">
        <v>0</v>
      </c>
      <c r="D64" s="77">
        <v>2</v>
      </c>
      <c r="E64" s="77">
        <v>0</v>
      </c>
      <c r="F64" s="78">
        <v>2</v>
      </c>
      <c r="G64" s="77">
        <v>92</v>
      </c>
      <c r="H64" s="309"/>
      <c r="I64" s="309"/>
      <c r="J64" s="309"/>
      <c r="K64" s="309"/>
    </row>
    <row r="65" spans="1:11" ht="12.75">
      <c r="A65" s="201" t="s">
        <v>753</v>
      </c>
      <c r="B65" s="76">
        <v>0</v>
      </c>
      <c r="C65" s="77">
        <v>1</v>
      </c>
      <c r="D65" s="77">
        <v>0</v>
      </c>
      <c r="E65" s="77">
        <v>1</v>
      </c>
      <c r="F65" s="78">
        <v>2</v>
      </c>
      <c r="G65" s="77">
        <v>85</v>
      </c>
      <c r="H65" s="309"/>
      <c r="I65" s="309"/>
      <c r="J65" s="309"/>
      <c r="K65" s="309"/>
    </row>
    <row r="66" spans="1:11" ht="12.75">
      <c r="A66" s="201" t="s">
        <v>754</v>
      </c>
      <c r="B66" s="76">
        <v>0</v>
      </c>
      <c r="C66" s="77">
        <v>0</v>
      </c>
      <c r="D66" s="77">
        <v>1</v>
      </c>
      <c r="E66" s="77">
        <v>0</v>
      </c>
      <c r="F66" s="78">
        <v>1</v>
      </c>
      <c r="G66" s="77">
        <v>69</v>
      </c>
      <c r="H66" s="309"/>
      <c r="I66" s="309"/>
      <c r="J66" s="309"/>
      <c r="K66" s="309"/>
    </row>
    <row r="67" spans="1:11" ht="12.75">
      <c r="A67" s="201" t="s">
        <v>755</v>
      </c>
      <c r="B67" s="76">
        <v>0</v>
      </c>
      <c r="C67" s="77">
        <v>1</v>
      </c>
      <c r="D67" s="77">
        <v>0</v>
      </c>
      <c r="E67" s="77">
        <v>0</v>
      </c>
      <c r="F67" s="78">
        <v>1</v>
      </c>
      <c r="G67" s="77">
        <v>65</v>
      </c>
      <c r="H67" s="309"/>
      <c r="I67" s="309"/>
      <c r="J67" s="309"/>
      <c r="K67" s="309"/>
    </row>
    <row r="68" spans="1:11" ht="12.75">
      <c r="A68" s="201" t="s">
        <v>756</v>
      </c>
      <c r="B68" s="76">
        <v>4</v>
      </c>
      <c r="C68" s="77">
        <v>11</v>
      </c>
      <c r="D68" s="77">
        <v>0</v>
      </c>
      <c r="E68" s="77">
        <v>4</v>
      </c>
      <c r="F68" s="78">
        <v>15</v>
      </c>
      <c r="G68" s="77">
        <v>389</v>
      </c>
      <c r="H68" s="309"/>
      <c r="I68" s="309"/>
      <c r="J68" s="309"/>
      <c r="K68" s="309"/>
    </row>
    <row r="69" spans="1:11" ht="12.75">
      <c r="A69" s="201" t="s">
        <v>757</v>
      </c>
      <c r="B69" s="76">
        <v>0</v>
      </c>
      <c r="C69" s="77">
        <v>2</v>
      </c>
      <c r="D69" s="77">
        <v>0</v>
      </c>
      <c r="E69" s="77">
        <v>2</v>
      </c>
      <c r="F69" s="78">
        <v>4</v>
      </c>
      <c r="G69" s="77">
        <v>91</v>
      </c>
      <c r="H69" s="309"/>
      <c r="I69" s="309"/>
      <c r="J69" s="309"/>
      <c r="K69" s="309"/>
    </row>
    <row r="70" spans="1:11" ht="12.75">
      <c r="A70" s="201" t="s">
        <v>758</v>
      </c>
      <c r="B70" s="76">
        <v>1</v>
      </c>
      <c r="C70" s="77">
        <v>3</v>
      </c>
      <c r="D70" s="77">
        <v>0</v>
      </c>
      <c r="E70" s="77">
        <v>2</v>
      </c>
      <c r="F70" s="78">
        <v>5</v>
      </c>
      <c r="G70" s="77">
        <v>167</v>
      </c>
      <c r="H70" s="309"/>
      <c r="I70" s="309"/>
      <c r="J70" s="309"/>
      <c r="K70" s="309"/>
    </row>
    <row r="71" spans="1:11" ht="12.75">
      <c r="A71" s="201" t="s">
        <v>759</v>
      </c>
      <c r="B71" s="76">
        <v>1</v>
      </c>
      <c r="C71" s="77">
        <v>3</v>
      </c>
      <c r="D71" s="77">
        <v>2</v>
      </c>
      <c r="E71" s="77">
        <v>1</v>
      </c>
      <c r="F71" s="78">
        <v>6</v>
      </c>
      <c r="G71" s="77">
        <v>207</v>
      </c>
      <c r="H71" s="309"/>
      <c r="I71" s="309"/>
      <c r="J71" s="309"/>
      <c r="K71" s="309"/>
    </row>
    <row r="72" spans="1:11" ht="12.75">
      <c r="A72" s="201" t="s">
        <v>760</v>
      </c>
      <c r="B72" s="76">
        <v>0</v>
      </c>
      <c r="C72" s="77">
        <v>3</v>
      </c>
      <c r="D72" s="77">
        <v>0</v>
      </c>
      <c r="E72" s="77">
        <v>2</v>
      </c>
      <c r="F72" s="78">
        <v>5</v>
      </c>
      <c r="G72" s="77">
        <v>80</v>
      </c>
      <c r="H72" s="309"/>
      <c r="I72" s="309"/>
      <c r="J72" s="309"/>
      <c r="K72" s="309"/>
    </row>
    <row r="73" spans="1:11" ht="12.75">
      <c r="A73" s="201" t="s">
        <v>761</v>
      </c>
      <c r="B73" s="76">
        <v>0</v>
      </c>
      <c r="C73" s="77">
        <v>0</v>
      </c>
      <c r="D73" s="77">
        <v>0</v>
      </c>
      <c r="E73" s="77">
        <v>0</v>
      </c>
      <c r="F73" s="78">
        <v>0</v>
      </c>
      <c r="G73" s="77">
        <v>59</v>
      </c>
      <c r="H73" s="309"/>
      <c r="I73" s="309"/>
      <c r="J73" s="309"/>
      <c r="K73" s="309"/>
    </row>
    <row r="74" spans="1:11" ht="12.75">
      <c r="A74" s="201" t="s">
        <v>762</v>
      </c>
      <c r="B74" s="76">
        <v>1</v>
      </c>
      <c r="C74" s="77">
        <v>1</v>
      </c>
      <c r="D74" s="77">
        <v>0</v>
      </c>
      <c r="E74" s="77">
        <v>0</v>
      </c>
      <c r="F74" s="78">
        <v>1</v>
      </c>
      <c r="G74" s="77">
        <v>51</v>
      </c>
      <c r="H74" s="309"/>
      <c r="I74" s="309"/>
      <c r="J74" s="309"/>
      <c r="K74" s="309"/>
    </row>
    <row r="75" spans="1:11" ht="12.75">
      <c r="A75" s="201" t="s">
        <v>763</v>
      </c>
      <c r="B75" s="76">
        <v>1</v>
      </c>
      <c r="C75" s="77">
        <v>2</v>
      </c>
      <c r="D75" s="77">
        <v>1</v>
      </c>
      <c r="E75" s="77">
        <v>1</v>
      </c>
      <c r="F75" s="78">
        <v>4</v>
      </c>
      <c r="G75" s="77">
        <v>221</v>
      </c>
      <c r="H75" s="309"/>
      <c r="I75" s="309"/>
      <c r="J75" s="309"/>
      <c r="K75" s="309"/>
    </row>
    <row r="76" spans="1:11" ht="12.75">
      <c r="A76" s="201" t="s">
        <v>764</v>
      </c>
      <c r="B76" s="76">
        <v>0</v>
      </c>
      <c r="C76" s="77">
        <v>1</v>
      </c>
      <c r="D76" s="77">
        <v>0</v>
      </c>
      <c r="E76" s="77">
        <v>0</v>
      </c>
      <c r="F76" s="78">
        <v>1</v>
      </c>
      <c r="G76" s="77">
        <v>94</v>
      </c>
      <c r="H76" s="309"/>
      <c r="I76" s="309"/>
      <c r="J76" s="309"/>
      <c r="K76" s="309"/>
    </row>
    <row r="77" spans="1:11" ht="12.75">
      <c r="A77" s="201" t="s">
        <v>765</v>
      </c>
      <c r="B77" s="76">
        <v>0</v>
      </c>
      <c r="C77" s="77">
        <v>1</v>
      </c>
      <c r="D77" s="77">
        <v>0</v>
      </c>
      <c r="E77" s="77">
        <v>0</v>
      </c>
      <c r="F77" s="78">
        <v>1</v>
      </c>
      <c r="G77" s="77">
        <v>92</v>
      </c>
      <c r="H77" s="309"/>
      <c r="I77" s="309"/>
      <c r="J77" s="309"/>
      <c r="K77" s="309"/>
    </row>
    <row r="78" spans="1:11" ht="12.75">
      <c r="A78" s="201" t="s">
        <v>766</v>
      </c>
      <c r="B78" s="76">
        <v>0</v>
      </c>
      <c r="C78" s="77">
        <v>2</v>
      </c>
      <c r="D78" s="77">
        <v>1</v>
      </c>
      <c r="E78" s="77">
        <v>0</v>
      </c>
      <c r="F78" s="78">
        <v>3</v>
      </c>
      <c r="G78" s="77">
        <v>65</v>
      </c>
      <c r="H78" s="309"/>
      <c r="I78" s="309"/>
      <c r="J78" s="309"/>
      <c r="K78" s="309"/>
    </row>
    <row r="79" spans="1:11" ht="12.75">
      <c r="A79" s="201" t="s">
        <v>767</v>
      </c>
      <c r="B79" s="76">
        <v>0</v>
      </c>
      <c r="C79" s="77">
        <v>0</v>
      </c>
      <c r="D79" s="77">
        <v>0</v>
      </c>
      <c r="E79" s="77">
        <v>0</v>
      </c>
      <c r="F79" s="78">
        <v>0</v>
      </c>
      <c r="G79" s="77">
        <v>51</v>
      </c>
      <c r="H79" s="309"/>
      <c r="I79" s="309"/>
      <c r="J79" s="309"/>
      <c r="K79" s="309"/>
    </row>
    <row r="80" spans="1:11" ht="12.75">
      <c r="A80" s="201" t="s">
        <v>768</v>
      </c>
      <c r="B80" s="76">
        <v>0</v>
      </c>
      <c r="C80" s="77">
        <v>1</v>
      </c>
      <c r="D80" s="77">
        <v>0</v>
      </c>
      <c r="E80" s="77">
        <v>2</v>
      </c>
      <c r="F80" s="78">
        <v>3</v>
      </c>
      <c r="G80" s="77">
        <v>140</v>
      </c>
      <c r="H80" s="309"/>
      <c r="I80" s="309"/>
      <c r="J80" s="309"/>
      <c r="K80" s="309"/>
    </row>
    <row r="81" spans="1:11" ht="12.75">
      <c r="A81" s="201" t="s">
        <v>769</v>
      </c>
      <c r="B81" s="76">
        <v>0</v>
      </c>
      <c r="C81" s="77">
        <v>0</v>
      </c>
      <c r="D81" s="77">
        <v>0</v>
      </c>
      <c r="E81" s="77">
        <v>0</v>
      </c>
      <c r="F81" s="78">
        <v>0</v>
      </c>
      <c r="G81" s="77">
        <v>49</v>
      </c>
      <c r="H81" s="309"/>
      <c r="I81" s="309"/>
      <c r="J81" s="309"/>
      <c r="K81" s="309"/>
    </row>
    <row r="82" spans="1:11" ht="12.75">
      <c r="A82" s="201" t="s">
        <v>770</v>
      </c>
      <c r="B82" s="76">
        <v>0</v>
      </c>
      <c r="C82" s="77">
        <v>2</v>
      </c>
      <c r="D82" s="77">
        <v>1</v>
      </c>
      <c r="E82" s="77">
        <v>5</v>
      </c>
      <c r="F82" s="78">
        <v>8</v>
      </c>
      <c r="G82" s="77">
        <v>649</v>
      </c>
      <c r="H82" s="309"/>
      <c r="I82" s="309"/>
      <c r="J82" s="309"/>
      <c r="K82" s="309"/>
    </row>
    <row r="83" spans="1:11" ht="12.75">
      <c r="A83" s="201" t="s">
        <v>771</v>
      </c>
      <c r="B83" s="76">
        <v>1</v>
      </c>
      <c r="C83" s="77">
        <v>2</v>
      </c>
      <c r="D83" s="77">
        <v>0</v>
      </c>
      <c r="E83" s="77">
        <v>0</v>
      </c>
      <c r="F83" s="78">
        <v>2</v>
      </c>
      <c r="G83" s="77">
        <v>61</v>
      </c>
      <c r="H83" s="309"/>
      <c r="I83" s="309"/>
      <c r="J83" s="309"/>
      <c r="K83" s="309"/>
    </row>
    <row r="84" spans="1:11" ht="12.75">
      <c r="A84" s="201" t="s">
        <v>772</v>
      </c>
      <c r="B84" s="76">
        <v>0</v>
      </c>
      <c r="C84" s="77">
        <v>0</v>
      </c>
      <c r="D84" s="77">
        <v>1</v>
      </c>
      <c r="E84" s="77">
        <v>0</v>
      </c>
      <c r="F84" s="78">
        <v>1</v>
      </c>
      <c r="G84" s="77">
        <v>70</v>
      </c>
      <c r="H84" s="309"/>
      <c r="I84" s="309"/>
      <c r="J84" s="309"/>
      <c r="K84" s="309"/>
    </row>
    <row r="85" spans="1:11" ht="12.75">
      <c r="A85" s="201" t="s">
        <v>773</v>
      </c>
      <c r="B85" s="76">
        <v>0</v>
      </c>
      <c r="C85" s="77">
        <v>1</v>
      </c>
      <c r="D85" s="77">
        <v>0</v>
      </c>
      <c r="E85" s="77">
        <v>0</v>
      </c>
      <c r="F85" s="78">
        <v>1</v>
      </c>
      <c r="G85" s="77">
        <v>17</v>
      </c>
      <c r="H85" s="309"/>
      <c r="I85" s="309"/>
      <c r="J85" s="309"/>
      <c r="K85" s="309"/>
    </row>
    <row r="86" spans="1:11" ht="12.75">
      <c r="A86" s="201" t="s">
        <v>774</v>
      </c>
      <c r="B86" s="76">
        <v>1</v>
      </c>
      <c r="C86" s="77">
        <v>7</v>
      </c>
      <c r="D86" s="77">
        <v>2</v>
      </c>
      <c r="E86" s="77">
        <v>2</v>
      </c>
      <c r="F86" s="78">
        <v>11</v>
      </c>
      <c r="G86" s="77">
        <v>933</v>
      </c>
      <c r="H86" s="309"/>
      <c r="I86" s="309"/>
      <c r="J86" s="309"/>
      <c r="K86" s="309"/>
    </row>
    <row r="87" spans="1:11" ht="12.75">
      <c r="A87" s="201" t="s">
        <v>775</v>
      </c>
      <c r="B87" s="76">
        <v>0</v>
      </c>
      <c r="C87" s="77">
        <v>1</v>
      </c>
      <c r="D87" s="77">
        <v>0</v>
      </c>
      <c r="E87" s="77">
        <v>0</v>
      </c>
      <c r="F87" s="78">
        <v>1</v>
      </c>
      <c r="G87" s="77">
        <v>59</v>
      </c>
      <c r="H87" s="309"/>
      <c r="I87" s="309"/>
      <c r="J87" s="309"/>
      <c r="K87" s="309"/>
    </row>
    <row r="88" spans="1:11" ht="12.75">
      <c r="A88" s="201" t="s">
        <v>776</v>
      </c>
      <c r="B88" s="76">
        <v>1</v>
      </c>
      <c r="C88" s="77">
        <v>1</v>
      </c>
      <c r="D88" s="77">
        <v>0</v>
      </c>
      <c r="E88" s="77">
        <v>0</v>
      </c>
      <c r="F88" s="78">
        <v>1</v>
      </c>
      <c r="G88" s="77">
        <v>64</v>
      </c>
      <c r="H88" s="309"/>
      <c r="I88" s="309"/>
      <c r="J88" s="309"/>
      <c r="K88" s="309"/>
    </row>
    <row r="89" spans="1:11" ht="12.75">
      <c r="A89" s="201" t="s">
        <v>777</v>
      </c>
      <c r="B89" s="76">
        <v>0</v>
      </c>
      <c r="C89" s="77">
        <v>0</v>
      </c>
      <c r="D89" s="77">
        <v>0</v>
      </c>
      <c r="E89" s="77">
        <v>0</v>
      </c>
      <c r="F89" s="78">
        <v>0</v>
      </c>
      <c r="G89" s="77">
        <v>28</v>
      </c>
      <c r="H89" s="309"/>
      <c r="I89" s="309"/>
      <c r="J89" s="309"/>
      <c r="K89" s="309"/>
    </row>
    <row r="90" spans="1:11" ht="12.75">
      <c r="A90" s="201" t="s">
        <v>778</v>
      </c>
      <c r="B90" s="76">
        <v>0</v>
      </c>
      <c r="C90" s="77">
        <v>1</v>
      </c>
      <c r="D90" s="77">
        <v>0</v>
      </c>
      <c r="E90" s="77">
        <v>0</v>
      </c>
      <c r="F90" s="78">
        <v>1</v>
      </c>
      <c r="G90" s="77">
        <v>88</v>
      </c>
      <c r="H90" s="309"/>
      <c r="I90" s="309"/>
      <c r="J90" s="309"/>
      <c r="K90" s="309"/>
    </row>
    <row r="91" spans="1:11" ht="12.75">
      <c r="A91" s="201" t="s">
        <v>779</v>
      </c>
      <c r="B91" s="76">
        <v>0</v>
      </c>
      <c r="C91" s="77">
        <v>0</v>
      </c>
      <c r="D91" s="77">
        <v>1</v>
      </c>
      <c r="E91" s="77">
        <v>2</v>
      </c>
      <c r="F91" s="78">
        <v>3</v>
      </c>
      <c r="G91" s="77">
        <v>144</v>
      </c>
      <c r="H91" s="309"/>
      <c r="I91" s="309"/>
      <c r="J91" s="309"/>
      <c r="K91" s="309"/>
    </row>
    <row r="92" spans="1:11" ht="12.75">
      <c r="A92" s="201" t="s">
        <v>780</v>
      </c>
      <c r="B92" s="76">
        <v>0</v>
      </c>
      <c r="C92" s="77">
        <v>1</v>
      </c>
      <c r="D92" s="77">
        <v>0</v>
      </c>
      <c r="E92" s="77">
        <v>1</v>
      </c>
      <c r="F92" s="78">
        <v>2</v>
      </c>
      <c r="G92" s="77">
        <v>72</v>
      </c>
      <c r="H92" s="309"/>
      <c r="I92" s="309"/>
      <c r="J92" s="309"/>
      <c r="K92" s="309"/>
    </row>
    <row r="93" spans="1:11" ht="12.75">
      <c r="A93" s="201" t="s">
        <v>781</v>
      </c>
      <c r="B93" s="76">
        <v>1</v>
      </c>
      <c r="C93" s="77">
        <v>3</v>
      </c>
      <c r="D93" s="77">
        <v>1</v>
      </c>
      <c r="E93" s="77">
        <v>0</v>
      </c>
      <c r="F93" s="78">
        <v>4</v>
      </c>
      <c r="G93" s="77">
        <v>184</v>
      </c>
      <c r="H93" s="309"/>
      <c r="I93" s="309"/>
      <c r="J93" s="309"/>
      <c r="K93" s="309"/>
    </row>
    <row r="94" spans="1:11" ht="12.75">
      <c r="A94" s="201" t="s">
        <v>782</v>
      </c>
      <c r="B94" s="76">
        <v>0</v>
      </c>
      <c r="C94" s="77">
        <v>0</v>
      </c>
      <c r="D94" s="77">
        <v>0</v>
      </c>
      <c r="E94" s="77">
        <v>1</v>
      </c>
      <c r="F94" s="78">
        <v>1</v>
      </c>
      <c r="G94" s="77">
        <v>171</v>
      </c>
      <c r="H94" s="309"/>
      <c r="I94" s="309"/>
      <c r="J94" s="309"/>
      <c r="K94" s="309"/>
    </row>
    <row r="95" spans="1:11" ht="12.75">
      <c r="A95" s="201" t="s">
        <v>783</v>
      </c>
      <c r="B95" s="76">
        <v>1</v>
      </c>
      <c r="C95" s="77">
        <v>2</v>
      </c>
      <c r="D95" s="77">
        <v>1</v>
      </c>
      <c r="E95" s="77">
        <v>0</v>
      </c>
      <c r="F95" s="78">
        <v>3</v>
      </c>
      <c r="G95" s="77">
        <v>71</v>
      </c>
      <c r="H95" s="309"/>
      <c r="I95" s="309"/>
      <c r="J95" s="309"/>
      <c r="K95" s="309"/>
    </row>
    <row r="96" spans="1:11" ht="12.75">
      <c r="A96" s="201" t="s">
        <v>784</v>
      </c>
      <c r="B96" s="76">
        <v>0</v>
      </c>
      <c r="C96" s="77">
        <v>0</v>
      </c>
      <c r="D96" s="77">
        <v>0</v>
      </c>
      <c r="E96" s="77">
        <v>1</v>
      </c>
      <c r="F96" s="78">
        <v>1</v>
      </c>
      <c r="G96" s="77">
        <v>47</v>
      </c>
      <c r="H96" s="309"/>
      <c r="I96" s="309"/>
      <c r="J96" s="309"/>
      <c r="K96" s="309"/>
    </row>
    <row r="97" spans="1:11" ht="12.75">
      <c r="A97" s="201" t="s">
        <v>785</v>
      </c>
      <c r="B97" s="76">
        <v>0</v>
      </c>
      <c r="C97" s="77">
        <v>0</v>
      </c>
      <c r="D97" s="77">
        <v>0</v>
      </c>
      <c r="E97" s="77">
        <v>0</v>
      </c>
      <c r="F97" s="78">
        <v>0</v>
      </c>
      <c r="G97" s="77">
        <v>137</v>
      </c>
      <c r="H97" s="309"/>
      <c r="I97" s="309"/>
      <c r="J97" s="309"/>
      <c r="K97" s="309"/>
    </row>
    <row r="98" spans="1:11" ht="12.75">
      <c r="A98" s="201" t="s">
        <v>786</v>
      </c>
      <c r="B98" s="76">
        <v>1</v>
      </c>
      <c r="C98" s="77">
        <v>3</v>
      </c>
      <c r="D98" s="77">
        <v>0</v>
      </c>
      <c r="E98" s="77">
        <v>2</v>
      </c>
      <c r="F98" s="78">
        <v>5</v>
      </c>
      <c r="G98" s="77">
        <v>189</v>
      </c>
      <c r="H98" s="309"/>
      <c r="I98" s="309"/>
      <c r="J98" s="309"/>
      <c r="K98" s="309"/>
    </row>
    <row r="99" spans="1:11" ht="12.75">
      <c r="A99" s="201" t="s">
        <v>787</v>
      </c>
      <c r="B99" s="76">
        <v>0</v>
      </c>
      <c r="C99" s="77">
        <v>1</v>
      </c>
      <c r="D99" s="77">
        <v>1</v>
      </c>
      <c r="E99" s="77">
        <v>0</v>
      </c>
      <c r="F99" s="78">
        <v>2</v>
      </c>
      <c r="G99" s="77">
        <v>107</v>
      </c>
      <c r="H99" s="309"/>
      <c r="I99" s="309"/>
      <c r="J99" s="309"/>
      <c r="K99" s="309"/>
    </row>
    <row r="100" spans="1:11" ht="12.75">
      <c r="A100" s="201" t="s">
        <v>788</v>
      </c>
      <c r="B100" s="76">
        <v>0</v>
      </c>
      <c r="C100" s="77">
        <v>4</v>
      </c>
      <c r="D100" s="77">
        <v>0</v>
      </c>
      <c r="E100" s="77">
        <v>0</v>
      </c>
      <c r="F100" s="78">
        <v>4</v>
      </c>
      <c r="G100" s="77">
        <v>108</v>
      </c>
      <c r="H100" s="309"/>
      <c r="I100" s="309"/>
      <c r="J100" s="309"/>
      <c r="K100" s="309"/>
    </row>
    <row r="101" spans="1:11" ht="12.75">
      <c r="A101" s="201" t="s">
        <v>789</v>
      </c>
      <c r="B101" s="76">
        <v>0</v>
      </c>
      <c r="C101" s="77">
        <v>1</v>
      </c>
      <c r="D101" s="77">
        <v>0</v>
      </c>
      <c r="E101" s="77">
        <v>1</v>
      </c>
      <c r="F101" s="78">
        <v>2</v>
      </c>
      <c r="G101" s="77">
        <v>111</v>
      </c>
      <c r="H101" s="309"/>
      <c r="I101" s="309"/>
      <c r="J101" s="309"/>
      <c r="K101" s="309"/>
    </row>
    <row r="102" spans="1:11" ht="12.75">
      <c r="A102" s="201" t="s">
        <v>790</v>
      </c>
      <c r="B102" s="76">
        <v>0</v>
      </c>
      <c r="C102" s="77">
        <v>2</v>
      </c>
      <c r="D102" s="77">
        <v>0</v>
      </c>
      <c r="E102" s="77">
        <v>0</v>
      </c>
      <c r="F102" s="78">
        <v>2</v>
      </c>
      <c r="G102" s="77">
        <v>136</v>
      </c>
      <c r="H102" s="309"/>
      <c r="I102" s="309"/>
      <c r="J102" s="309"/>
      <c r="K102" s="309"/>
    </row>
    <row r="103" spans="1:11" ht="12.75">
      <c r="A103" s="201" t="s">
        <v>791</v>
      </c>
      <c r="B103" s="76">
        <v>0</v>
      </c>
      <c r="C103" s="77">
        <v>1</v>
      </c>
      <c r="D103" s="77">
        <v>0</v>
      </c>
      <c r="E103" s="77">
        <v>0</v>
      </c>
      <c r="F103" s="78">
        <v>1</v>
      </c>
      <c r="G103" s="77">
        <v>77</v>
      </c>
      <c r="H103" s="309"/>
      <c r="I103" s="309"/>
      <c r="J103" s="309"/>
      <c r="K103" s="309"/>
    </row>
    <row r="104" spans="1:11" ht="12.75">
      <c r="A104" s="201" t="s">
        <v>792</v>
      </c>
      <c r="B104" s="76">
        <v>1</v>
      </c>
      <c r="C104" s="77">
        <v>3</v>
      </c>
      <c r="D104" s="77">
        <v>1</v>
      </c>
      <c r="E104" s="77">
        <v>2</v>
      </c>
      <c r="F104" s="78">
        <v>6</v>
      </c>
      <c r="G104" s="77">
        <v>271</v>
      </c>
      <c r="H104" s="309"/>
      <c r="I104" s="309"/>
      <c r="J104" s="309"/>
      <c r="K104" s="309"/>
    </row>
    <row r="105" spans="1:11" ht="12.75">
      <c r="A105" s="201" t="s">
        <v>793</v>
      </c>
      <c r="B105" s="76">
        <v>0</v>
      </c>
      <c r="C105" s="77">
        <v>0</v>
      </c>
      <c r="D105" s="77">
        <v>0</v>
      </c>
      <c r="E105" s="77">
        <v>0</v>
      </c>
      <c r="F105" s="78">
        <v>0</v>
      </c>
      <c r="G105" s="77">
        <v>39</v>
      </c>
      <c r="H105" s="309"/>
      <c r="I105" s="309"/>
      <c r="J105" s="309"/>
      <c r="K105" s="309"/>
    </row>
    <row r="106" spans="1:11" ht="12.75">
      <c r="A106" s="201" t="s">
        <v>794</v>
      </c>
      <c r="B106" s="76">
        <v>0</v>
      </c>
      <c r="C106" s="77">
        <v>1</v>
      </c>
      <c r="D106" s="77">
        <v>0</v>
      </c>
      <c r="E106" s="77">
        <v>0</v>
      </c>
      <c r="F106" s="78">
        <v>1</v>
      </c>
      <c r="G106" s="77">
        <v>48</v>
      </c>
      <c r="H106" s="309"/>
      <c r="I106" s="309"/>
      <c r="J106" s="309"/>
      <c r="K106" s="309"/>
    </row>
    <row r="107" spans="1:11" ht="12.75">
      <c r="A107" s="201" t="s">
        <v>795</v>
      </c>
      <c r="B107" s="76">
        <v>0</v>
      </c>
      <c r="C107" s="77">
        <v>0</v>
      </c>
      <c r="D107" s="77">
        <v>0</v>
      </c>
      <c r="E107" s="77">
        <v>1</v>
      </c>
      <c r="F107" s="78">
        <v>1</v>
      </c>
      <c r="G107" s="77">
        <v>73</v>
      </c>
      <c r="H107" s="309"/>
      <c r="I107" s="309"/>
      <c r="J107" s="309"/>
      <c r="K107" s="309"/>
    </row>
    <row r="108" spans="1:11" ht="12.75">
      <c r="A108" s="201" t="s">
        <v>796</v>
      </c>
      <c r="B108" s="76">
        <v>0</v>
      </c>
      <c r="C108" s="77">
        <v>0</v>
      </c>
      <c r="D108" s="77">
        <v>0</v>
      </c>
      <c r="E108" s="77">
        <v>0</v>
      </c>
      <c r="F108" s="78">
        <v>0</v>
      </c>
      <c r="G108" s="77">
        <v>42</v>
      </c>
      <c r="H108" s="309"/>
      <c r="I108" s="309"/>
      <c r="J108" s="309"/>
      <c r="K108" s="309"/>
    </row>
    <row r="109" spans="1:11" ht="12.75">
      <c r="A109" s="201" t="s">
        <v>797</v>
      </c>
      <c r="B109" s="76">
        <v>0</v>
      </c>
      <c r="C109" s="77">
        <v>1</v>
      </c>
      <c r="D109" s="77">
        <v>2</v>
      </c>
      <c r="E109" s="77">
        <v>0</v>
      </c>
      <c r="F109" s="78">
        <v>3</v>
      </c>
      <c r="G109" s="77">
        <v>194</v>
      </c>
      <c r="H109" s="309"/>
      <c r="I109" s="309"/>
      <c r="J109" s="309"/>
      <c r="K109" s="309"/>
    </row>
    <row r="110" spans="1:11" ht="12.75">
      <c r="A110" s="201" t="s">
        <v>798</v>
      </c>
      <c r="B110" s="76">
        <v>0</v>
      </c>
      <c r="C110" s="77">
        <v>1</v>
      </c>
      <c r="D110" s="77">
        <v>1</v>
      </c>
      <c r="E110" s="77">
        <v>1</v>
      </c>
      <c r="F110" s="78">
        <v>3</v>
      </c>
      <c r="G110" s="77">
        <v>83</v>
      </c>
      <c r="H110" s="309"/>
      <c r="I110" s="309"/>
      <c r="J110" s="309"/>
      <c r="K110" s="309"/>
    </row>
    <row r="111" spans="1:11" ht="12.75">
      <c r="A111" s="201" t="s">
        <v>799</v>
      </c>
      <c r="B111" s="76">
        <v>0</v>
      </c>
      <c r="C111" s="77">
        <v>3</v>
      </c>
      <c r="D111" s="77">
        <v>4</v>
      </c>
      <c r="E111" s="77">
        <v>3</v>
      </c>
      <c r="F111" s="78">
        <v>10</v>
      </c>
      <c r="G111" s="77">
        <v>555</v>
      </c>
      <c r="H111" s="309"/>
      <c r="I111" s="309"/>
      <c r="J111" s="309"/>
      <c r="K111" s="309"/>
    </row>
    <row r="112" spans="1:11" ht="12.75">
      <c r="A112" s="201" t="s">
        <v>800</v>
      </c>
      <c r="B112" s="76">
        <v>0</v>
      </c>
      <c r="C112" s="77">
        <v>1</v>
      </c>
      <c r="D112" s="77">
        <v>0</v>
      </c>
      <c r="E112" s="77">
        <v>0</v>
      </c>
      <c r="F112" s="78">
        <v>1</v>
      </c>
      <c r="G112" s="77">
        <v>57</v>
      </c>
      <c r="H112" s="309"/>
      <c r="I112" s="309"/>
      <c r="J112" s="309"/>
      <c r="K112" s="309"/>
    </row>
    <row r="113" spans="1:11" ht="12.75">
      <c r="A113" s="201" t="s">
        <v>801</v>
      </c>
      <c r="B113" s="76">
        <v>0</v>
      </c>
      <c r="C113" s="77">
        <v>2</v>
      </c>
      <c r="D113" s="77">
        <v>0</v>
      </c>
      <c r="E113" s="77">
        <v>0</v>
      </c>
      <c r="F113" s="78">
        <v>2</v>
      </c>
      <c r="G113" s="77">
        <v>76</v>
      </c>
      <c r="H113" s="309"/>
      <c r="I113" s="309"/>
      <c r="J113" s="309"/>
      <c r="K113" s="309"/>
    </row>
    <row r="114" spans="1:11" ht="12.75">
      <c r="A114" s="201" t="s">
        <v>802</v>
      </c>
      <c r="B114" s="76">
        <v>0</v>
      </c>
      <c r="C114" s="77">
        <v>0</v>
      </c>
      <c r="D114" s="77">
        <v>0</v>
      </c>
      <c r="E114" s="77">
        <v>2</v>
      </c>
      <c r="F114" s="78">
        <v>2</v>
      </c>
      <c r="G114" s="77">
        <v>63</v>
      </c>
      <c r="H114" s="309"/>
      <c r="I114" s="309"/>
      <c r="J114" s="309"/>
      <c r="K114" s="309"/>
    </row>
    <row r="115" spans="1:11" ht="12.75">
      <c r="A115" s="201" t="s">
        <v>803</v>
      </c>
      <c r="B115" s="76">
        <v>0</v>
      </c>
      <c r="C115" s="77">
        <v>2</v>
      </c>
      <c r="D115" s="77">
        <v>0</v>
      </c>
      <c r="E115" s="77">
        <v>0</v>
      </c>
      <c r="F115" s="78">
        <v>2</v>
      </c>
      <c r="G115" s="77">
        <v>109</v>
      </c>
      <c r="H115" s="309"/>
      <c r="I115" s="309"/>
      <c r="J115" s="309"/>
      <c r="K115" s="309"/>
    </row>
    <row r="116" spans="1:11" ht="12.75">
      <c r="A116" s="201" t="s">
        <v>804</v>
      </c>
      <c r="B116" s="76">
        <v>0</v>
      </c>
      <c r="C116" s="77">
        <v>0</v>
      </c>
      <c r="D116" s="77">
        <v>0</v>
      </c>
      <c r="E116" s="77">
        <v>0</v>
      </c>
      <c r="F116" s="78">
        <v>0</v>
      </c>
      <c r="G116" s="77">
        <v>71</v>
      </c>
      <c r="H116" s="309"/>
      <c r="I116" s="309"/>
      <c r="J116" s="309"/>
      <c r="K116" s="309"/>
    </row>
    <row r="117" spans="1:11" ht="12.75">
      <c r="A117" s="201" t="s">
        <v>805</v>
      </c>
      <c r="B117" s="76">
        <v>0</v>
      </c>
      <c r="C117" s="77">
        <v>0</v>
      </c>
      <c r="D117" s="77">
        <v>0</v>
      </c>
      <c r="E117" s="77">
        <v>0</v>
      </c>
      <c r="F117" s="78">
        <v>0</v>
      </c>
      <c r="G117" s="77">
        <v>64</v>
      </c>
      <c r="H117" s="309"/>
      <c r="I117" s="309"/>
      <c r="J117" s="309"/>
      <c r="K117" s="309"/>
    </row>
    <row r="118" spans="1:11" ht="12.75">
      <c r="A118" s="201" t="s">
        <v>806</v>
      </c>
      <c r="B118" s="76">
        <v>0</v>
      </c>
      <c r="C118" s="77">
        <v>1</v>
      </c>
      <c r="D118" s="77">
        <v>0</v>
      </c>
      <c r="E118" s="77">
        <v>0</v>
      </c>
      <c r="F118" s="78">
        <v>1</v>
      </c>
      <c r="G118" s="77">
        <v>56</v>
      </c>
      <c r="H118" s="309"/>
      <c r="I118" s="309"/>
      <c r="J118" s="309"/>
      <c r="K118" s="309"/>
    </row>
    <row r="119" spans="1:11" ht="12.75">
      <c r="A119" s="201" t="s">
        <v>807</v>
      </c>
      <c r="B119" s="76">
        <v>0</v>
      </c>
      <c r="C119" s="77">
        <v>0</v>
      </c>
      <c r="D119" s="77">
        <v>0</v>
      </c>
      <c r="E119" s="77">
        <v>0</v>
      </c>
      <c r="F119" s="78">
        <v>0</v>
      </c>
      <c r="G119" s="77">
        <v>66</v>
      </c>
      <c r="H119" s="309"/>
      <c r="I119" s="309"/>
      <c r="J119" s="309"/>
      <c r="K119" s="309"/>
    </row>
    <row r="120" spans="1:11" ht="12.75">
      <c r="A120" s="201" t="s">
        <v>808</v>
      </c>
      <c r="B120" s="76">
        <v>0</v>
      </c>
      <c r="C120" s="77">
        <v>2</v>
      </c>
      <c r="D120" s="77">
        <v>1</v>
      </c>
      <c r="E120" s="77">
        <v>0</v>
      </c>
      <c r="F120" s="78">
        <v>3</v>
      </c>
      <c r="G120" s="77">
        <v>50</v>
      </c>
      <c r="H120" s="309"/>
      <c r="I120" s="309"/>
      <c r="J120" s="309"/>
      <c r="K120" s="309"/>
    </row>
    <row r="121" spans="1:11" ht="12.75">
      <c r="A121" s="201" t="s">
        <v>809</v>
      </c>
      <c r="B121" s="76">
        <v>0</v>
      </c>
      <c r="C121" s="77">
        <v>2</v>
      </c>
      <c r="D121" s="77">
        <v>0</v>
      </c>
      <c r="E121" s="77">
        <v>2</v>
      </c>
      <c r="F121" s="78">
        <v>4</v>
      </c>
      <c r="G121" s="77">
        <v>57</v>
      </c>
      <c r="H121" s="309"/>
      <c r="I121" s="309"/>
      <c r="J121" s="309"/>
      <c r="K121" s="309"/>
    </row>
    <row r="122" spans="1:11" ht="12.75">
      <c r="A122" s="201" t="s">
        <v>810</v>
      </c>
      <c r="B122" s="76">
        <v>0</v>
      </c>
      <c r="C122" s="77">
        <v>4</v>
      </c>
      <c r="D122" s="77">
        <v>1</v>
      </c>
      <c r="E122" s="77">
        <v>3</v>
      </c>
      <c r="F122" s="78">
        <v>8</v>
      </c>
      <c r="G122" s="77">
        <v>424</v>
      </c>
      <c r="H122" s="309"/>
      <c r="I122" s="309"/>
      <c r="J122" s="309"/>
      <c r="K122" s="309"/>
    </row>
    <row r="123" spans="1:11" ht="12.75">
      <c r="A123" s="201" t="s">
        <v>811</v>
      </c>
      <c r="B123" s="76">
        <v>1</v>
      </c>
      <c r="C123" s="77">
        <v>2</v>
      </c>
      <c r="D123" s="77">
        <v>2</v>
      </c>
      <c r="E123" s="77">
        <v>0</v>
      </c>
      <c r="F123" s="78">
        <v>4</v>
      </c>
      <c r="G123" s="77">
        <v>341</v>
      </c>
      <c r="H123" s="309"/>
      <c r="I123" s="309"/>
      <c r="J123" s="309"/>
      <c r="K123" s="309"/>
    </row>
    <row r="124" spans="1:11" ht="12.75">
      <c r="A124" s="201" t="s">
        <v>812</v>
      </c>
      <c r="B124" s="76">
        <v>1</v>
      </c>
      <c r="C124" s="77">
        <v>3</v>
      </c>
      <c r="D124" s="77">
        <v>0</v>
      </c>
      <c r="E124" s="77">
        <v>1</v>
      </c>
      <c r="F124" s="78">
        <v>4</v>
      </c>
      <c r="G124" s="77">
        <v>109</v>
      </c>
      <c r="H124" s="309"/>
      <c r="I124" s="309"/>
      <c r="J124" s="309"/>
      <c r="K124" s="309"/>
    </row>
    <row r="125" spans="1:11" ht="12.75">
      <c r="A125" s="201" t="s">
        <v>813</v>
      </c>
      <c r="B125" s="76">
        <v>0</v>
      </c>
      <c r="C125" s="77">
        <v>1</v>
      </c>
      <c r="D125" s="77">
        <v>0</v>
      </c>
      <c r="E125" s="77">
        <v>0</v>
      </c>
      <c r="F125" s="78">
        <v>1</v>
      </c>
      <c r="G125" s="77">
        <v>75</v>
      </c>
      <c r="H125" s="309"/>
      <c r="I125" s="309"/>
      <c r="J125" s="309"/>
      <c r="K125" s="309"/>
    </row>
    <row r="126" spans="1:11" ht="12.75">
      <c r="A126" s="201" t="s">
        <v>814</v>
      </c>
      <c r="B126" s="76">
        <v>1</v>
      </c>
      <c r="C126" s="77">
        <v>3</v>
      </c>
      <c r="D126" s="77">
        <v>0</v>
      </c>
      <c r="E126" s="77">
        <v>1</v>
      </c>
      <c r="F126" s="78">
        <v>4</v>
      </c>
      <c r="G126" s="77">
        <v>74</v>
      </c>
      <c r="H126" s="309"/>
      <c r="I126" s="309"/>
      <c r="J126" s="309"/>
      <c r="K126" s="309"/>
    </row>
    <row r="127" spans="1:11" ht="12.75">
      <c r="A127" s="201" t="s">
        <v>815</v>
      </c>
      <c r="B127" s="76">
        <v>1</v>
      </c>
      <c r="C127" s="77">
        <v>1</v>
      </c>
      <c r="D127" s="77">
        <v>0</v>
      </c>
      <c r="E127" s="77">
        <v>0</v>
      </c>
      <c r="F127" s="78">
        <v>1</v>
      </c>
      <c r="G127" s="77">
        <v>53</v>
      </c>
      <c r="H127" s="309"/>
      <c r="I127" s="309"/>
      <c r="J127" s="309"/>
      <c r="K127" s="309"/>
    </row>
    <row r="128" spans="1:11" ht="12.75">
      <c r="A128" s="201" t="s">
        <v>816</v>
      </c>
      <c r="B128" s="76">
        <v>0</v>
      </c>
      <c r="C128" s="77">
        <v>0</v>
      </c>
      <c r="D128" s="77">
        <v>0</v>
      </c>
      <c r="E128" s="77">
        <v>3</v>
      </c>
      <c r="F128" s="78">
        <v>3</v>
      </c>
      <c r="G128" s="77">
        <v>72</v>
      </c>
      <c r="H128" s="309"/>
      <c r="I128" s="309"/>
      <c r="J128" s="309"/>
      <c r="K128" s="309"/>
    </row>
    <row r="129" spans="1:11" ht="12.75">
      <c r="A129" s="201" t="s">
        <v>817</v>
      </c>
      <c r="B129" s="76">
        <v>1</v>
      </c>
      <c r="C129" s="77">
        <v>1</v>
      </c>
      <c r="D129" s="77">
        <v>0</v>
      </c>
      <c r="E129" s="77">
        <v>0</v>
      </c>
      <c r="F129" s="78">
        <v>1</v>
      </c>
      <c r="G129" s="77">
        <v>150</v>
      </c>
      <c r="H129" s="309"/>
      <c r="I129" s="309"/>
      <c r="J129" s="309"/>
      <c r="K129" s="309"/>
    </row>
    <row r="130" spans="1:11" ht="12.75">
      <c r="A130" s="201" t="s">
        <v>818</v>
      </c>
      <c r="B130" s="76">
        <v>0</v>
      </c>
      <c r="C130" s="77">
        <v>6</v>
      </c>
      <c r="D130" s="77">
        <v>1</v>
      </c>
      <c r="E130" s="77">
        <v>2</v>
      </c>
      <c r="F130" s="78">
        <v>9</v>
      </c>
      <c r="G130" s="77">
        <v>483</v>
      </c>
      <c r="H130" s="309"/>
      <c r="I130" s="309"/>
      <c r="J130" s="309"/>
      <c r="K130" s="309"/>
    </row>
    <row r="131" spans="1:11" ht="12.75">
      <c r="A131" s="201" t="s">
        <v>819</v>
      </c>
      <c r="B131" s="76">
        <v>0</v>
      </c>
      <c r="C131" s="77">
        <v>0</v>
      </c>
      <c r="D131" s="77">
        <v>0</v>
      </c>
      <c r="E131" s="77">
        <v>0</v>
      </c>
      <c r="F131" s="78">
        <v>0</v>
      </c>
      <c r="G131" s="77">
        <v>16</v>
      </c>
      <c r="H131" s="309"/>
      <c r="I131" s="309"/>
      <c r="J131" s="309"/>
      <c r="K131" s="309"/>
    </row>
    <row r="132" spans="1:11" ht="12.75">
      <c r="A132" s="201" t="s">
        <v>820</v>
      </c>
      <c r="B132" s="76">
        <v>0</v>
      </c>
      <c r="C132" s="77">
        <v>0</v>
      </c>
      <c r="D132" s="77">
        <v>0</v>
      </c>
      <c r="E132" s="77">
        <v>0</v>
      </c>
      <c r="F132" s="78">
        <v>0</v>
      </c>
      <c r="G132" s="77">
        <v>55</v>
      </c>
      <c r="H132" s="309"/>
      <c r="I132" s="309"/>
      <c r="J132" s="309"/>
      <c r="K132" s="309"/>
    </row>
    <row r="133" spans="1:11" ht="12.75">
      <c r="A133" s="201" t="s">
        <v>821</v>
      </c>
      <c r="B133" s="76">
        <v>0</v>
      </c>
      <c r="C133" s="77">
        <v>1</v>
      </c>
      <c r="D133" s="77">
        <v>0</v>
      </c>
      <c r="E133" s="77">
        <v>1</v>
      </c>
      <c r="F133" s="78">
        <v>2</v>
      </c>
      <c r="G133" s="77">
        <v>133</v>
      </c>
      <c r="H133" s="309"/>
      <c r="I133" s="309"/>
      <c r="J133" s="309"/>
      <c r="K133" s="309"/>
    </row>
    <row r="134" spans="1:11" ht="12.75">
      <c r="A134" s="201" t="s">
        <v>822</v>
      </c>
      <c r="B134" s="76">
        <v>0</v>
      </c>
      <c r="C134" s="77">
        <v>2</v>
      </c>
      <c r="D134" s="77">
        <v>0</v>
      </c>
      <c r="E134" s="77">
        <v>0</v>
      </c>
      <c r="F134" s="78">
        <v>2</v>
      </c>
      <c r="G134" s="77">
        <v>81</v>
      </c>
      <c r="H134" s="309"/>
      <c r="I134" s="309"/>
      <c r="J134" s="309"/>
      <c r="K134" s="309"/>
    </row>
    <row r="135" spans="1:11" ht="12.75">
      <c r="A135" s="201" t="s">
        <v>823</v>
      </c>
      <c r="B135" s="76">
        <v>0</v>
      </c>
      <c r="C135" s="77">
        <v>0</v>
      </c>
      <c r="D135" s="77">
        <v>0</v>
      </c>
      <c r="E135" s="77">
        <v>2</v>
      </c>
      <c r="F135" s="78">
        <v>2</v>
      </c>
      <c r="G135" s="77">
        <v>170</v>
      </c>
      <c r="H135" s="309"/>
      <c r="I135" s="309"/>
      <c r="J135" s="309"/>
      <c r="K135" s="309"/>
    </row>
    <row r="136" spans="1:11" ht="12.75">
      <c r="A136" s="201" t="s">
        <v>824</v>
      </c>
      <c r="B136" s="76">
        <v>0</v>
      </c>
      <c r="C136" s="77">
        <v>0</v>
      </c>
      <c r="D136" s="77">
        <v>0</v>
      </c>
      <c r="E136" s="77">
        <v>1</v>
      </c>
      <c r="F136" s="78">
        <v>1</v>
      </c>
      <c r="G136" s="77">
        <v>70</v>
      </c>
      <c r="H136" s="309"/>
      <c r="I136" s="309"/>
      <c r="J136" s="309"/>
      <c r="K136" s="309"/>
    </row>
    <row r="137" spans="1:11" ht="12.75">
      <c r="A137" s="201" t="s">
        <v>825</v>
      </c>
      <c r="B137" s="76">
        <v>0</v>
      </c>
      <c r="C137" s="77">
        <v>2</v>
      </c>
      <c r="D137" s="77">
        <v>1</v>
      </c>
      <c r="E137" s="77">
        <v>0</v>
      </c>
      <c r="F137" s="78">
        <v>3</v>
      </c>
      <c r="G137" s="77">
        <v>116</v>
      </c>
      <c r="H137" s="309"/>
      <c r="I137" s="309"/>
      <c r="J137" s="309"/>
      <c r="K137" s="309"/>
    </row>
    <row r="138" spans="1:11" ht="12.75">
      <c r="A138" s="201" t="s">
        <v>826</v>
      </c>
      <c r="B138" s="76">
        <v>1</v>
      </c>
      <c r="C138" s="77">
        <v>1</v>
      </c>
      <c r="D138" s="77">
        <v>0</v>
      </c>
      <c r="E138" s="77">
        <v>1</v>
      </c>
      <c r="F138" s="78">
        <v>2</v>
      </c>
      <c r="G138" s="77">
        <v>106</v>
      </c>
      <c r="H138" s="309"/>
      <c r="I138" s="309"/>
      <c r="J138" s="309"/>
      <c r="K138" s="309"/>
    </row>
    <row r="139" spans="1:11" ht="12.75">
      <c r="A139" s="201" t="s">
        <v>827</v>
      </c>
      <c r="B139" s="76">
        <v>0</v>
      </c>
      <c r="C139" s="77">
        <v>0</v>
      </c>
      <c r="D139" s="77">
        <v>0</v>
      </c>
      <c r="E139" s="77">
        <v>0</v>
      </c>
      <c r="F139" s="78">
        <v>0</v>
      </c>
      <c r="G139" s="77">
        <v>76</v>
      </c>
      <c r="H139" s="309"/>
      <c r="I139" s="309"/>
      <c r="J139" s="309"/>
      <c r="K139" s="309"/>
    </row>
    <row r="140" spans="1:11" ht="12.75">
      <c r="A140" s="201" t="s">
        <v>828</v>
      </c>
      <c r="B140" s="76">
        <v>0</v>
      </c>
      <c r="C140" s="77">
        <v>1</v>
      </c>
      <c r="D140" s="77">
        <v>0</v>
      </c>
      <c r="E140" s="77">
        <v>1</v>
      </c>
      <c r="F140" s="78">
        <v>2</v>
      </c>
      <c r="G140" s="77">
        <v>160</v>
      </c>
      <c r="H140" s="309"/>
      <c r="I140" s="309"/>
      <c r="J140" s="309"/>
      <c r="K140" s="309"/>
    </row>
    <row r="141" spans="1:11" ht="12.75">
      <c r="A141" s="201" t="s">
        <v>829</v>
      </c>
      <c r="B141" s="76">
        <v>0</v>
      </c>
      <c r="C141" s="77">
        <v>0</v>
      </c>
      <c r="D141" s="77">
        <v>0</v>
      </c>
      <c r="E141" s="77">
        <v>0</v>
      </c>
      <c r="F141" s="78">
        <v>0</v>
      </c>
      <c r="G141" s="77">
        <v>47</v>
      </c>
      <c r="H141" s="309"/>
      <c r="I141" s="309"/>
      <c r="J141" s="309"/>
      <c r="K141" s="309"/>
    </row>
    <row r="142" spans="1:11" ht="12.75">
      <c r="A142" s="201" t="s">
        <v>830</v>
      </c>
      <c r="B142" s="76">
        <v>0</v>
      </c>
      <c r="C142" s="77">
        <v>1</v>
      </c>
      <c r="D142" s="77">
        <v>1</v>
      </c>
      <c r="E142" s="77">
        <v>0</v>
      </c>
      <c r="F142" s="78">
        <v>2</v>
      </c>
      <c r="G142" s="77">
        <v>171</v>
      </c>
      <c r="H142" s="309"/>
      <c r="I142" s="309"/>
      <c r="J142" s="309"/>
      <c r="K142" s="309"/>
    </row>
    <row r="143" spans="1:11" ht="12.75">
      <c r="A143" s="201" t="s">
        <v>831</v>
      </c>
      <c r="B143" s="76">
        <v>1</v>
      </c>
      <c r="C143" s="77">
        <v>1</v>
      </c>
      <c r="D143" s="77">
        <v>0</v>
      </c>
      <c r="E143" s="77">
        <v>0</v>
      </c>
      <c r="F143" s="78">
        <v>1</v>
      </c>
      <c r="G143" s="77">
        <v>62</v>
      </c>
      <c r="H143" s="309"/>
      <c r="I143" s="309"/>
      <c r="J143" s="309"/>
      <c r="K143" s="309"/>
    </row>
    <row r="144" spans="1:11" ht="12.75">
      <c r="A144" s="201" t="s">
        <v>832</v>
      </c>
      <c r="B144" s="76">
        <v>0</v>
      </c>
      <c r="C144" s="77">
        <v>0</v>
      </c>
      <c r="D144" s="77">
        <v>0</v>
      </c>
      <c r="E144" s="77">
        <v>1</v>
      </c>
      <c r="F144" s="78">
        <v>1</v>
      </c>
      <c r="G144" s="77">
        <v>70</v>
      </c>
      <c r="H144" s="309"/>
      <c r="I144" s="309"/>
      <c r="J144" s="309"/>
      <c r="K144" s="309"/>
    </row>
    <row r="145" spans="1:11" ht="12.75">
      <c r="A145" s="201" t="s">
        <v>833</v>
      </c>
      <c r="B145" s="76">
        <v>0</v>
      </c>
      <c r="C145" s="77">
        <v>0</v>
      </c>
      <c r="D145" s="77">
        <v>2</v>
      </c>
      <c r="E145" s="77">
        <v>1</v>
      </c>
      <c r="F145" s="78">
        <v>3</v>
      </c>
      <c r="G145" s="77">
        <v>40</v>
      </c>
      <c r="H145" s="309"/>
      <c r="I145" s="309"/>
      <c r="J145" s="309"/>
      <c r="K145" s="309"/>
    </row>
    <row r="146" spans="1:11" ht="12.75">
      <c r="A146" s="201" t="s">
        <v>834</v>
      </c>
      <c r="B146" s="76">
        <v>0</v>
      </c>
      <c r="C146" s="77">
        <v>3</v>
      </c>
      <c r="D146" s="77">
        <v>1</v>
      </c>
      <c r="E146" s="77">
        <v>1</v>
      </c>
      <c r="F146" s="78">
        <v>5</v>
      </c>
      <c r="G146" s="77">
        <v>428</v>
      </c>
      <c r="H146" s="309"/>
      <c r="I146" s="309"/>
      <c r="J146" s="309"/>
      <c r="K146" s="309"/>
    </row>
    <row r="147" spans="1:11" ht="12.75">
      <c r="A147" s="201" t="s">
        <v>835</v>
      </c>
      <c r="B147" s="76">
        <v>0</v>
      </c>
      <c r="C147" s="77">
        <v>0</v>
      </c>
      <c r="D147" s="77">
        <v>1</v>
      </c>
      <c r="E147" s="77">
        <v>0</v>
      </c>
      <c r="F147" s="78">
        <v>1</v>
      </c>
      <c r="G147" s="77">
        <v>43</v>
      </c>
      <c r="H147" s="309"/>
      <c r="I147" s="309"/>
      <c r="J147" s="309"/>
      <c r="K147" s="309"/>
    </row>
    <row r="148" spans="1:11" ht="12.75">
      <c r="A148" s="201" t="s">
        <v>836</v>
      </c>
      <c r="B148" s="76">
        <v>0</v>
      </c>
      <c r="C148" s="77">
        <v>1</v>
      </c>
      <c r="D148" s="77">
        <v>1</v>
      </c>
      <c r="E148" s="77">
        <v>2</v>
      </c>
      <c r="F148" s="78">
        <v>4</v>
      </c>
      <c r="G148" s="77">
        <v>88</v>
      </c>
      <c r="H148" s="309"/>
      <c r="I148" s="309"/>
      <c r="J148" s="309"/>
      <c r="K148" s="309"/>
    </row>
    <row r="149" spans="1:11" ht="12.75">
      <c r="A149" s="201" t="s">
        <v>837</v>
      </c>
      <c r="B149" s="76">
        <v>0</v>
      </c>
      <c r="C149" s="77">
        <v>0</v>
      </c>
      <c r="D149" s="77">
        <v>0</v>
      </c>
      <c r="E149" s="77">
        <v>0</v>
      </c>
      <c r="F149" s="78">
        <v>0</v>
      </c>
      <c r="G149" s="77">
        <v>77</v>
      </c>
      <c r="H149" s="309"/>
      <c r="I149" s="309"/>
      <c r="J149" s="309"/>
      <c r="K149" s="309"/>
    </row>
    <row r="150" spans="1:11" ht="12.75">
      <c r="A150" s="201" t="s">
        <v>838</v>
      </c>
      <c r="B150" s="76">
        <v>0</v>
      </c>
      <c r="C150" s="77">
        <v>1</v>
      </c>
      <c r="D150" s="77">
        <v>0</v>
      </c>
      <c r="E150" s="77">
        <v>0</v>
      </c>
      <c r="F150" s="78">
        <v>1</v>
      </c>
      <c r="G150" s="77">
        <v>28</v>
      </c>
      <c r="H150" s="309"/>
      <c r="I150" s="309"/>
      <c r="J150" s="309"/>
      <c r="K150" s="309"/>
    </row>
    <row r="151" spans="1:11" ht="12.75">
      <c r="A151" s="201" t="s">
        <v>839</v>
      </c>
      <c r="B151" s="76">
        <v>1</v>
      </c>
      <c r="C151" s="77">
        <v>1</v>
      </c>
      <c r="D151" s="77">
        <v>0</v>
      </c>
      <c r="E151" s="77">
        <v>1</v>
      </c>
      <c r="F151" s="78">
        <v>2</v>
      </c>
      <c r="G151" s="77">
        <v>76</v>
      </c>
      <c r="H151" s="309"/>
      <c r="I151" s="309"/>
      <c r="J151" s="309"/>
      <c r="K151" s="309"/>
    </row>
    <row r="152" spans="1:11" ht="12.75">
      <c r="A152" s="201" t="s">
        <v>840</v>
      </c>
      <c r="B152" s="76">
        <v>0</v>
      </c>
      <c r="C152" s="77">
        <v>0</v>
      </c>
      <c r="D152" s="77">
        <v>1</v>
      </c>
      <c r="E152" s="77">
        <v>0</v>
      </c>
      <c r="F152" s="78">
        <v>1</v>
      </c>
      <c r="G152" s="77">
        <v>199</v>
      </c>
      <c r="H152" s="309"/>
      <c r="I152" s="309"/>
      <c r="J152" s="309"/>
      <c r="K152" s="309"/>
    </row>
    <row r="153" spans="1:11" ht="12.75">
      <c r="A153" s="201" t="s">
        <v>841</v>
      </c>
      <c r="B153" s="76">
        <v>0</v>
      </c>
      <c r="C153" s="77">
        <v>1</v>
      </c>
      <c r="D153" s="77">
        <v>1</v>
      </c>
      <c r="E153" s="77">
        <v>0</v>
      </c>
      <c r="F153" s="78">
        <v>2</v>
      </c>
      <c r="G153" s="77">
        <v>31</v>
      </c>
      <c r="H153" s="309"/>
      <c r="I153" s="309"/>
      <c r="J153" s="309"/>
      <c r="K153" s="309"/>
    </row>
    <row r="154" spans="1:11" ht="12.75">
      <c r="A154" s="201" t="s">
        <v>842</v>
      </c>
      <c r="B154" s="82">
        <v>0</v>
      </c>
      <c r="C154" s="83">
        <v>2</v>
      </c>
      <c r="D154" s="83">
        <v>1</v>
      </c>
      <c r="E154" s="83">
        <v>0</v>
      </c>
      <c r="F154" s="84">
        <v>3</v>
      </c>
      <c r="G154" s="83">
        <v>165</v>
      </c>
      <c r="H154" s="309"/>
      <c r="I154" s="309"/>
      <c r="J154" s="309"/>
      <c r="K154" s="309"/>
    </row>
    <row r="155" spans="1:11" ht="12.75">
      <c r="A155" s="201" t="s">
        <v>843</v>
      </c>
      <c r="B155" s="76">
        <v>4</v>
      </c>
      <c r="C155" s="77">
        <v>18</v>
      </c>
      <c r="D155" s="77">
        <v>8</v>
      </c>
      <c r="E155" s="77">
        <v>9</v>
      </c>
      <c r="F155" s="78">
        <v>35</v>
      </c>
      <c r="G155" s="77">
        <v>2242</v>
      </c>
      <c r="H155" s="89">
        <f>F155/G155*1000</f>
        <v>15.611061552185548</v>
      </c>
      <c r="I155" s="90">
        <f>C155/G155*1000</f>
        <v>8.028545941123996</v>
      </c>
      <c r="J155" s="90">
        <f>D155/G155*1000</f>
        <v>3.568242640499554</v>
      </c>
      <c r="K155" s="91">
        <f>E155/G155*1000</f>
        <v>4.014272970561998</v>
      </c>
    </row>
    <row r="156" spans="1:11" ht="12.75">
      <c r="A156" s="201" t="s">
        <v>844</v>
      </c>
      <c r="B156" s="76">
        <v>0</v>
      </c>
      <c r="C156" s="77">
        <v>2</v>
      </c>
      <c r="D156" s="77">
        <v>0</v>
      </c>
      <c r="E156" s="77">
        <v>1</v>
      </c>
      <c r="F156" s="78">
        <v>3</v>
      </c>
      <c r="G156" s="77">
        <v>54</v>
      </c>
      <c r="H156" s="312"/>
      <c r="I156" s="312"/>
      <c r="J156" s="312"/>
      <c r="K156" s="312"/>
    </row>
    <row r="157" spans="1:11" ht="12.75">
      <c r="A157" s="201" t="s">
        <v>845</v>
      </c>
      <c r="B157" s="76">
        <v>0</v>
      </c>
      <c r="C157" s="77">
        <v>0</v>
      </c>
      <c r="D157" s="77">
        <v>1</v>
      </c>
      <c r="E157" s="77">
        <v>0</v>
      </c>
      <c r="F157" s="78">
        <v>1</v>
      </c>
      <c r="G157" s="77">
        <v>56</v>
      </c>
      <c r="H157" s="312"/>
      <c r="I157" s="312"/>
      <c r="J157" s="312"/>
      <c r="K157" s="312"/>
    </row>
    <row r="158" spans="1:11" ht="12.75">
      <c r="A158" s="201" t="s">
        <v>846</v>
      </c>
      <c r="B158" s="76">
        <v>0</v>
      </c>
      <c r="C158" s="77">
        <v>1</v>
      </c>
      <c r="D158" s="77">
        <v>0</v>
      </c>
      <c r="E158" s="77">
        <v>0</v>
      </c>
      <c r="F158" s="78">
        <v>1</v>
      </c>
      <c r="G158" s="77">
        <v>46</v>
      </c>
      <c r="H158" s="312"/>
      <c r="I158" s="312"/>
      <c r="J158" s="312"/>
      <c r="K158" s="312"/>
    </row>
    <row r="159" spans="1:11" ht="12.75">
      <c r="A159" s="201" t="s">
        <v>847</v>
      </c>
      <c r="B159" s="76">
        <v>1</v>
      </c>
      <c r="C159" s="77">
        <v>4</v>
      </c>
      <c r="D159" s="77">
        <v>1</v>
      </c>
      <c r="E159" s="77">
        <v>0</v>
      </c>
      <c r="F159" s="78">
        <v>5</v>
      </c>
      <c r="G159" s="77">
        <v>324</v>
      </c>
      <c r="H159" s="312"/>
      <c r="I159" s="312"/>
      <c r="J159" s="312"/>
      <c r="K159" s="312"/>
    </row>
    <row r="160" spans="1:11" ht="12.75">
      <c r="A160" s="201" t="s">
        <v>848</v>
      </c>
      <c r="B160" s="76">
        <v>0</v>
      </c>
      <c r="C160" s="77">
        <v>0</v>
      </c>
      <c r="D160" s="77">
        <v>0</v>
      </c>
      <c r="E160" s="77">
        <v>0</v>
      </c>
      <c r="F160" s="78">
        <v>0</v>
      </c>
      <c r="G160" s="77">
        <v>42</v>
      </c>
      <c r="H160" s="312"/>
      <c r="I160" s="312"/>
      <c r="J160" s="312"/>
      <c r="K160" s="312"/>
    </row>
    <row r="161" spans="1:11" ht="12.75">
      <c r="A161" s="201" t="s">
        <v>849</v>
      </c>
      <c r="B161" s="76">
        <v>0</v>
      </c>
      <c r="C161" s="77">
        <v>6</v>
      </c>
      <c r="D161" s="77">
        <v>2</v>
      </c>
      <c r="E161" s="77">
        <v>1</v>
      </c>
      <c r="F161" s="78">
        <v>9</v>
      </c>
      <c r="G161" s="77">
        <v>517</v>
      </c>
      <c r="H161" s="312"/>
      <c r="I161" s="312"/>
      <c r="J161" s="312"/>
      <c r="K161" s="312"/>
    </row>
    <row r="162" spans="1:11" ht="12.75">
      <c r="A162" s="201" t="s">
        <v>850</v>
      </c>
      <c r="B162" s="76">
        <v>0</v>
      </c>
      <c r="C162" s="77">
        <v>0</v>
      </c>
      <c r="D162" s="77">
        <v>0</v>
      </c>
      <c r="E162" s="77">
        <v>0</v>
      </c>
      <c r="F162" s="78">
        <v>0</v>
      </c>
      <c r="G162" s="77">
        <v>25</v>
      </c>
      <c r="H162" s="312"/>
      <c r="I162" s="312"/>
      <c r="J162" s="312"/>
      <c r="K162" s="312"/>
    </row>
    <row r="163" spans="1:11" ht="12.75">
      <c r="A163" s="201" t="s">
        <v>851</v>
      </c>
      <c r="B163" s="76">
        <v>1</v>
      </c>
      <c r="C163" s="77">
        <v>10</v>
      </c>
      <c r="D163" s="77">
        <v>2</v>
      </c>
      <c r="E163" s="77">
        <v>3</v>
      </c>
      <c r="F163" s="78">
        <v>15</v>
      </c>
      <c r="G163" s="77">
        <v>1075</v>
      </c>
      <c r="H163" s="312"/>
      <c r="I163" s="312"/>
      <c r="J163" s="312"/>
      <c r="K163" s="312"/>
    </row>
    <row r="164" spans="1:11" ht="12.75">
      <c r="A164" s="201" t="s">
        <v>852</v>
      </c>
      <c r="B164" s="76">
        <v>0</v>
      </c>
      <c r="C164" s="77">
        <v>0</v>
      </c>
      <c r="D164" s="77">
        <v>0</v>
      </c>
      <c r="E164" s="77">
        <v>0</v>
      </c>
      <c r="F164" s="78">
        <v>0</v>
      </c>
      <c r="G164" s="77">
        <v>116</v>
      </c>
      <c r="H164" s="312"/>
      <c r="I164" s="312"/>
      <c r="J164" s="312"/>
      <c r="K164" s="312"/>
    </row>
    <row r="165" spans="1:11" ht="12.75">
      <c r="A165" s="201" t="s">
        <v>853</v>
      </c>
      <c r="B165" s="76">
        <v>2</v>
      </c>
      <c r="C165" s="77">
        <v>4</v>
      </c>
      <c r="D165" s="77">
        <v>0</v>
      </c>
      <c r="E165" s="77">
        <v>0</v>
      </c>
      <c r="F165" s="78">
        <v>4</v>
      </c>
      <c r="G165" s="77">
        <v>229</v>
      </c>
      <c r="H165" s="312"/>
      <c r="I165" s="312"/>
      <c r="J165" s="312"/>
      <c r="K165" s="312"/>
    </row>
    <row r="166" spans="1:11" ht="12.75">
      <c r="A166" s="201" t="s">
        <v>854</v>
      </c>
      <c r="B166" s="76">
        <v>0</v>
      </c>
      <c r="C166" s="77">
        <v>4</v>
      </c>
      <c r="D166" s="77">
        <v>2</v>
      </c>
      <c r="E166" s="77">
        <v>0</v>
      </c>
      <c r="F166" s="78">
        <v>6</v>
      </c>
      <c r="G166" s="77">
        <v>438</v>
      </c>
      <c r="H166" s="312"/>
      <c r="I166" s="312"/>
      <c r="J166" s="312"/>
      <c r="K166" s="312"/>
    </row>
    <row r="167" spans="1:11" ht="12.75">
      <c r="A167" s="201" t="s">
        <v>855</v>
      </c>
      <c r="B167" s="76">
        <v>3</v>
      </c>
      <c r="C167" s="77">
        <v>9</v>
      </c>
      <c r="D167" s="77">
        <v>1</v>
      </c>
      <c r="E167" s="77">
        <v>4</v>
      </c>
      <c r="F167" s="78">
        <v>14</v>
      </c>
      <c r="G167" s="77">
        <v>952</v>
      </c>
      <c r="H167" s="312"/>
      <c r="I167" s="312"/>
      <c r="J167" s="312"/>
      <c r="K167" s="312"/>
    </row>
    <row r="168" spans="1:11" ht="12.75">
      <c r="A168" s="201" t="s">
        <v>856</v>
      </c>
      <c r="B168" s="76">
        <v>0</v>
      </c>
      <c r="C168" s="77">
        <v>1</v>
      </c>
      <c r="D168" s="77">
        <v>1</v>
      </c>
      <c r="E168" s="77">
        <v>0</v>
      </c>
      <c r="F168" s="78">
        <v>2</v>
      </c>
      <c r="G168" s="77">
        <v>213</v>
      </c>
      <c r="H168" s="312"/>
      <c r="I168" s="312"/>
      <c r="J168" s="312"/>
      <c r="K168" s="312"/>
    </row>
    <row r="169" spans="1:11" ht="12.75">
      <c r="A169" s="201" t="s">
        <v>857</v>
      </c>
      <c r="B169" s="76">
        <v>0</v>
      </c>
      <c r="C169" s="77">
        <v>0</v>
      </c>
      <c r="D169" s="77">
        <v>0</v>
      </c>
      <c r="E169" s="77">
        <v>1</v>
      </c>
      <c r="F169" s="78">
        <v>1</v>
      </c>
      <c r="G169" s="77">
        <v>32</v>
      </c>
      <c r="H169" s="312"/>
      <c r="I169" s="312"/>
      <c r="J169" s="312"/>
      <c r="K169" s="312"/>
    </row>
    <row r="170" spans="1:11" ht="12.75">
      <c r="A170" s="201" t="s">
        <v>858</v>
      </c>
      <c r="B170" s="76">
        <v>0</v>
      </c>
      <c r="C170" s="77">
        <v>0</v>
      </c>
      <c r="D170" s="77">
        <v>0</v>
      </c>
      <c r="E170" s="77">
        <v>0</v>
      </c>
      <c r="F170" s="78">
        <v>0</v>
      </c>
      <c r="G170" s="77">
        <v>42</v>
      </c>
      <c r="H170" s="312"/>
      <c r="I170" s="312"/>
      <c r="J170" s="312"/>
      <c r="K170" s="312"/>
    </row>
    <row r="171" spans="1:11" ht="12.75">
      <c r="A171" s="201" t="s">
        <v>859</v>
      </c>
      <c r="B171" s="76">
        <v>0</v>
      </c>
      <c r="C171" s="77">
        <v>3</v>
      </c>
      <c r="D171" s="77">
        <v>0</v>
      </c>
      <c r="E171" s="77">
        <v>0</v>
      </c>
      <c r="F171" s="78">
        <v>3</v>
      </c>
      <c r="G171" s="77">
        <v>89</v>
      </c>
      <c r="H171" s="312"/>
      <c r="I171" s="312"/>
      <c r="J171" s="312"/>
      <c r="K171" s="312"/>
    </row>
    <row r="172" spans="1:11" ht="12.75">
      <c r="A172" s="201" t="s">
        <v>860</v>
      </c>
      <c r="B172" s="76">
        <v>0</v>
      </c>
      <c r="C172" s="77">
        <v>1</v>
      </c>
      <c r="D172" s="77">
        <v>0</v>
      </c>
      <c r="E172" s="77">
        <v>0</v>
      </c>
      <c r="F172" s="78">
        <v>1</v>
      </c>
      <c r="G172" s="77">
        <v>122</v>
      </c>
      <c r="H172" s="312"/>
      <c r="I172" s="312"/>
      <c r="J172" s="312"/>
      <c r="K172" s="312"/>
    </row>
    <row r="173" spans="1:11" ht="12.75">
      <c r="A173" s="201" t="s">
        <v>861</v>
      </c>
      <c r="B173" s="76">
        <v>0</v>
      </c>
      <c r="C173" s="77">
        <v>2</v>
      </c>
      <c r="D173" s="77">
        <v>1</v>
      </c>
      <c r="E173" s="77">
        <v>0</v>
      </c>
      <c r="F173" s="78">
        <v>3</v>
      </c>
      <c r="G173" s="77">
        <v>261</v>
      </c>
      <c r="H173" s="312"/>
      <c r="I173" s="312"/>
      <c r="J173" s="312"/>
      <c r="K173" s="312"/>
    </row>
    <row r="174" spans="1:11" ht="12.75">
      <c r="A174" s="201" t="s">
        <v>862</v>
      </c>
      <c r="B174" s="76">
        <v>1</v>
      </c>
      <c r="C174" s="77">
        <v>2</v>
      </c>
      <c r="D174" s="77">
        <v>0</v>
      </c>
      <c r="E174" s="77">
        <v>0</v>
      </c>
      <c r="F174" s="78">
        <v>2</v>
      </c>
      <c r="G174" s="77">
        <v>66</v>
      </c>
      <c r="H174" s="312"/>
      <c r="I174" s="312"/>
      <c r="J174" s="312"/>
      <c r="K174" s="312"/>
    </row>
    <row r="175" spans="1:11" ht="12.75">
      <c r="A175" s="201" t="s">
        <v>863</v>
      </c>
      <c r="B175" s="76">
        <v>0</v>
      </c>
      <c r="C175" s="77">
        <v>0</v>
      </c>
      <c r="D175" s="77">
        <v>1</v>
      </c>
      <c r="E175" s="77">
        <v>0</v>
      </c>
      <c r="F175" s="78">
        <v>1</v>
      </c>
      <c r="G175" s="77">
        <v>51</v>
      </c>
      <c r="H175" s="312"/>
      <c r="I175" s="312"/>
      <c r="J175" s="312"/>
      <c r="K175" s="312"/>
    </row>
    <row r="176" spans="1:11" ht="12.75">
      <c r="A176" s="201" t="s">
        <v>864</v>
      </c>
      <c r="B176" s="76">
        <v>0</v>
      </c>
      <c r="C176" s="77">
        <v>1</v>
      </c>
      <c r="D176" s="77">
        <v>1</v>
      </c>
      <c r="E176" s="77">
        <v>0</v>
      </c>
      <c r="F176" s="78">
        <v>2</v>
      </c>
      <c r="G176" s="77">
        <v>115</v>
      </c>
      <c r="H176" s="312"/>
      <c r="I176" s="312"/>
      <c r="J176" s="312"/>
      <c r="K176" s="312"/>
    </row>
    <row r="177" spans="1:11" ht="12.75">
      <c r="A177" s="201" t="s">
        <v>865</v>
      </c>
      <c r="B177" s="76">
        <v>0</v>
      </c>
      <c r="C177" s="77">
        <v>0</v>
      </c>
      <c r="D177" s="77">
        <v>0</v>
      </c>
      <c r="E177" s="77">
        <v>0</v>
      </c>
      <c r="F177" s="78">
        <v>0</v>
      </c>
      <c r="G177" s="77">
        <v>70</v>
      </c>
      <c r="H177" s="312"/>
      <c r="I177" s="312"/>
      <c r="J177" s="312"/>
      <c r="K177" s="312"/>
    </row>
    <row r="178" spans="1:11" ht="12.75">
      <c r="A178" s="201" t="s">
        <v>866</v>
      </c>
      <c r="B178" s="76">
        <v>0</v>
      </c>
      <c r="C178" s="77">
        <v>1</v>
      </c>
      <c r="D178" s="77">
        <v>0</v>
      </c>
      <c r="E178" s="77">
        <v>0</v>
      </c>
      <c r="F178" s="78">
        <v>1</v>
      </c>
      <c r="G178" s="77">
        <v>79</v>
      </c>
      <c r="H178" s="312"/>
      <c r="I178" s="312"/>
      <c r="J178" s="312"/>
      <c r="K178" s="312"/>
    </row>
    <row r="179" spans="1:11" ht="12.75">
      <c r="A179" s="201" t="s">
        <v>867</v>
      </c>
      <c r="B179" s="76">
        <v>1</v>
      </c>
      <c r="C179" s="77">
        <v>3</v>
      </c>
      <c r="D179" s="77">
        <v>0</v>
      </c>
      <c r="E179" s="77">
        <v>0</v>
      </c>
      <c r="F179" s="78">
        <v>3</v>
      </c>
      <c r="G179" s="77">
        <v>58</v>
      </c>
      <c r="H179" s="312"/>
      <c r="I179" s="312"/>
      <c r="J179" s="312"/>
      <c r="K179" s="312"/>
    </row>
    <row r="180" spans="1:11" ht="12.75">
      <c r="A180" s="201" t="s">
        <v>868</v>
      </c>
      <c r="B180" s="76">
        <v>1</v>
      </c>
      <c r="C180" s="77">
        <v>1</v>
      </c>
      <c r="D180" s="77">
        <v>1</v>
      </c>
      <c r="E180" s="77">
        <v>0</v>
      </c>
      <c r="F180" s="78">
        <v>2</v>
      </c>
      <c r="G180" s="77">
        <v>66</v>
      </c>
      <c r="H180" s="312"/>
      <c r="I180" s="312"/>
      <c r="J180" s="312"/>
      <c r="K180" s="312"/>
    </row>
    <row r="181" spans="1:11" ht="12.75">
      <c r="A181" s="201" t="s">
        <v>869</v>
      </c>
      <c r="B181" s="76">
        <v>0</v>
      </c>
      <c r="C181" s="77">
        <v>0</v>
      </c>
      <c r="D181" s="77">
        <v>0</v>
      </c>
      <c r="E181" s="77">
        <v>0</v>
      </c>
      <c r="F181" s="78">
        <v>0</v>
      </c>
      <c r="G181" s="77">
        <v>66</v>
      </c>
      <c r="H181" s="312"/>
      <c r="I181" s="312"/>
      <c r="J181" s="312"/>
      <c r="K181" s="312"/>
    </row>
    <row r="182" spans="1:11" ht="12.75">
      <c r="A182" s="201" t="s">
        <v>870</v>
      </c>
      <c r="B182" s="76">
        <v>0</v>
      </c>
      <c r="C182" s="77">
        <v>0</v>
      </c>
      <c r="D182" s="77">
        <v>0</v>
      </c>
      <c r="E182" s="77">
        <v>0</v>
      </c>
      <c r="F182" s="78">
        <v>0</v>
      </c>
      <c r="G182" s="77">
        <v>50</v>
      </c>
      <c r="H182" s="312"/>
      <c r="I182" s="312"/>
      <c r="J182" s="312"/>
      <c r="K182" s="312"/>
    </row>
    <row r="183" spans="1:11" ht="12.75">
      <c r="A183" s="201" t="s">
        <v>871</v>
      </c>
      <c r="B183" s="76">
        <v>0</v>
      </c>
      <c r="C183" s="77">
        <v>2</v>
      </c>
      <c r="D183" s="77">
        <v>0</v>
      </c>
      <c r="E183" s="77">
        <v>0</v>
      </c>
      <c r="F183" s="78">
        <v>2</v>
      </c>
      <c r="G183" s="77">
        <v>36</v>
      </c>
      <c r="H183" s="312"/>
      <c r="I183" s="312"/>
      <c r="J183" s="312"/>
      <c r="K183" s="312"/>
    </row>
    <row r="184" spans="1:11" ht="12.75">
      <c r="A184" s="201" t="s">
        <v>872</v>
      </c>
      <c r="B184" s="76">
        <v>0</v>
      </c>
      <c r="C184" s="77">
        <v>0</v>
      </c>
      <c r="D184" s="77">
        <v>0</v>
      </c>
      <c r="E184" s="77">
        <v>0</v>
      </c>
      <c r="F184" s="78">
        <v>0</v>
      </c>
      <c r="G184" s="77">
        <v>88</v>
      </c>
      <c r="H184" s="312"/>
      <c r="I184" s="312"/>
      <c r="J184" s="312"/>
      <c r="K184" s="312"/>
    </row>
    <row r="185" spans="1:11" ht="12.75">
      <c r="A185" s="201" t="s">
        <v>873</v>
      </c>
      <c r="B185" s="76">
        <v>0</v>
      </c>
      <c r="C185" s="77">
        <v>0</v>
      </c>
      <c r="D185" s="77">
        <v>0</v>
      </c>
      <c r="E185" s="77">
        <v>0</v>
      </c>
      <c r="F185" s="78">
        <v>0</v>
      </c>
      <c r="G185" s="77">
        <v>32</v>
      </c>
      <c r="H185" s="312"/>
      <c r="I185" s="312"/>
      <c r="J185" s="312"/>
      <c r="K185" s="312"/>
    </row>
    <row r="186" spans="1:11" ht="12.75">
      <c r="A186" s="201" t="s">
        <v>874</v>
      </c>
      <c r="B186" s="76">
        <v>0</v>
      </c>
      <c r="C186" s="77">
        <v>0</v>
      </c>
      <c r="D186" s="77">
        <v>0</v>
      </c>
      <c r="E186" s="77">
        <v>0</v>
      </c>
      <c r="F186" s="78">
        <v>0</v>
      </c>
      <c r="G186" s="77">
        <v>41</v>
      </c>
      <c r="H186" s="312"/>
      <c r="I186" s="312"/>
      <c r="J186" s="312"/>
      <c r="K186" s="312"/>
    </row>
    <row r="187" spans="1:11" ht="12.75">
      <c r="A187" s="201" t="s">
        <v>875</v>
      </c>
      <c r="B187" s="76">
        <v>0</v>
      </c>
      <c r="C187" s="77">
        <v>1</v>
      </c>
      <c r="D187" s="77">
        <v>0</v>
      </c>
      <c r="E187" s="77">
        <v>0</v>
      </c>
      <c r="F187" s="78">
        <v>1</v>
      </c>
      <c r="G187" s="77">
        <v>71</v>
      </c>
      <c r="H187" s="312"/>
      <c r="I187" s="312"/>
      <c r="J187" s="312"/>
      <c r="K187" s="312"/>
    </row>
    <row r="188" spans="1:11" ht="12.75">
      <c r="A188" s="201" t="s">
        <v>876</v>
      </c>
      <c r="B188" s="76">
        <v>0</v>
      </c>
      <c r="C188" s="77">
        <v>0</v>
      </c>
      <c r="D188" s="77">
        <v>0</v>
      </c>
      <c r="E188" s="77">
        <v>0</v>
      </c>
      <c r="F188" s="78">
        <v>0</v>
      </c>
      <c r="G188" s="77">
        <v>21</v>
      </c>
      <c r="H188" s="312"/>
      <c r="I188" s="312"/>
      <c r="J188" s="312"/>
      <c r="K188" s="312"/>
    </row>
    <row r="189" spans="1:11" ht="12.75">
      <c r="A189" s="201" t="s">
        <v>877</v>
      </c>
      <c r="B189" s="76">
        <v>0</v>
      </c>
      <c r="C189" s="77">
        <v>1</v>
      </c>
      <c r="D189" s="77">
        <v>1</v>
      </c>
      <c r="E189" s="77">
        <v>0</v>
      </c>
      <c r="F189" s="78">
        <v>2</v>
      </c>
      <c r="G189" s="77">
        <v>80</v>
      </c>
      <c r="H189" s="312"/>
      <c r="I189" s="312"/>
      <c r="J189" s="312"/>
      <c r="K189" s="312"/>
    </row>
    <row r="190" spans="1:11" ht="12.75">
      <c r="A190" s="201" t="s">
        <v>878</v>
      </c>
      <c r="B190" s="76">
        <v>0</v>
      </c>
      <c r="C190" s="77">
        <v>0</v>
      </c>
      <c r="D190" s="77">
        <v>0</v>
      </c>
      <c r="E190" s="77">
        <v>0</v>
      </c>
      <c r="F190" s="78">
        <v>0</v>
      </c>
      <c r="G190" s="77">
        <v>65</v>
      </c>
      <c r="H190" s="312"/>
      <c r="I190" s="312"/>
      <c r="J190" s="312"/>
      <c r="K190" s="312"/>
    </row>
    <row r="191" spans="1:11" ht="12.75">
      <c r="A191" s="201" t="s">
        <v>879</v>
      </c>
      <c r="B191" s="76">
        <v>0</v>
      </c>
      <c r="C191" s="77">
        <v>0</v>
      </c>
      <c r="D191" s="77">
        <v>0</v>
      </c>
      <c r="E191" s="77">
        <v>0</v>
      </c>
      <c r="F191" s="78">
        <v>0</v>
      </c>
      <c r="G191" s="77">
        <v>27</v>
      </c>
      <c r="H191" s="312"/>
      <c r="I191" s="312"/>
      <c r="J191" s="312"/>
      <c r="K191" s="312"/>
    </row>
    <row r="192" spans="1:11" ht="12.75">
      <c r="A192" s="201" t="s">
        <v>880</v>
      </c>
      <c r="B192" s="76">
        <v>0</v>
      </c>
      <c r="C192" s="77">
        <v>0</v>
      </c>
      <c r="D192" s="77">
        <v>0</v>
      </c>
      <c r="E192" s="77">
        <v>0</v>
      </c>
      <c r="F192" s="78">
        <v>0</v>
      </c>
      <c r="G192" s="77">
        <v>65</v>
      </c>
      <c r="H192" s="312"/>
      <c r="I192" s="312"/>
      <c r="J192" s="312"/>
      <c r="K192" s="312"/>
    </row>
    <row r="193" spans="1:11" ht="12.75">
      <c r="A193" s="201" t="s">
        <v>881</v>
      </c>
      <c r="B193" s="76">
        <v>0</v>
      </c>
      <c r="C193" s="77">
        <v>0</v>
      </c>
      <c r="D193" s="77">
        <v>0</v>
      </c>
      <c r="E193" s="77">
        <v>1</v>
      </c>
      <c r="F193" s="78">
        <v>1</v>
      </c>
      <c r="G193" s="77">
        <v>47</v>
      </c>
      <c r="H193" s="312"/>
      <c r="I193" s="312"/>
      <c r="J193" s="312"/>
      <c r="K193" s="312"/>
    </row>
    <row r="194" spans="1:11" ht="12.75">
      <c r="A194" s="201" t="s">
        <v>882</v>
      </c>
      <c r="B194" s="76">
        <v>0</v>
      </c>
      <c r="C194" s="77">
        <v>0</v>
      </c>
      <c r="D194" s="77">
        <v>2</v>
      </c>
      <c r="E194" s="77">
        <v>0</v>
      </c>
      <c r="F194" s="78">
        <v>2</v>
      </c>
      <c r="G194" s="77">
        <v>65</v>
      </c>
      <c r="H194" s="312"/>
      <c r="I194" s="312"/>
      <c r="J194" s="312"/>
      <c r="K194" s="312"/>
    </row>
    <row r="195" spans="1:11" ht="12.75">
      <c r="A195" s="201" t="s">
        <v>883</v>
      </c>
      <c r="B195" s="76">
        <v>0</v>
      </c>
      <c r="C195" s="77">
        <v>0</v>
      </c>
      <c r="D195" s="77">
        <v>0</v>
      </c>
      <c r="E195" s="77">
        <v>0</v>
      </c>
      <c r="F195" s="78">
        <v>0</v>
      </c>
      <c r="G195" s="77">
        <v>72</v>
      </c>
      <c r="H195" s="312"/>
      <c r="I195" s="312"/>
      <c r="J195" s="312"/>
      <c r="K195" s="312"/>
    </row>
    <row r="196" spans="1:11" ht="12.75">
      <c r="A196" s="201" t="s">
        <v>884</v>
      </c>
      <c r="B196" s="76">
        <v>0</v>
      </c>
      <c r="C196" s="77">
        <v>0</v>
      </c>
      <c r="D196" s="77">
        <v>0</v>
      </c>
      <c r="E196" s="77">
        <v>0</v>
      </c>
      <c r="F196" s="78">
        <v>0</v>
      </c>
      <c r="G196" s="77">
        <v>57</v>
      </c>
      <c r="H196" s="312"/>
      <c r="I196" s="312"/>
      <c r="J196" s="312"/>
      <c r="K196" s="312"/>
    </row>
    <row r="197" spans="1:11" ht="12.75">
      <c r="A197" s="201" t="s">
        <v>885</v>
      </c>
      <c r="B197" s="76">
        <v>1</v>
      </c>
      <c r="C197" s="77">
        <v>2</v>
      </c>
      <c r="D197" s="77">
        <v>0</v>
      </c>
      <c r="E197" s="77">
        <v>1</v>
      </c>
      <c r="F197" s="78">
        <v>3</v>
      </c>
      <c r="G197" s="77">
        <v>113</v>
      </c>
      <c r="H197" s="312"/>
      <c r="I197" s="312"/>
      <c r="J197" s="312"/>
      <c r="K197" s="312"/>
    </row>
    <row r="198" spans="1:11" ht="12.75">
      <c r="A198" s="201" t="s">
        <v>886</v>
      </c>
      <c r="B198" s="76">
        <v>1</v>
      </c>
      <c r="C198" s="77">
        <v>3</v>
      </c>
      <c r="D198" s="77">
        <v>0</v>
      </c>
      <c r="E198" s="77">
        <v>1</v>
      </c>
      <c r="F198" s="78">
        <v>4</v>
      </c>
      <c r="G198" s="77">
        <v>327</v>
      </c>
      <c r="H198" s="312"/>
      <c r="I198" s="312"/>
      <c r="J198" s="312"/>
      <c r="K198" s="312"/>
    </row>
    <row r="199" spans="1:11" ht="12.75">
      <c r="A199" s="201" t="s">
        <v>887</v>
      </c>
      <c r="B199" s="76">
        <v>0</v>
      </c>
      <c r="C199" s="77">
        <v>0</v>
      </c>
      <c r="D199" s="77">
        <v>0</v>
      </c>
      <c r="E199" s="77">
        <v>0</v>
      </c>
      <c r="F199" s="78">
        <v>0</v>
      </c>
      <c r="G199" s="77">
        <v>60</v>
      </c>
      <c r="H199" s="312"/>
      <c r="I199" s="312"/>
      <c r="J199" s="312"/>
      <c r="K199" s="312"/>
    </row>
    <row r="200" spans="1:11" ht="12.75">
      <c r="A200" s="201" t="s">
        <v>888</v>
      </c>
      <c r="B200" s="76">
        <v>0</v>
      </c>
      <c r="C200" s="77">
        <v>0</v>
      </c>
      <c r="D200" s="77">
        <v>0</v>
      </c>
      <c r="E200" s="77">
        <v>0</v>
      </c>
      <c r="F200" s="78">
        <v>0</v>
      </c>
      <c r="G200" s="77">
        <v>42</v>
      </c>
      <c r="H200" s="312"/>
      <c r="I200" s="312"/>
      <c r="J200" s="312"/>
      <c r="K200" s="312"/>
    </row>
    <row r="201" spans="1:11" ht="12.75">
      <c r="A201" s="201" t="s">
        <v>889</v>
      </c>
      <c r="B201" s="76">
        <v>0</v>
      </c>
      <c r="C201" s="77">
        <v>1</v>
      </c>
      <c r="D201" s="77">
        <v>1</v>
      </c>
      <c r="E201" s="77">
        <v>2</v>
      </c>
      <c r="F201" s="78">
        <v>4</v>
      </c>
      <c r="G201" s="77">
        <v>74</v>
      </c>
      <c r="H201" s="312"/>
      <c r="I201" s="312"/>
      <c r="J201" s="312"/>
      <c r="K201" s="312"/>
    </row>
    <row r="202" spans="1:11" ht="12.75">
      <c r="A202" s="201" t="s">
        <v>890</v>
      </c>
      <c r="B202" s="76">
        <v>0</v>
      </c>
      <c r="C202" s="77">
        <v>1</v>
      </c>
      <c r="D202" s="77">
        <v>0</v>
      </c>
      <c r="E202" s="77">
        <v>1</v>
      </c>
      <c r="F202" s="78">
        <v>2</v>
      </c>
      <c r="G202" s="77">
        <v>71</v>
      </c>
      <c r="H202" s="312"/>
      <c r="I202" s="312"/>
      <c r="J202" s="312"/>
      <c r="K202" s="312"/>
    </row>
    <row r="203" spans="1:11" ht="12.75">
      <c r="A203" s="201" t="s">
        <v>891</v>
      </c>
      <c r="B203" s="76">
        <v>0</v>
      </c>
      <c r="C203" s="77">
        <v>1</v>
      </c>
      <c r="D203" s="77">
        <v>0</v>
      </c>
      <c r="E203" s="77">
        <v>0</v>
      </c>
      <c r="F203" s="78">
        <v>1</v>
      </c>
      <c r="G203" s="77">
        <v>57</v>
      </c>
      <c r="H203" s="312"/>
      <c r="I203" s="312"/>
      <c r="J203" s="312"/>
      <c r="K203" s="312"/>
    </row>
    <row r="204" spans="1:11" ht="12.75">
      <c r="A204" s="201" t="s">
        <v>892</v>
      </c>
      <c r="B204" s="76">
        <v>0</v>
      </c>
      <c r="C204" s="77">
        <v>0</v>
      </c>
      <c r="D204" s="77">
        <v>0</v>
      </c>
      <c r="E204" s="77">
        <v>0</v>
      </c>
      <c r="F204" s="78">
        <v>0</v>
      </c>
      <c r="G204" s="77">
        <v>34</v>
      </c>
      <c r="H204" s="312"/>
      <c r="I204" s="312"/>
      <c r="J204" s="312"/>
      <c r="K204" s="312"/>
    </row>
    <row r="205" spans="1:11" ht="12.75">
      <c r="A205" s="201" t="s">
        <v>893</v>
      </c>
      <c r="B205" s="76">
        <v>0</v>
      </c>
      <c r="C205" s="77">
        <v>0</v>
      </c>
      <c r="D205" s="77">
        <v>0</v>
      </c>
      <c r="E205" s="77">
        <v>0</v>
      </c>
      <c r="F205" s="78">
        <v>0</v>
      </c>
      <c r="G205" s="77">
        <v>23</v>
      </c>
      <c r="H205" s="312"/>
      <c r="I205" s="312"/>
      <c r="J205" s="312"/>
      <c r="K205" s="312"/>
    </row>
    <row r="206" spans="1:11" ht="12.75">
      <c r="A206" s="201" t="s">
        <v>894</v>
      </c>
      <c r="B206" s="76">
        <v>0</v>
      </c>
      <c r="C206" s="77">
        <v>0</v>
      </c>
      <c r="D206" s="77">
        <v>1</v>
      </c>
      <c r="E206" s="77">
        <v>2</v>
      </c>
      <c r="F206" s="78">
        <v>3</v>
      </c>
      <c r="G206" s="77">
        <v>29</v>
      </c>
      <c r="H206" s="312"/>
      <c r="I206" s="312"/>
      <c r="J206" s="312"/>
      <c r="K206" s="312"/>
    </row>
    <row r="207" spans="1:11" ht="12.75">
      <c r="A207" s="201" t="s">
        <v>895</v>
      </c>
      <c r="B207" s="76">
        <v>0</v>
      </c>
      <c r="C207" s="77">
        <v>2</v>
      </c>
      <c r="D207" s="77">
        <v>0</v>
      </c>
      <c r="E207" s="77">
        <v>0</v>
      </c>
      <c r="F207" s="78">
        <v>2</v>
      </c>
      <c r="G207" s="77">
        <v>222</v>
      </c>
      <c r="H207" s="312"/>
      <c r="I207" s="312"/>
      <c r="J207" s="312"/>
      <c r="K207" s="312"/>
    </row>
    <row r="208" spans="1:11" ht="12.75">
      <c r="A208" s="201" t="s">
        <v>896</v>
      </c>
      <c r="B208" s="76">
        <v>0</v>
      </c>
      <c r="C208" s="77">
        <v>0</v>
      </c>
      <c r="D208" s="77">
        <v>1</v>
      </c>
      <c r="E208" s="77">
        <v>2</v>
      </c>
      <c r="F208" s="78">
        <v>3</v>
      </c>
      <c r="G208" s="77">
        <v>202</v>
      </c>
      <c r="H208" s="312"/>
      <c r="I208" s="312"/>
      <c r="J208" s="312"/>
      <c r="K208" s="312"/>
    </row>
    <row r="209" spans="1:11" ht="12.75">
      <c r="A209" s="201" t="s">
        <v>897</v>
      </c>
      <c r="B209" s="76">
        <v>2</v>
      </c>
      <c r="C209" s="77">
        <v>5</v>
      </c>
      <c r="D209" s="77">
        <v>1</v>
      </c>
      <c r="E209" s="77">
        <v>2</v>
      </c>
      <c r="F209" s="78">
        <v>8</v>
      </c>
      <c r="G209" s="77">
        <v>564</v>
      </c>
      <c r="H209" s="312"/>
      <c r="I209" s="312"/>
      <c r="J209" s="312"/>
      <c r="K209" s="312"/>
    </row>
    <row r="210" spans="1:11" ht="12.75">
      <c r="A210" s="201" t="s">
        <v>898</v>
      </c>
      <c r="B210" s="76">
        <v>0</v>
      </c>
      <c r="C210" s="77">
        <v>1</v>
      </c>
      <c r="D210" s="77">
        <v>0</v>
      </c>
      <c r="E210" s="77">
        <v>0</v>
      </c>
      <c r="F210" s="78">
        <v>1</v>
      </c>
      <c r="G210" s="77">
        <v>40</v>
      </c>
      <c r="H210" s="312"/>
      <c r="I210" s="312"/>
      <c r="J210" s="312"/>
      <c r="K210" s="312"/>
    </row>
    <row r="211" spans="1:11" ht="12.75">
      <c r="A211" s="201" t="s">
        <v>899</v>
      </c>
      <c r="B211" s="76">
        <v>0</v>
      </c>
      <c r="C211" s="77">
        <v>0</v>
      </c>
      <c r="D211" s="77">
        <v>0</v>
      </c>
      <c r="E211" s="77">
        <v>0</v>
      </c>
      <c r="F211" s="78">
        <v>0</v>
      </c>
      <c r="G211" s="77">
        <v>53</v>
      </c>
      <c r="H211" s="312"/>
      <c r="I211" s="312"/>
      <c r="J211" s="312"/>
      <c r="K211" s="312"/>
    </row>
    <row r="212" spans="1:11" ht="12.75">
      <c r="A212" s="201" t="s">
        <v>900</v>
      </c>
      <c r="B212" s="76">
        <v>0</v>
      </c>
      <c r="C212" s="77">
        <v>1</v>
      </c>
      <c r="D212" s="77">
        <v>1</v>
      </c>
      <c r="E212" s="77">
        <v>0</v>
      </c>
      <c r="F212" s="78">
        <v>2</v>
      </c>
      <c r="G212" s="77">
        <v>100</v>
      </c>
      <c r="H212" s="312"/>
      <c r="I212" s="312"/>
      <c r="J212" s="312"/>
      <c r="K212" s="312"/>
    </row>
    <row r="213" spans="1:11" ht="12.75">
      <c r="A213" s="201" t="s">
        <v>901</v>
      </c>
      <c r="B213" s="76">
        <v>1</v>
      </c>
      <c r="C213" s="77">
        <v>3</v>
      </c>
      <c r="D213" s="77">
        <v>1</v>
      </c>
      <c r="E213" s="77">
        <v>2</v>
      </c>
      <c r="F213" s="78">
        <v>6</v>
      </c>
      <c r="G213" s="77">
        <v>222</v>
      </c>
      <c r="H213" s="312"/>
      <c r="I213" s="312"/>
      <c r="J213" s="312"/>
      <c r="K213" s="312"/>
    </row>
    <row r="214" spans="1:11" ht="12.75">
      <c r="A214" s="201" t="s">
        <v>902</v>
      </c>
      <c r="B214" s="76">
        <v>0</v>
      </c>
      <c r="C214" s="77">
        <v>1</v>
      </c>
      <c r="D214" s="77">
        <v>1</v>
      </c>
      <c r="E214" s="77">
        <v>0</v>
      </c>
      <c r="F214" s="78">
        <v>2</v>
      </c>
      <c r="G214" s="77">
        <v>194</v>
      </c>
      <c r="H214" s="312"/>
      <c r="I214" s="312"/>
      <c r="J214" s="312"/>
      <c r="K214" s="312"/>
    </row>
    <row r="215" spans="1:11" ht="12.75">
      <c r="A215" s="201" t="s">
        <v>903</v>
      </c>
      <c r="B215" s="76">
        <v>0</v>
      </c>
      <c r="C215" s="77">
        <v>0</v>
      </c>
      <c r="D215" s="77">
        <v>0</v>
      </c>
      <c r="E215" s="77">
        <v>0</v>
      </c>
      <c r="F215" s="78">
        <v>0</v>
      </c>
      <c r="G215" s="77">
        <v>46</v>
      </c>
      <c r="H215" s="312"/>
      <c r="I215" s="312"/>
      <c r="J215" s="312"/>
      <c r="K215" s="312"/>
    </row>
    <row r="216" spans="1:11" ht="12.75">
      <c r="A216" s="201" t="s">
        <v>904</v>
      </c>
      <c r="B216" s="76">
        <v>0</v>
      </c>
      <c r="C216" s="77">
        <v>1</v>
      </c>
      <c r="D216" s="77">
        <v>0</v>
      </c>
      <c r="E216" s="77">
        <v>0</v>
      </c>
      <c r="F216" s="78">
        <v>1</v>
      </c>
      <c r="G216" s="77">
        <v>90</v>
      </c>
      <c r="H216" s="312"/>
      <c r="I216" s="312"/>
      <c r="J216" s="312"/>
      <c r="K216" s="312"/>
    </row>
    <row r="217" spans="1:11" ht="12.75">
      <c r="A217" s="201" t="s">
        <v>905</v>
      </c>
      <c r="B217" s="76">
        <v>0</v>
      </c>
      <c r="C217" s="77">
        <v>1</v>
      </c>
      <c r="D217" s="77">
        <v>0</v>
      </c>
      <c r="E217" s="77">
        <v>0</v>
      </c>
      <c r="F217" s="78">
        <v>1</v>
      </c>
      <c r="G217" s="77">
        <v>46</v>
      </c>
      <c r="H217" s="312"/>
      <c r="I217" s="312"/>
      <c r="J217" s="312"/>
      <c r="K217" s="312"/>
    </row>
    <row r="218" spans="1:11" ht="12.75">
      <c r="A218" s="201" t="s">
        <v>906</v>
      </c>
      <c r="B218" s="76">
        <v>0</v>
      </c>
      <c r="C218" s="77">
        <v>0</v>
      </c>
      <c r="D218" s="77">
        <v>0</v>
      </c>
      <c r="E218" s="77">
        <v>0</v>
      </c>
      <c r="F218" s="78">
        <v>0</v>
      </c>
      <c r="G218" s="77">
        <v>33</v>
      </c>
      <c r="H218" s="312"/>
      <c r="I218" s="312"/>
      <c r="J218" s="312"/>
      <c r="K218" s="312"/>
    </row>
    <row r="219" spans="1:11" ht="12.75">
      <c r="A219" s="202" t="s">
        <v>907</v>
      </c>
      <c r="B219" s="95">
        <v>12</v>
      </c>
      <c r="C219" s="78">
        <v>106</v>
      </c>
      <c r="D219" s="78">
        <v>34</v>
      </c>
      <c r="E219" s="78">
        <v>57</v>
      </c>
      <c r="F219" s="78">
        <v>197</v>
      </c>
      <c r="G219" s="78">
        <v>13448</v>
      </c>
      <c r="H219" s="89">
        <f>F219/G219*1000</f>
        <v>14.649018441403927</v>
      </c>
      <c r="I219" s="90">
        <f>C219/G219*1000</f>
        <v>7.882212968471149</v>
      </c>
      <c r="J219" s="90">
        <f>D219/G219*1000</f>
        <v>2.528256989886972</v>
      </c>
      <c r="K219" s="91">
        <f>E219/G219*1000</f>
        <v>4.238548483045807</v>
      </c>
    </row>
    <row r="220" spans="1:11" ht="12.75">
      <c r="A220" s="201" t="s">
        <v>908</v>
      </c>
      <c r="B220" s="96">
        <v>0</v>
      </c>
      <c r="C220" s="77">
        <v>4</v>
      </c>
      <c r="D220" s="77">
        <v>0</v>
      </c>
      <c r="E220" s="77">
        <v>1</v>
      </c>
      <c r="F220" s="78">
        <v>5</v>
      </c>
      <c r="G220" s="77">
        <v>634</v>
      </c>
      <c r="H220" s="291"/>
      <c r="I220" s="291"/>
      <c r="J220" s="291"/>
      <c r="K220" s="291"/>
    </row>
    <row r="221" spans="1:11" ht="12.75">
      <c r="A221" s="201" t="s">
        <v>909</v>
      </c>
      <c r="B221" s="96">
        <v>1</v>
      </c>
      <c r="C221" s="77">
        <v>1</v>
      </c>
      <c r="D221" s="77">
        <v>0</v>
      </c>
      <c r="E221" s="77">
        <v>1</v>
      </c>
      <c r="F221" s="78">
        <v>2</v>
      </c>
      <c r="G221" s="77">
        <v>415</v>
      </c>
      <c r="H221" s="291"/>
      <c r="I221" s="291"/>
      <c r="J221" s="291"/>
      <c r="K221" s="291"/>
    </row>
    <row r="222" spans="1:11" ht="12.75">
      <c r="A222" s="201" t="s">
        <v>910</v>
      </c>
      <c r="B222" s="96">
        <v>0</v>
      </c>
      <c r="C222" s="77">
        <v>0</v>
      </c>
      <c r="D222" s="77">
        <v>0</v>
      </c>
      <c r="E222" s="77">
        <v>1</v>
      </c>
      <c r="F222" s="78">
        <v>1</v>
      </c>
      <c r="G222" s="77">
        <v>320</v>
      </c>
      <c r="H222" s="291"/>
      <c r="I222" s="291"/>
      <c r="J222" s="291"/>
      <c r="K222" s="291"/>
    </row>
    <row r="223" spans="1:11" ht="12.75">
      <c r="A223" s="201" t="s">
        <v>911</v>
      </c>
      <c r="B223" s="96">
        <v>0</v>
      </c>
      <c r="C223" s="77">
        <v>0</v>
      </c>
      <c r="D223" s="77">
        <v>0</v>
      </c>
      <c r="E223" s="77">
        <v>0</v>
      </c>
      <c r="F223" s="78">
        <v>0</v>
      </c>
      <c r="G223" s="77">
        <v>78</v>
      </c>
      <c r="H223" s="291"/>
      <c r="I223" s="291"/>
      <c r="J223" s="291"/>
      <c r="K223" s="291"/>
    </row>
    <row r="224" spans="1:11" ht="12.75">
      <c r="A224" s="201" t="s">
        <v>912</v>
      </c>
      <c r="B224" s="96">
        <v>0</v>
      </c>
      <c r="C224" s="77">
        <v>1</v>
      </c>
      <c r="D224" s="77">
        <v>0</v>
      </c>
      <c r="E224" s="77">
        <v>0</v>
      </c>
      <c r="F224" s="78">
        <v>1</v>
      </c>
      <c r="G224" s="77">
        <v>51</v>
      </c>
      <c r="H224" s="291"/>
      <c r="I224" s="291"/>
      <c r="J224" s="291"/>
      <c r="K224" s="291"/>
    </row>
    <row r="225" spans="1:11" ht="12.75">
      <c r="A225" s="201" t="s">
        <v>913</v>
      </c>
      <c r="B225" s="96">
        <v>0</v>
      </c>
      <c r="C225" s="77">
        <v>0</v>
      </c>
      <c r="D225" s="77">
        <v>0</v>
      </c>
      <c r="E225" s="77">
        <v>0</v>
      </c>
      <c r="F225" s="78">
        <v>0</v>
      </c>
      <c r="G225" s="77">
        <v>31</v>
      </c>
      <c r="H225" s="291"/>
      <c r="I225" s="291"/>
      <c r="J225" s="291"/>
      <c r="K225" s="291"/>
    </row>
    <row r="226" spans="1:11" ht="12.75">
      <c r="A226" s="201" t="s">
        <v>914</v>
      </c>
      <c r="B226" s="96">
        <v>0</v>
      </c>
      <c r="C226" s="77">
        <v>0</v>
      </c>
      <c r="D226" s="77">
        <v>0</v>
      </c>
      <c r="E226" s="77">
        <v>0</v>
      </c>
      <c r="F226" s="78">
        <v>0</v>
      </c>
      <c r="G226" s="77">
        <v>40</v>
      </c>
      <c r="H226" s="291"/>
      <c r="I226" s="291"/>
      <c r="J226" s="291"/>
      <c r="K226" s="291"/>
    </row>
    <row r="227" spans="1:11" ht="12.75">
      <c r="A227" s="203" t="s">
        <v>915</v>
      </c>
      <c r="B227" s="97">
        <v>0</v>
      </c>
      <c r="C227" s="83">
        <v>1</v>
      </c>
      <c r="D227" s="83">
        <v>1</v>
      </c>
      <c r="E227" s="83">
        <v>0</v>
      </c>
      <c r="F227" s="84">
        <v>2</v>
      </c>
      <c r="G227" s="83">
        <v>34</v>
      </c>
      <c r="H227" s="291"/>
      <c r="I227" s="291"/>
      <c r="J227" s="291"/>
      <c r="K227" s="291"/>
    </row>
    <row r="228" spans="1:11" ht="12.75">
      <c r="A228" s="204" t="s">
        <v>545</v>
      </c>
      <c r="B228" s="104">
        <v>70</v>
      </c>
      <c r="C228" s="105">
        <v>416</v>
      </c>
      <c r="D228" s="105">
        <v>132</v>
      </c>
      <c r="E228" s="105">
        <v>196</v>
      </c>
      <c r="F228" s="105">
        <v>744</v>
      </c>
      <c r="G228" s="105">
        <v>46429</v>
      </c>
      <c r="H228" s="106">
        <f>F228/G228*1000</f>
        <v>16.02446746645416</v>
      </c>
      <c r="I228" s="107">
        <f>C228/G228*1000</f>
        <v>8.959917293071141</v>
      </c>
      <c r="J228" s="107">
        <f>D228/G228*1000</f>
        <v>2.843050679532189</v>
      </c>
      <c r="K228" s="108">
        <f>E228/G228*1000</f>
        <v>4.221499493850826</v>
      </c>
    </row>
    <row r="229" ht="12.75">
      <c r="A229" s="197" t="s">
        <v>916</v>
      </c>
    </row>
    <row r="230" ht="12.75">
      <c r="A230" s="197" t="s">
        <v>917</v>
      </c>
    </row>
  </sheetData>
  <mergeCells count="13">
    <mergeCell ref="H4:K154"/>
    <mergeCell ref="H156:K218"/>
    <mergeCell ref="H220:K227"/>
    <mergeCell ref="B1:K1"/>
    <mergeCell ref="A2:A3"/>
    <mergeCell ref="B2:B3"/>
    <mergeCell ref="C2:E2"/>
    <mergeCell ref="F2:F3"/>
    <mergeCell ref="G2:G3"/>
    <mergeCell ref="H2:H3"/>
    <mergeCell ref="I2:I3"/>
    <mergeCell ref="J2:J3"/>
    <mergeCell ref="K2:K3"/>
  </mergeCells>
  <printOptions/>
  <pageMargins left="0.511805555555555" right="0.511805555555555" top="0.7875" bottom="0.393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Zenira Silva</dc:creator>
  <cp:keywords/>
  <dc:description/>
  <cp:lastModifiedBy>Cliente</cp:lastModifiedBy>
  <cp:lastPrinted>2017-03-02T17:57:49Z</cp:lastPrinted>
  <dcterms:created xsi:type="dcterms:W3CDTF">2014-08-05T02:02:31Z</dcterms:created>
  <dcterms:modified xsi:type="dcterms:W3CDTF">2017-03-15T11:34:30Z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